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itolrivercouncil-my.sharepoint.com/personal/office_capitolrivercouncil_org/Documents/Accounting and Finance/3 Budgets/2023/"/>
    </mc:Choice>
  </mc:AlternateContent>
  <xr:revisionPtr revIDLastSave="0" documentId="8_{18A2625F-4DE8-413B-8715-BB2BF81CC2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Sheet1!$A:$E,Sheet1!$3:$3</definedName>
    <definedName name="QB_BASIS_4" localSheetId="0" hidden="1">Sheet1!#REF!</definedName>
    <definedName name="QB_COLUMN_19210" localSheetId="0" hidden="1">Sheet1!$G$3</definedName>
    <definedName name="QB_COLUMN_24210" localSheetId="0" hidden="1">Sheet1!#REF!</definedName>
    <definedName name="QB_COLUMN_25210" localSheetId="0" hidden="1">Sheet1!#REF!</definedName>
    <definedName name="QB_COLUMN_26210" localSheetId="0" hidden="1">Sheet1!$F$3</definedName>
    <definedName name="QB_COLUMN_3210" localSheetId="0" hidden="1">Sheet1!$H$3</definedName>
    <definedName name="QB_COLUMN_42301" localSheetId="0" hidden="1">Sheet1!$I$3</definedName>
    <definedName name="QB_COLUMN_45211" localSheetId="0" hidden="1">Sheet1!#REF!</definedName>
    <definedName name="QB_COMPANY_0" localSheetId="0" hidden="1">Sheet1!$A$1</definedName>
    <definedName name="QB_DATA_0" localSheetId="0" hidden="1">Sheet1!$7:$7,Sheet1!#REF!,Sheet1!$13:$13,Sheet1!$14:$14,Sheet1!$16:$16,Sheet1!$17:$17,Sheet1!$24:$24,Sheet1!$25:$25,Sheet1!#REF!,Sheet1!$26:$26,Sheet1!#REF!,Sheet1!$32:$32,Sheet1!$35:$35,Sheet1!$36:$36,Sheet1!$37:$37,Sheet1!$38:$38</definedName>
    <definedName name="QB_DATA_1" localSheetId="0" hidden="1">Sheet1!$39:$39,Sheet1!$41:$41,Sheet1!$42:$42,Sheet1!$43:$43,Sheet1!$47:$47,Sheet1!$48:$48</definedName>
    <definedName name="QB_DATE_1" localSheetId="0" hidden="1">Sheet1!$I$2</definedName>
    <definedName name="QB_FORMULA_0" localSheetId="0" hidden="1">Sheet1!$I$7,Sheet1!#REF!,Sheet1!#REF!,Sheet1!#REF!,Sheet1!#REF!,Sheet1!#REF!,Sheet1!#REF!,Sheet1!#REF!,Sheet1!#REF!,Sheet1!$I$11,Sheet1!$I$12,Sheet1!$F$14,Sheet1!#REF!,Sheet1!#REF!,Sheet1!$G$14,Sheet1!$H$14</definedName>
    <definedName name="QB_FORMULA_1" localSheetId="0" hidden="1">Sheet1!#REF!,Sheet1!$I$14,Sheet1!$I$16,Sheet1!$I$17,Sheet1!$F$18,Sheet1!#REF!,Sheet1!#REF!,Sheet1!$G$18,Sheet1!$H$18,Sheet1!#REF!,Sheet1!$I$18,Sheet1!$F$19,Sheet1!#REF!,Sheet1!#REF!,Sheet1!$G$19,Sheet1!$H$19</definedName>
    <definedName name="QB_FORMULA_2" localSheetId="0" hidden="1">Sheet1!#REF!,Sheet1!$I$19,Sheet1!$I$25,Sheet1!$I$23,Sheet1!$I$24,Sheet1!$I$26,Sheet1!$F$27,Sheet1!#REF!,Sheet1!#REF!,Sheet1!$G$27,Sheet1!$H$27,Sheet1!#REF!,Sheet1!$I$27,Sheet1!#REF!,Sheet1!$I$29,Sheet1!$F$32</definedName>
    <definedName name="QB_FORMULA_3" localSheetId="0" hidden="1">Sheet1!#REF!,Sheet1!#REF!,Sheet1!$G$32,Sheet1!$H$32,Sheet1!#REF!,Sheet1!$I$32,Sheet1!$I$34,Sheet1!$I$35,Sheet1!$I$36,Sheet1!$I$37,Sheet1!$I$38,Sheet1!$I$39,Sheet1!$I$40,Sheet1!$I$42,Sheet1!$F$43,Sheet1!#REF!</definedName>
    <definedName name="QB_FORMULA_4" localSheetId="0" hidden="1">Sheet1!#REF!,Sheet1!$G$43,Sheet1!$H$43,Sheet1!#REF!,Sheet1!$I$43,Sheet1!$I$45,Sheet1!$I$47,Sheet1!$F$48,Sheet1!#REF!,Sheet1!#REF!,Sheet1!$G$48,Sheet1!$H$48,Sheet1!#REF!,Sheet1!$I$48,Sheet1!$F$49,Sheet1!#REF!</definedName>
    <definedName name="QB_FORMULA_5" localSheetId="0" hidden="1">Sheet1!#REF!,Sheet1!$G$49,Sheet1!$H$49,Sheet1!#REF!,Sheet1!$I$49,Sheet1!$F$50,Sheet1!#REF!,Sheet1!#REF!,Sheet1!$G$50,Sheet1!$H$50,Sheet1!#REF!,Sheet1!$I$50,Sheet1!#REF!,Sheet1!#REF!,Sheet1!#REF!,Sheet1!#REF!</definedName>
    <definedName name="QB_FORMULA_6" localSheetId="0" hidden="1">Sheet1!#REF!,Sheet1!#REF!,Sheet1!#REF!</definedName>
    <definedName name="QB_ROW_136240" localSheetId="0" hidden="1">Sheet1!$E$12</definedName>
    <definedName name="QB_ROW_138030" localSheetId="0" hidden="1">Sheet1!$D$6</definedName>
    <definedName name="QB_ROW_138330" localSheetId="0" hidden="1">Sheet1!#REF!</definedName>
    <definedName name="QB_ROW_139030" localSheetId="0" hidden="1">Sheet1!$D$10</definedName>
    <definedName name="QB_ROW_139330" localSheetId="0" hidden="1">Sheet1!$D$14</definedName>
    <definedName name="QB_ROW_141030" localSheetId="0" hidden="1">Sheet1!$D$15</definedName>
    <definedName name="QB_ROW_141330" localSheetId="0" hidden="1">Sheet1!$D$18</definedName>
    <definedName name="QB_ROW_142030" localSheetId="0" hidden="1">Sheet1!$D$22</definedName>
    <definedName name="QB_ROW_142330" localSheetId="0" hidden="1">Sheet1!$D$27</definedName>
    <definedName name="QB_ROW_14240" localSheetId="0" hidden="1">Sheet1!$E$26</definedName>
    <definedName name="QB_ROW_143030" localSheetId="0" hidden="1">Sheet1!$D$28</definedName>
    <definedName name="QB_ROW_143330" localSheetId="0" hidden="1">Sheet1!$D$32</definedName>
    <definedName name="QB_ROW_144030" localSheetId="0" hidden="1">Sheet1!$D$33</definedName>
    <definedName name="QB_ROW_144330" localSheetId="0" hidden="1">Sheet1!$D$43</definedName>
    <definedName name="QB_ROW_145030" localSheetId="0" hidden="1">Sheet1!$D$44</definedName>
    <definedName name="QB_ROW_145330" localSheetId="0" hidden="1">Sheet1!$D$48</definedName>
    <definedName name="QB_ROW_17240" localSheetId="0" hidden="1">Sheet1!$E$34</definedName>
    <definedName name="QB_ROW_18301" localSheetId="0" hidden="1">Sheet1!$A$52</definedName>
    <definedName name="QB_ROW_19011" localSheetId="0" hidden="1">Sheet1!$B$4</definedName>
    <definedName name="QB_ROW_19311" localSheetId="0" hidden="1">Sheet1!$B$51</definedName>
    <definedName name="QB_ROW_20021" localSheetId="0" hidden="1">Sheet1!$C$5</definedName>
    <definedName name="QB_ROW_20240" localSheetId="0" hidden="1">Sheet1!$E$7</definedName>
    <definedName name="QB_ROW_20321" localSheetId="0" hidden="1">Sheet1!$C$19</definedName>
    <definedName name="QB_ROW_21021" localSheetId="0" hidden="1">Sheet1!$C$21</definedName>
    <definedName name="QB_ROW_21321" localSheetId="0" hidden="1">Sheet1!$C$49</definedName>
    <definedName name="QB_ROW_215240" localSheetId="0" hidden="1">Sheet1!#REF!</definedName>
    <definedName name="QB_ROW_216240" localSheetId="0" hidden="1">Sheet1!$E$24</definedName>
    <definedName name="QB_ROW_22240" localSheetId="0" hidden="1">Sheet1!$E$16</definedName>
    <definedName name="QB_ROW_2340" localSheetId="0" hidden="1">Sheet1!$E$23</definedName>
    <definedName name="QB_ROW_236240" localSheetId="0" hidden="1">Sheet1!$E$25</definedName>
    <definedName name="QB_ROW_237240" localSheetId="0" hidden="1">Sheet1!#REF!</definedName>
    <definedName name="QB_ROW_36340" localSheetId="0" hidden="1">Sheet1!$E$11</definedName>
    <definedName name="QB_ROW_37340" localSheetId="0" hidden="1">Sheet1!$E$17</definedName>
    <definedName name="QB_ROW_57340" localSheetId="0" hidden="1">Sheet1!$E$32</definedName>
    <definedName name="QB_ROW_70240" localSheetId="0" hidden="1">Sheet1!$E$39</definedName>
    <definedName name="QB_ROW_72240" localSheetId="0" hidden="1">Sheet1!$E$35</definedName>
    <definedName name="QB_ROW_73240" localSheetId="0" hidden="1">Sheet1!$E$37</definedName>
    <definedName name="QB_ROW_74240" localSheetId="0" hidden="1">Sheet1!$E$38</definedName>
    <definedName name="QB_ROW_77240" localSheetId="0" hidden="1">Sheet1!$E$40</definedName>
    <definedName name="QB_ROW_79340" localSheetId="0" hidden="1">Sheet1!$E$42</definedName>
    <definedName name="QB_ROW_82240" localSheetId="0" hidden="1">Sheet1!$E$36</definedName>
    <definedName name="QB_ROW_83240" localSheetId="0" hidden="1">Sheet1!$E$45</definedName>
    <definedName name="QB_ROW_87240" localSheetId="0" hidden="1">Sheet1!$E$47</definedName>
    <definedName name="QB_SUBTITLE_3" localSheetId="0" hidden="1">Sheet1!#REF!</definedName>
    <definedName name="QB_TIME_5" localSheetId="0" hidden="1">Sheet1!$I$1</definedName>
    <definedName name="QB_TITLE_2" localSheetId="0" hidden="1">Sheet1!$A$2</definedName>
    <definedName name="QBCANSUPPORTUPDATE" localSheetId="0">TRUE</definedName>
    <definedName name="QBCOMPANYFILENAME" localSheetId="0">"O:\COMPILATION CLIENTS\Capitol River Council\Quickbooks\Capital River Council\CapitolRiver Council 2009.QBW"</definedName>
    <definedName name="QBENDDATE" localSheetId="0">20190731</definedName>
    <definedName name="QBHEADERSONSCREEN" localSheetId="0">TRUE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19</definedName>
    <definedName name="QBREPORTCOMPANYID" localSheetId="0">"9f37ba15f03743208dc74e6fb68bb443"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3</definedName>
    <definedName name="QBROWHEADERS" localSheetId="0">5</definedName>
    <definedName name="QBSTARTDATE" localSheetId="0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48" i="1"/>
  <c r="I31" i="1"/>
  <c r="I13" i="1"/>
  <c r="I36" i="1"/>
  <c r="I41" i="1"/>
  <c r="H32" i="1"/>
  <c r="H14" i="1"/>
  <c r="I16" i="1"/>
  <c r="I30" i="1"/>
  <c r="G32" i="1"/>
  <c r="H18" i="1" l="1"/>
  <c r="I23" i="1"/>
  <c r="F32" i="1"/>
  <c r="F27" i="1"/>
  <c r="I29" i="1"/>
  <c r="I26" i="1"/>
  <c r="I25" i="1"/>
  <c r="H27" i="1"/>
  <c r="G27" i="1"/>
  <c r="I24" i="1"/>
  <c r="I12" i="1"/>
  <c r="I11" i="1"/>
  <c r="G48" i="1"/>
  <c r="F48" i="1"/>
  <c r="I47" i="1"/>
  <c r="I45" i="1"/>
  <c r="H43" i="1"/>
  <c r="G43" i="1"/>
  <c r="F43" i="1"/>
  <c r="I42" i="1"/>
  <c r="I40" i="1"/>
  <c r="I39" i="1"/>
  <c r="I38" i="1"/>
  <c r="I37" i="1"/>
  <c r="I35" i="1"/>
  <c r="I34" i="1"/>
  <c r="I17" i="1"/>
  <c r="I7" i="1"/>
  <c r="I9" i="1" s="1"/>
  <c r="I14" i="1" l="1"/>
  <c r="H19" i="1"/>
  <c r="F49" i="1"/>
  <c r="I48" i="1"/>
  <c r="I43" i="1"/>
  <c r="G49" i="1"/>
  <c r="I27" i="1"/>
  <c r="I18" i="1"/>
  <c r="I32" i="1"/>
  <c r="I49" i="1" l="1"/>
  <c r="I19" i="1"/>
  <c r="H50" i="1"/>
  <c r="I50" i="1" l="1"/>
</calcChain>
</file>

<file path=xl/sharedStrings.xml><?xml version="1.0" encoding="utf-8"?>
<sst xmlns="http://schemas.openxmlformats.org/spreadsheetml/2006/main" count="54" uniqueCount="53">
  <si>
    <t>CapitolRiver Council</t>
  </si>
  <si>
    <t>CE</t>
  </si>
  <si>
    <t>TOTAL</t>
  </si>
  <si>
    <t>Ordinary Income/Expense</t>
  </si>
  <si>
    <t>Income</t>
  </si>
  <si>
    <t>4000 · Government Contracts</t>
  </si>
  <si>
    <t>4001 · Community Engagement Contract</t>
  </si>
  <si>
    <t>4100 · Contributions</t>
  </si>
  <si>
    <t>4101 · General Support</t>
  </si>
  <si>
    <t>4105 · Board Support</t>
  </si>
  <si>
    <t>Total 4100 · Contributions</t>
  </si>
  <si>
    <t>4900 · Other Income</t>
  </si>
  <si>
    <t>4905 · Fiscal Agent Fees</t>
  </si>
  <si>
    <t>4910 · Interest &amp; Misc Revenue</t>
  </si>
  <si>
    <t>Total 4900 · Other Income</t>
  </si>
  <si>
    <t>Total Income</t>
  </si>
  <si>
    <t>Expense</t>
  </si>
  <si>
    <t>5000 · Personnel Expenses</t>
  </si>
  <si>
    <t>5010 · Exec Director Wages</t>
  </si>
  <si>
    <t>5020 · Payroll Taxes</t>
  </si>
  <si>
    <t>Total 5000 · Personnel Expenses</t>
  </si>
  <si>
    <t>6000 · Program Expenses</t>
  </si>
  <si>
    <t>Total 6000 · Program Expenses</t>
  </si>
  <si>
    <t>8000 · Support/Overhead Expenses</t>
  </si>
  <si>
    <t>8005 · Office Rent</t>
  </si>
  <si>
    <t>8010 · Office Parking</t>
  </si>
  <si>
    <t>8020 · Insurance</t>
  </si>
  <si>
    <t>8045 · Legal &amp; Accounting</t>
  </si>
  <si>
    <t>8071 · Website Hosting</t>
  </si>
  <si>
    <t>8080 · Printing Services</t>
  </si>
  <si>
    <t>Total 8000 · Support/Overhead Expenses</t>
  </si>
  <si>
    <t>9000 · Other Expenses</t>
  </si>
  <si>
    <t>9020 · Board/Staff Training</t>
  </si>
  <si>
    <t>9060 · Volunteer Recognition</t>
  </si>
  <si>
    <t>Total 9000 · Other Expenses</t>
  </si>
  <si>
    <t>Total Expense</t>
  </si>
  <si>
    <t>Other Funds</t>
  </si>
  <si>
    <t>5013 · Intern Wages</t>
  </si>
  <si>
    <t>Foundation Grants</t>
  </si>
  <si>
    <t>4050 · Grant Revenue</t>
  </si>
  <si>
    <t>6600 - Annual Meeting Expenses</t>
  </si>
  <si>
    <t>Amount Over or (Under)</t>
  </si>
  <si>
    <t>0</t>
  </si>
  <si>
    <t>8030 · Telephone</t>
  </si>
  <si>
    <t>8015 · Meeting Supplies (food &amp; bev)</t>
  </si>
  <si>
    <t>9070 · Engagement Incentives</t>
  </si>
  <si>
    <t>Total 4000 · Contracts and Grants</t>
  </si>
  <si>
    <t xml:space="preserve">2023 Budget by Revenue Source </t>
  </si>
  <si>
    <t>6800 - Community Event Expenses</t>
  </si>
  <si>
    <t>6700 - Community Gardening Expenses</t>
  </si>
  <si>
    <t>4107 - Community Garden Support</t>
  </si>
  <si>
    <t>5011 · Community Organizer Wages</t>
  </si>
  <si>
    <t>8100 · Bank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</si>
</sst>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_);\(0.00\)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49" fontId="1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8" fillId="0" borderId="0" xfId="0" applyNumberFormat="1" applyFont="1"/>
    <xf numFmtId="164" fontId="10" fillId="0" borderId="0" xfId="0" applyNumberFormat="1" applyFont="1"/>
    <xf numFmtId="0" fontId="9" fillId="0" borderId="0" xfId="0" applyFont="1"/>
    <xf numFmtId="44" fontId="10" fillId="0" borderId="0" xfId="0" applyNumberFormat="1" applyFont="1"/>
    <xf numFmtId="44" fontId="10" fillId="0" borderId="2" xfId="0" applyNumberFormat="1" applyFont="1" applyBorder="1"/>
    <xf numFmtId="44" fontId="9" fillId="0" borderId="0" xfId="0" applyNumberFormat="1" applyFont="1"/>
    <xf numFmtId="0" fontId="8" fillId="0" borderId="0" xfId="0" applyFont="1"/>
    <xf numFmtId="44" fontId="10" fillId="0" borderId="3" xfId="0" applyNumberFormat="1" applyFont="1" applyBorder="1"/>
    <xf numFmtId="44" fontId="10" fillId="0" borderId="0" xfId="2" applyFont="1"/>
    <xf numFmtId="44" fontId="10" fillId="0" borderId="3" xfId="2" applyFont="1" applyBorder="1"/>
    <xf numFmtId="49" fontId="10" fillId="0" borderId="0" xfId="0" applyNumberFormat="1" applyFont="1" applyAlignment="1">
      <alignment horizontal="right"/>
    </xf>
    <xf numFmtId="44" fontId="10" fillId="0" borderId="0" xfId="0" applyNumberFormat="1" applyFont="1" applyAlignment="1">
      <alignment horizontal="right"/>
    </xf>
    <xf numFmtId="164" fontId="9" fillId="0" borderId="0" xfId="0" applyNumberFormat="1" applyFont="1"/>
    <xf numFmtId="0" fontId="8" fillId="2" borderId="0" xfId="0" applyFont="1" applyFill="1"/>
    <xf numFmtId="164" fontId="7" fillId="2" borderId="2" xfId="0" applyNumberFormat="1" applyFont="1" applyFill="1" applyBorder="1"/>
    <xf numFmtId="44" fontId="10" fillId="2" borderId="2" xfId="0" applyNumberFormat="1" applyFont="1" applyFill="1" applyBorder="1"/>
    <xf numFmtId="44" fontId="10" fillId="2" borderId="0" xfId="0" applyNumberFormat="1" applyFont="1" applyFill="1"/>
    <xf numFmtId="164" fontId="7" fillId="2" borderId="0" xfId="0" applyNumberFormat="1" applyFont="1" applyFill="1"/>
    <xf numFmtId="0" fontId="7" fillId="0" borderId="0" xfId="0" applyFont="1"/>
    <xf numFmtId="49" fontId="8" fillId="2" borderId="0" xfId="0" applyNumberFormat="1" applyFont="1" applyFill="1"/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182880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182880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9"/>
  <sheetViews>
    <sheetView tabSelected="1" zoomScale="160" zoomScaleNormal="160" workbookViewId="0">
      <pane xSplit="5" ySplit="3" topLeftCell="F39" activePane="bottomRight" state="frozenSplit"/>
      <selection pane="topRight" activeCell="F1" sqref="F1"/>
      <selection pane="bottomLeft" activeCell="A5" sqref="A5"/>
      <selection pane="bottomRight" activeCell="J24" sqref="J24"/>
    </sheetView>
  </sheetViews>
  <sheetFormatPr defaultRowHeight="14.4" x14ac:dyDescent="0.3"/>
  <cols>
    <col min="1" max="1" width="1.6640625" style="4" customWidth="1"/>
    <col min="2" max="4" width="3" style="4" customWidth="1"/>
    <col min="5" max="5" width="34.21875" style="4" customWidth="1"/>
    <col min="6" max="6" width="12.21875" style="6" customWidth="1"/>
    <col min="7" max="7" width="13.109375" style="6" customWidth="1"/>
    <col min="8" max="8" width="11.5546875" style="6" customWidth="1"/>
    <col min="9" max="9" width="12.21875" style="6" customWidth="1"/>
  </cols>
  <sheetData>
    <row r="1" spans="1:10" ht="15.6" x14ac:dyDescent="0.3">
      <c r="A1" s="2" t="s">
        <v>0</v>
      </c>
      <c r="B1" s="1"/>
      <c r="C1" s="1"/>
      <c r="D1" s="1"/>
      <c r="E1" s="1"/>
      <c r="I1" s="7"/>
    </row>
    <row r="2" spans="1:10" ht="17.399999999999999" x14ac:dyDescent="0.3">
      <c r="A2" s="3" t="s">
        <v>47</v>
      </c>
      <c r="B2" s="1"/>
      <c r="C2" s="1"/>
      <c r="D2" s="1"/>
      <c r="E2" s="1"/>
      <c r="I2" s="7"/>
    </row>
    <row r="3" spans="1:10" s="5" customFormat="1" ht="29.25" customHeight="1" thickBot="1" x14ac:dyDescent="0.35">
      <c r="A3" s="8"/>
      <c r="B3" s="8"/>
      <c r="C3" s="8"/>
      <c r="D3" s="8"/>
      <c r="E3" s="8"/>
      <c r="F3" s="9" t="s">
        <v>38</v>
      </c>
      <c r="G3" s="10" t="s">
        <v>1</v>
      </c>
      <c r="H3" s="9" t="s">
        <v>36</v>
      </c>
      <c r="I3" s="10" t="s">
        <v>2</v>
      </c>
      <c r="J3" s="11"/>
    </row>
    <row r="4" spans="1:10" ht="15" thickTop="1" x14ac:dyDescent="0.3">
      <c r="A4" s="12"/>
      <c r="B4" s="12" t="s">
        <v>3</v>
      </c>
      <c r="C4" s="12"/>
      <c r="D4" s="12"/>
      <c r="E4" s="12"/>
      <c r="F4" s="13"/>
      <c r="G4" s="13"/>
      <c r="H4" s="13"/>
      <c r="I4" s="13"/>
      <c r="J4" s="14"/>
    </row>
    <row r="5" spans="1:10" x14ac:dyDescent="0.3">
      <c r="A5" s="12"/>
      <c r="B5" s="12"/>
      <c r="C5" s="12" t="s">
        <v>4</v>
      </c>
      <c r="D5" s="12"/>
      <c r="E5" s="12"/>
      <c r="F5" s="13"/>
      <c r="G5" s="13"/>
      <c r="H5" s="13"/>
      <c r="I5" s="13"/>
      <c r="J5" s="14"/>
    </row>
    <row r="6" spans="1:10" x14ac:dyDescent="0.3">
      <c r="A6" s="12"/>
      <c r="B6" s="12"/>
      <c r="C6" s="12"/>
      <c r="D6" s="12" t="s">
        <v>5</v>
      </c>
      <c r="E6" s="12"/>
      <c r="F6" s="15"/>
      <c r="G6" s="15"/>
      <c r="H6" s="15"/>
      <c r="I6" s="13"/>
      <c r="J6" s="14"/>
    </row>
    <row r="7" spans="1:10" x14ac:dyDescent="0.3">
      <c r="A7" s="12"/>
      <c r="B7" s="12"/>
      <c r="C7" s="12"/>
      <c r="D7" s="12"/>
      <c r="E7" s="12" t="s">
        <v>6</v>
      </c>
      <c r="F7" s="15"/>
      <c r="G7" s="15">
        <v>62922</v>
      </c>
      <c r="H7" s="15"/>
      <c r="I7" s="15">
        <f>ROUND(SUM(F7:H7),5)</f>
        <v>62922</v>
      </c>
      <c r="J7" s="14"/>
    </row>
    <row r="8" spans="1:10" ht="15" thickBot="1" x14ac:dyDescent="0.35">
      <c r="A8" s="12"/>
      <c r="B8" s="12"/>
      <c r="C8" s="12"/>
      <c r="D8" s="12" t="s">
        <v>39</v>
      </c>
      <c r="E8" s="12"/>
      <c r="F8" s="16">
        <v>0</v>
      </c>
      <c r="G8" s="16"/>
      <c r="H8" s="16"/>
      <c r="I8" s="16"/>
      <c r="J8" s="14"/>
    </row>
    <row r="9" spans="1:10" x14ac:dyDescent="0.3">
      <c r="A9" s="12"/>
      <c r="B9" s="12"/>
      <c r="C9" s="12"/>
      <c r="D9" s="12" t="s">
        <v>46</v>
      </c>
      <c r="E9" s="12"/>
      <c r="F9" s="15"/>
      <c r="G9" s="15"/>
      <c r="H9" s="15"/>
      <c r="I9" s="15">
        <f>SUM(I7:I8)</f>
        <v>62922</v>
      </c>
      <c r="J9" s="14"/>
    </row>
    <row r="10" spans="1:10" x14ac:dyDescent="0.3">
      <c r="A10" s="12"/>
      <c r="B10" s="12"/>
      <c r="C10" s="12"/>
      <c r="D10" s="12" t="s">
        <v>7</v>
      </c>
      <c r="E10" s="12"/>
      <c r="F10" s="17"/>
      <c r="G10" s="17"/>
      <c r="H10" s="17"/>
      <c r="I10" s="17"/>
      <c r="J10" s="14"/>
    </row>
    <row r="11" spans="1:10" x14ac:dyDescent="0.3">
      <c r="A11" s="12"/>
      <c r="B11" s="12"/>
      <c r="C11" s="12"/>
      <c r="D11" s="12"/>
      <c r="E11" s="12" t="s">
        <v>8</v>
      </c>
      <c r="F11" s="15"/>
      <c r="G11" s="15"/>
      <c r="H11" s="15">
        <v>300</v>
      </c>
      <c r="I11" s="15">
        <f>SUM(F11:H11)</f>
        <v>300</v>
      </c>
      <c r="J11" s="14"/>
    </row>
    <row r="12" spans="1:10" x14ac:dyDescent="0.3">
      <c r="A12" s="12"/>
      <c r="B12" s="12"/>
      <c r="C12" s="12"/>
      <c r="D12" s="12"/>
      <c r="E12" s="12" t="s">
        <v>9</v>
      </c>
      <c r="F12" s="28"/>
      <c r="G12" s="28"/>
      <c r="H12" s="28">
        <v>300</v>
      </c>
      <c r="I12" s="28">
        <f>SUM(F12:H12)</f>
        <v>300</v>
      </c>
      <c r="J12" s="14"/>
    </row>
    <row r="13" spans="1:10" s="30" customFormat="1" ht="13.8" thickBot="1" x14ac:dyDescent="0.3">
      <c r="A13" s="12"/>
      <c r="B13" s="12"/>
      <c r="C13" s="12"/>
      <c r="D13" s="12"/>
      <c r="E13" s="18" t="s">
        <v>50</v>
      </c>
      <c r="F13" s="27"/>
      <c r="G13" s="27"/>
      <c r="H13" s="27">
        <v>500</v>
      </c>
      <c r="I13" s="27">
        <f>SUM(F13:H13)</f>
        <v>500</v>
      </c>
    </row>
    <row r="14" spans="1:10" x14ac:dyDescent="0.3">
      <c r="A14" s="12"/>
      <c r="B14" s="12"/>
      <c r="C14" s="12"/>
      <c r="D14" s="12" t="s">
        <v>10</v>
      </c>
      <c r="E14" s="18"/>
      <c r="F14" s="15"/>
      <c r="G14" s="15"/>
      <c r="H14" s="15">
        <f>SUM(H11:H13)</f>
        <v>1100</v>
      </c>
      <c r="I14" s="15">
        <f>SUM(I11:I13)</f>
        <v>1100</v>
      </c>
      <c r="J14" s="14"/>
    </row>
    <row r="15" spans="1:10" x14ac:dyDescent="0.3">
      <c r="A15" s="12"/>
      <c r="B15" s="12"/>
      <c r="C15" s="12"/>
      <c r="D15" s="12" t="s">
        <v>11</v>
      </c>
      <c r="E15" s="12"/>
      <c r="F15" s="17"/>
      <c r="G15" s="17"/>
      <c r="H15" s="17"/>
      <c r="I15" s="17"/>
      <c r="J15" s="14"/>
    </row>
    <row r="16" spans="1:10" x14ac:dyDescent="0.3">
      <c r="A16" s="12"/>
      <c r="B16" s="12"/>
      <c r="C16" s="12"/>
      <c r="D16" s="12"/>
      <c r="E16" s="12" t="s">
        <v>12</v>
      </c>
      <c r="F16" s="28"/>
      <c r="G16" s="28"/>
      <c r="H16" s="28">
        <v>0</v>
      </c>
      <c r="I16" s="28">
        <f>ROUND(SUM(F16:H16),5)</f>
        <v>0</v>
      </c>
      <c r="J16" s="14"/>
    </row>
    <row r="17" spans="1:10" ht="15" thickBot="1" x14ac:dyDescent="0.35">
      <c r="A17" s="12"/>
      <c r="B17" s="12"/>
      <c r="C17" s="12"/>
      <c r="D17" s="12"/>
      <c r="E17" s="12" t="s">
        <v>13</v>
      </c>
      <c r="F17" s="27"/>
      <c r="G17" s="27"/>
      <c r="H17" s="27">
        <v>100</v>
      </c>
      <c r="I17" s="27">
        <f>ROUND(SUM(F17:H17),5)</f>
        <v>100</v>
      </c>
      <c r="J17" s="14"/>
    </row>
    <row r="18" spans="1:10" ht="15" thickBot="1" x14ac:dyDescent="0.35">
      <c r="A18" s="12"/>
      <c r="B18" s="12"/>
      <c r="C18" s="12"/>
      <c r="D18" s="12" t="s">
        <v>14</v>
      </c>
      <c r="E18" s="12"/>
      <c r="F18" s="19"/>
      <c r="G18" s="19"/>
      <c r="H18" s="19">
        <f>SUM(H16:H17)</f>
        <v>100</v>
      </c>
      <c r="I18" s="19">
        <f>SUM(I16:I17)</f>
        <v>100</v>
      </c>
      <c r="J18" s="14"/>
    </row>
    <row r="19" spans="1:10" ht="15" thickTop="1" x14ac:dyDescent="0.3">
      <c r="A19" s="12"/>
      <c r="B19" s="12"/>
      <c r="C19" s="12" t="s">
        <v>15</v>
      </c>
      <c r="D19" s="12"/>
      <c r="E19" s="12"/>
      <c r="F19" s="15"/>
      <c r="G19" s="15">
        <v>62922</v>
      </c>
      <c r="H19" s="15">
        <f>SUM(H14+H18)</f>
        <v>1200</v>
      </c>
      <c r="I19" s="20">
        <f>SUM(I9+I14+I18)</f>
        <v>64122</v>
      </c>
      <c r="J19" s="14"/>
    </row>
    <row r="20" spans="1:10" x14ac:dyDescent="0.3">
      <c r="A20" s="12"/>
      <c r="B20" s="12"/>
      <c r="C20" s="12"/>
      <c r="D20" s="12"/>
      <c r="E20" s="12"/>
      <c r="F20" s="15"/>
      <c r="G20" s="15"/>
      <c r="H20" s="15"/>
      <c r="I20" s="15"/>
      <c r="J20" s="14"/>
    </row>
    <row r="21" spans="1:10" x14ac:dyDescent="0.3">
      <c r="A21" s="12"/>
      <c r="B21" s="12"/>
      <c r="C21" s="12" t="s">
        <v>16</v>
      </c>
      <c r="D21" s="12"/>
      <c r="E21" s="12"/>
      <c r="F21" s="15"/>
      <c r="G21" s="15"/>
      <c r="H21" s="15"/>
      <c r="I21" s="15"/>
      <c r="J21" s="14"/>
    </row>
    <row r="22" spans="1:10" x14ac:dyDescent="0.3">
      <c r="A22" s="12"/>
      <c r="B22" s="12"/>
      <c r="C22" s="12"/>
      <c r="D22" s="12" t="s">
        <v>17</v>
      </c>
      <c r="E22" s="12"/>
      <c r="F22" s="17"/>
      <c r="G22" s="17"/>
      <c r="H22" s="17"/>
      <c r="I22" s="17"/>
      <c r="J22" s="14"/>
    </row>
    <row r="23" spans="1:10" x14ac:dyDescent="0.3">
      <c r="A23" s="12"/>
      <c r="B23" s="12"/>
      <c r="C23" s="12"/>
      <c r="D23" s="12"/>
      <c r="E23" s="12" t="s">
        <v>18</v>
      </c>
      <c r="F23" s="15">
        <v>0</v>
      </c>
      <c r="G23" s="15">
        <v>36937</v>
      </c>
      <c r="H23" s="15">
        <v>0</v>
      </c>
      <c r="I23" s="15">
        <f>SUM(F23:H23)</f>
        <v>36937</v>
      </c>
      <c r="J23" s="14"/>
    </row>
    <row r="24" spans="1:10" x14ac:dyDescent="0.3">
      <c r="A24" s="12"/>
      <c r="B24" s="12"/>
      <c r="C24" s="12"/>
      <c r="D24" s="12"/>
      <c r="E24" s="12" t="s">
        <v>51</v>
      </c>
      <c r="F24" s="15">
        <v>2500</v>
      </c>
      <c r="G24" s="28">
        <v>4500</v>
      </c>
      <c r="H24" s="15">
        <v>0</v>
      </c>
      <c r="I24" s="15">
        <f>SUM(F24:H24)</f>
        <v>7000</v>
      </c>
      <c r="J24" s="14"/>
    </row>
    <row r="25" spans="1:10" x14ac:dyDescent="0.3">
      <c r="A25" s="12"/>
      <c r="B25" s="12"/>
      <c r="C25" s="12"/>
      <c r="D25" s="12"/>
      <c r="E25" s="12" t="s">
        <v>37</v>
      </c>
      <c r="F25" s="15">
        <v>0</v>
      </c>
      <c r="G25" s="15">
        <v>0</v>
      </c>
      <c r="H25" s="15">
        <v>0</v>
      </c>
      <c r="I25" s="15">
        <f>SUM(F25:H25)</f>
        <v>0</v>
      </c>
      <c r="J25" s="14"/>
    </row>
    <row r="26" spans="1:10" ht="15" thickBot="1" x14ac:dyDescent="0.35">
      <c r="A26" s="12"/>
      <c r="B26" s="12"/>
      <c r="C26" s="12"/>
      <c r="D26" s="12"/>
      <c r="E26" s="12" t="s">
        <v>19</v>
      </c>
      <c r="F26" s="16">
        <v>0</v>
      </c>
      <c r="G26" s="16">
        <v>3350</v>
      </c>
      <c r="H26" s="16"/>
      <c r="I26" s="16">
        <f>SUM(F26:H26)</f>
        <v>3350</v>
      </c>
      <c r="J26" s="14"/>
    </row>
    <row r="27" spans="1:10" x14ac:dyDescent="0.3">
      <c r="A27" s="12"/>
      <c r="B27" s="12"/>
      <c r="C27" s="12"/>
      <c r="D27" s="12" t="s">
        <v>20</v>
      </c>
      <c r="E27" s="12"/>
      <c r="F27" s="15">
        <f>SUM(F23:F26)</f>
        <v>2500</v>
      </c>
      <c r="G27" s="15">
        <f>SUM(G23:G26)</f>
        <v>44787</v>
      </c>
      <c r="H27" s="15">
        <f>SUM(H23:H26)</f>
        <v>0</v>
      </c>
      <c r="I27" s="15">
        <f>SUM(F27:H27)</f>
        <v>47287</v>
      </c>
      <c r="J27" s="14"/>
    </row>
    <row r="28" spans="1:10" x14ac:dyDescent="0.3">
      <c r="A28" s="12"/>
      <c r="B28" s="12"/>
      <c r="C28" s="12"/>
      <c r="D28" s="12" t="s">
        <v>21</v>
      </c>
      <c r="E28" s="12"/>
      <c r="F28" s="17"/>
      <c r="G28" s="17"/>
      <c r="H28" s="17"/>
      <c r="I28" s="17"/>
      <c r="J28" s="14"/>
    </row>
    <row r="29" spans="1:10" x14ac:dyDescent="0.3">
      <c r="A29" s="12"/>
      <c r="B29" s="12"/>
      <c r="C29" s="12"/>
      <c r="D29" s="12"/>
      <c r="E29" s="12" t="s">
        <v>40</v>
      </c>
      <c r="F29" s="15">
        <v>0</v>
      </c>
      <c r="G29" s="15">
        <v>200</v>
      </c>
      <c r="H29" s="15">
        <v>0</v>
      </c>
      <c r="I29" s="15">
        <f>SUM(F29:H29)</f>
        <v>200</v>
      </c>
      <c r="J29" s="14"/>
    </row>
    <row r="30" spans="1:10" x14ac:dyDescent="0.3">
      <c r="A30" s="12"/>
      <c r="B30" s="12"/>
      <c r="C30" s="12"/>
      <c r="D30" s="12"/>
      <c r="E30" s="25" t="s">
        <v>49</v>
      </c>
      <c r="F30" s="29"/>
      <c r="G30" s="29"/>
      <c r="H30" s="29">
        <v>500</v>
      </c>
      <c r="I30" s="29">
        <f>SUM(F30:H30)</f>
        <v>500</v>
      </c>
      <c r="J30" s="14"/>
    </row>
    <row r="31" spans="1:10" ht="15" thickBot="1" x14ac:dyDescent="0.35">
      <c r="A31" s="12"/>
      <c r="B31" s="12"/>
      <c r="C31" s="12"/>
      <c r="D31" s="12"/>
      <c r="E31" s="25" t="s">
        <v>48</v>
      </c>
      <c r="F31" s="26"/>
      <c r="G31" s="26">
        <v>1600</v>
      </c>
      <c r="H31" s="26"/>
      <c r="I31" s="26">
        <f>SUM(F31:H31)</f>
        <v>1600</v>
      </c>
      <c r="J31" s="14"/>
    </row>
    <row r="32" spans="1:10" x14ac:dyDescent="0.3">
      <c r="A32" s="12"/>
      <c r="B32" s="12"/>
      <c r="C32" s="12"/>
      <c r="D32" s="12" t="s">
        <v>22</v>
      </c>
      <c r="E32" s="12"/>
      <c r="F32" s="15">
        <f>ROUND(SUM(F29:F29),5)</f>
        <v>0</v>
      </c>
      <c r="G32" s="15">
        <f>ROUND(SUM(G29:G31),5)</f>
        <v>1800</v>
      </c>
      <c r="H32" s="15">
        <f>ROUND(SUM(H29:H31),5)</f>
        <v>500</v>
      </c>
      <c r="I32" s="15">
        <f>SUM(F32:H32)</f>
        <v>2300</v>
      </c>
      <c r="J32" s="14"/>
    </row>
    <row r="33" spans="1:10" x14ac:dyDescent="0.3">
      <c r="A33" s="12"/>
      <c r="B33" s="12"/>
      <c r="C33" s="12"/>
      <c r="D33" s="12" t="s">
        <v>23</v>
      </c>
      <c r="E33" s="12"/>
      <c r="F33" s="17"/>
      <c r="G33" s="17"/>
      <c r="H33" s="17"/>
      <c r="I33" s="17"/>
      <c r="J33" s="14"/>
    </row>
    <row r="34" spans="1:10" x14ac:dyDescent="0.3">
      <c r="A34" s="12"/>
      <c r="B34" s="12"/>
      <c r="C34" s="12"/>
      <c r="D34" s="12"/>
      <c r="E34" s="12" t="s">
        <v>24</v>
      </c>
      <c r="F34" s="15">
        <v>0</v>
      </c>
      <c r="G34" s="15">
        <v>8865</v>
      </c>
      <c r="H34" s="15">
        <v>0</v>
      </c>
      <c r="I34" s="15">
        <f t="shared" ref="I34:I42" si="0">ROUND(SUM(F34:H34),5)</f>
        <v>8865</v>
      </c>
      <c r="J34" s="14"/>
    </row>
    <row r="35" spans="1:10" x14ac:dyDescent="0.3">
      <c r="A35" s="12"/>
      <c r="B35" s="12"/>
      <c r="C35" s="12"/>
      <c r="D35" s="12"/>
      <c r="E35" s="12" t="s">
        <v>25</v>
      </c>
      <c r="F35" s="15">
        <v>0</v>
      </c>
      <c r="G35" s="15">
        <v>1600</v>
      </c>
      <c r="H35" s="15">
        <v>0</v>
      </c>
      <c r="I35" s="15">
        <f t="shared" si="0"/>
        <v>1600</v>
      </c>
      <c r="J35" s="14"/>
    </row>
    <row r="36" spans="1:10" x14ac:dyDescent="0.3">
      <c r="A36" s="12"/>
      <c r="B36" s="12"/>
      <c r="C36" s="12"/>
      <c r="D36" s="12"/>
      <c r="E36" s="31" t="s">
        <v>44</v>
      </c>
      <c r="F36" s="28">
        <v>0</v>
      </c>
      <c r="G36" s="28">
        <v>0</v>
      </c>
      <c r="H36" s="28">
        <v>300</v>
      </c>
      <c r="I36" s="28">
        <f t="shared" ref="I36" si="1">ROUND(SUM(F36:H36),5)</f>
        <v>300</v>
      </c>
      <c r="J36" s="14"/>
    </row>
    <row r="37" spans="1:10" x14ac:dyDescent="0.3">
      <c r="A37" s="12"/>
      <c r="B37" s="12"/>
      <c r="C37" s="12"/>
      <c r="D37" s="12"/>
      <c r="E37" s="12" t="s">
        <v>26</v>
      </c>
      <c r="F37" s="15">
        <v>0</v>
      </c>
      <c r="G37" s="15">
        <v>1200</v>
      </c>
      <c r="H37" s="15">
        <v>0</v>
      </c>
      <c r="I37" s="15">
        <f t="shared" si="0"/>
        <v>1200</v>
      </c>
      <c r="J37" s="14"/>
    </row>
    <row r="38" spans="1:10" x14ac:dyDescent="0.3">
      <c r="A38" s="12"/>
      <c r="B38" s="12"/>
      <c r="C38" s="12"/>
      <c r="D38" s="12"/>
      <c r="E38" s="12" t="s">
        <v>43</v>
      </c>
      <c r="F38" s="15">
        <v>0</v>
      </c>
      <c r="G38" s="15">
        <v>250</v>
      </c>
      <c r="H38" s="15">
        <v>0</v>
      </c>
      <c r="I38" s="15">
        <f t="shared" si="0"/>
        <v>250</v>
      </c>
      <c r="J38" s="14"/>
    </row>
    <row r="39" spans="1:10" x14ac:dyDescent="0.3">
      <c r="A39" s="12"/>
      <c r="B39" s="12"/>
      <c r="C39" s="12"/>
      <c r="D39" s="12"/>
      <c r="E39" s="12" t="s">
        <v>27</v>
      </c>
      <c r="F39" s="15">
        <v>0</v>
      </c>
      <c r="G39" s="15">
        <v>4000</v>
      </c>
      <c r="H39" s="15"/>
      <c r="I39" s="15">
        <f t="shared" si="0"/>
        <v>4000</v>
      </c>
      <c r="J39" s="14"/>
    </row>
    <row r="40" spans="1:10" x14ac:dyDescent="0.3">
      <c r="A40" s="12"/>
      <c r="B40" s="12"/>
      <c r="C40" s="12"/>
      <c r="D40" s="12"/>
      <c r="E40" s="12" t="s">
        <v>28</v>
      </c>
      <c r="F40" s="15">
        <v>0</v>
      </c>
      <c r="G40" s="15">
        <v>420</v>
      </c>
      <c r="H40" s="15">
        <v>0</v>
      </c>
      <c r="I40" s="15">
        <f>ROUND(SUM(F40:H40),5)</f>
        <v>420</v>
      </c>
      <c r="J40" s="14"/>
    </row>
    <row r="41" spans="1:10" x14ac:dyDescent="0.3">
      <c r="A41" s="12"/>
      <c r="B41" s="12"/>
      <c r="C41" s="12"/>
      <c r="D41" s="12"/>
      <c r="E41" s="12" t="s">
        <v>29</v>
      </c>
      <c r="F41" s="15">
        <v>0</v>
      </c>
      <c r="G41" s="15">
        <v>0</v>
      </c>
      <c r="H41" s="15">
        <v>0</v>
      </c>
      <c r="I41" s="15">
        <f t="shared" ref="I41" si="2">ROUND(SUM(F41:H41),5)</f>
        <v>0</v>
      </c>
      <c r="J41" s="14"/>
    </row>
    <row r="42" spans="1:10" ht="15" thickBot="1" x14ac:dyDescent="0.35">
      <c r="A42" s="12"/>
      <c r="B42" s="12"/>
      <c r="C42" s="12"/>
      <c r="D42" s="12"/>
      <c r="E42" s="31" t="s">
        <v>52</v>
      </c>
      <c r="F42" s="27">
        <v>0</v>
      </c>
      <c r="G42" s="27">
        <v>0</v>
      </c>
      <c r="H42" s="27">
        <v>50</v>
      </c>
      <c r="I42" s="27">
        <f t="shared" si="0"/>
        <v>50</v>
      </c>
      <c r="J42" s="14"/>
    </row>
    <row r="43" spans="1:10" x14ac:dyDescent="0.3">
      <c r="A43" s="12"/>
      <c r="B43" s="12"/>
      <c r="C43" s="12"/>
      <c r="D43" s="12" t="s">
        <v>30</v>
      </c>
      <c r="E43" s="12"/>
      <c r="F43" s="15">
        <f>ROUND(SUM(F34:F42),5)</f>
        <v>0</v>
      </c>
      <c r="G43" s="15">
        <f>ROUND(SUM(G34:G42),5)</f>
        <v>16335</v>
      </c>
      <c r="H43" s="15">
        <f>ROUND(SUM(H34:H42),5)</f>
        <v>350</v>
      </c>
      <c r="I43" s="20">
        <f>SUM(F43:H43)</f>
        <v>16685</v>
      </c>
      <c r="J43" s="14"/>
    </row>
    <row r="44" spans="1:10" x14ac:dyDescent="0.3">
      <c r="A44" s="12"/>
      <c r="B44" s="12"/>
      <c r="C44" s="12"/>
      <c r="D44" s="12" t="s">
        <v>31</v>
      </c>
      <c r="E44" s="12"/>
      <c r="F44" s="17"/>
      <c r="G44" s="17"/>
      <c r="H44" s="17"/>
      <c r="I44" s="17"/>
      <c r="J44" s="14"/>
    </row>
    <row r="45" spans="1:10" x14ac:dyDescent="0.3">
      <c r="A45" s="12"/>
      <c r="B45" s="12"/>
      <c r="C45" s="12"/>
      <c r="D45" s="12"/>
      <c r="E45" s="12" t="s">
        <v>32</v>
      </c>
      <c r="F45" s="15">
        <v>0</v>
      </c>
      <c r="G45" s="15">
        <v>0</v>
      </c>
      <c r="H45" s="15">
        <v>0</v>
      </c>
      <c r="I45" s="15">
        <f>ROUND(SUM(F45:H45),5)</f>
        <v>0</v>
      </c>
      <c r="J45" s="14"/>
    </row>
    <row r="46" spans="1:10" x14ac:dyDescent="0.3">
      <c r="A46" s="12"/>
      <c r="B46" s="12"/>
      <c r="C46" s="12"/>
      <c r="D46" s="12"/>
      <c r="E46" s="12" t="s">
        <v>33</v>
      </c>
      <c r="F46" s="15">
        <v>0</v>
      </c>
      <c r="G46" s="15">
        <v>0</v>
      </c>
      <c r="H46" s="15">
        <v>0</v>
      </c>
      <c r="I46" s="15">
        <v>0</v>
      </c>
      <c r="J46" s="14"/>
    </row>
    <row r="47" spans="1:10" x14ac:dyDescent="0.3">
      <c r="A47" s="12"/>
      <c r="B47" s="12"/>
      <c r="C47" s="12"/>
      <c r="D47" s="12"/>
      <c r="E47" s="12" t="s">
        <v>45</v>
      </c>
      <c r="F47" s="15">
        <v>0</v>
      </c>
      <c r="G47" s="15">
        <v>0</v>
      </c>
      <c r="H47" s="15">
        <v>500</v>
      </c>
      <c r="I47" s="15">
        <f>ROUND(SUM(F47:H47),5)</f>
        <v>500</v>
      </c>
      <c r="J47" s="14"/>
    </row>
    <row r="48" spans="1:10" ht="15" thickBot="1" x14ac:dyDescent="0.35">
      <c r="A48" s="12"/>
      <c r="B48" s="12"/>
      <c r="C48" s="12"/>
      <c r="D48" s="12" t="s">
        <v>34</v>
      </c>
      <c r="E48" s="12"/>
      <c r="F48" s="15">
        <f>ROUND(SUM(F44:F47),5)</f>
        <v>0</v>
      </c>
      <c r="G48" s="15">
        <f>ROUND(SUM(G44:G47),5)</f>
        <v>0</v>
      </c>
      <c r="H48" s="15">
        <f>H45+H46+H47</f>
        <v>500</v>
      </c>
      <c r="I48" s="15">
        <f>SUM(I45:I47)</f>
        <v>500</v>
      </c>
      <c r="J48" s="14"/>
    </row>
    <row r="49" spans="1:10" ht="15" thickBot="1" x14ac:dyDescent="0.35">
      <c r="A49" s="12"/>
      <c r="B49" s="12"/>
      <c r="C49" s="12" t="s">
        <v>35</v>
      </c>
      <c r="D49" s="12"/>
      <c r="E49" s="12"/>
      <c r="F49" s="19">
        <f>SUM(F27:F32:F43:F48)</f>
        <v>2500</v>
      </c>
      <c r="G49" s="19">
        <f>SUM(G27+G32+G43+G48)</f>
        <v>62922</v>
      </c>
      <c r="H49" s="19">
        <f>H27+H32+H43+H48</f>
        <v>1350</v>
      </c>
      <c r="I49" s="21">
        <f>SUM(I27+I32+I43+I48)</f>
        <v>66772</v>
      </c>
      <c r="J49" s="14"/>
    </row>
    <row r="50" spans="1:10" ht="15" thickTop="1" x14ac:dyDescent="0.3">
      <c r="A50" s="12"/>
      <c r="B50" s="12"/>
      <c r="C50" s="12" t="s">
        <v>41</v>
      </c>
      <c r="D50" s="12"/>
      <c r="E50" s="12"/>
      <c r="F50" s="22" t="s">
        <v>42</v>
      </c>
      <c r="G50" s="22" t="s">
        <v>42</v>
      </c>
      <c r="H50" s="23">
        <f>H19-H49</f>
        <v>-150</v>
      </c>
      <c r="I50" s="23">
        <f>I19-I49</f>
        <v>-2650</v>
      </c>
      <c r="J50" s="14"/>
    </row>
    <row r="51" spans="1:10" x14ac:dyDescent="0.3">
      <c r="A51" s="12"/>
      <c r="B51" s="12"/>
      <c r="C51" s="18"/>
      <c r="D51" s="18"/>
      <c r="E51" s="18"/>
      <c r="F51" s="24"/>
      <c r="G51" s="24"/>
      <c r="H51" s="24"/>
      <c r="I51" s="24"/>
      <c r="J51" s="14"/>
    </row>
    <row r="52" spans="1:10" s="4" customFormat="1" ht="13.8" x14ac:dyDescent="0.3">
      <c r="A52" s="12"/>
      <c r="B52" s="12"/>
      <c r="C52" s="12"/>
      <c r="D52" s="12"/>
      <c r="E52" s="12"/>
      <c r="F52" s="24"/>
      <c r="G52" s="24"/>
      <c r="H52" s="24"/>
      <c r="I52" s="24"/>
      <c r="J52" s="18"/>
    </row>
    <row r="53" spans="1:10" x14ac:dyDescent="0.3">
      <c r="A53" s="18"/>
      <c r="B53" s="18"/>
      <c r="C53" s="18"/>
      <c r="D53" s="18"/>
      <c r="E53" s="18"/>
      <c r="F53" s="24"/>
      <c r="G53" s="24"/>
      <c r="H53" s="24"/>
      <c r="I53" s="24"/>
      <c r="J53" s="14"/>
    </row>
    <row r="54" spans="1:10" x14ac:dyDescent="0.3">
      <c r="A54" s="18"/>
      <c r="B54" s="18"/>
      <c r="C54" s="18"/>
      <c r="D54" s="18"/>
      <c r="E54" s="18"/>
      <c r="F54" s="24"/>
      <c r="G54" s="24"/>
      <c r="H54" s="24"/>
      <c r="I54" s="24"/>
      <c r="J54" s="14"/>
    </row>
    <row r="55" spans="1:10" x14ac:dyDescent="0.3">
      <c r="A55" s="18"/>
      <c r="B55" s="18"/>
      <c r="C55" s="18"/>
      <c r="D55" s="18"/>
      <c r="E55" s="18"/>
      <c r="F55" s="24"/>
      <c r="G55" s="24"/>
      <c r="H55" s="24"/>
      <c r="I55" s="24"/>
      <c r="J55" s="14"/>
    </row>
    <row r="56" spans="1:10" x14ac:dyDescent="0.3">
      <c r="A56" s="18"/>
      <c r="B56" s="18"/>
      <c r="C56" s="18"/>
      <c r="D56" s="18"/>
      <c r="E56" s="18"/>
      <c r="F56" s="24"/>
      <c r="G56" s="24"/>
      <c r="H56" s="24"/>
      <c r="I56" s="24"/>
      <c r="J56" s="14"/>
    </row>
    <row r="57" spans="1:10" x14ac:dyDescent="0.3">
      <c r="A57" s="18"/>
      <c r="B57" s="18"/>
      <c r="C57" s="18"/>
      <c r="D57" s="18"/>
      <c r="E57" s="18"/>
      <c r="F57" s="24"/>
      <c r="G57" s="24"/>
      <c r="H57" s="24"/>
      <c r="I57" s="24"/>
      <c r="J57" s="14"/>
    </row>
    <row r="58" spans="1:10" x14ac:dyDescent="0.3">
      <c r="A58" s="18"/>
      <c r="B58" s="18"/>
      <c r="C58" s="18"/>
      <c r="D58" s="18"/>
      <c r="E58" s="18"/>
      <c r="F58" s="24"/>
      <c r="G58" s="24"/>
      <c r="H58" s="24"/>
      <c r="I58" s="24"/>
      <c r="J58" s="14"/>
    </row>
    <row r="59" spans="1:10" x14ac:dyDescent="0.3">
      <c r="A59" s="18"/>
      <c r="B59" s="18"/>
      <c r="C59" s="18"/>
      <c r="D59" s="18"/>
      <c r="E59" s="18"/>
      <c r="F59" s="24"/>
      <c r="G59" s="24"/>
      <c r="H59" s="24"/>
      <c r="I59" s="24"/>
      <c r="J59" s="14"/>
    </row>
  </sheetData>
  <pageMargins left="0.45" right="0.45" top="0.5" bottom="0.5" header="0.1" footer="0.3"/>
  <pageSetup orientation="portrait" r:id="rId1"/>
  <headerFooter>
    <oddFooter>&amp;L&amp;"Arial,Bold"&amp;8No Assurance is being placed on this financial statement&amp;R&amp;"Arial,Bold"&amp;8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182880</xdr:colOff>
                <xdr:row>1</xdr:row>
                <xdr:rowOff>30480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182880</xdr:colOff>
                <xdr:row>1</xdr:row>
                <xdr:rowOff>30480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E2E44F55199246A1F94E4FF4B62934" ma:contentTypeVersion="12" ma:contentTypeDescription="Create a new document." ma:contentTypeScope="" ma:versionID="82b9d9bafd0f8fe03ada21b68a92d07b">
  <xsd:schema xmlns:xsd="http://www.w3.org/2001/XMLSchema" xmlns:xs="http://www.w3.org/2001/XMLSchema" xmlns:p="http://schemas.microsoft.com/office/2006/metadata/properties" xmlns:ns3="b0cef82a-189a-4987-842f-c1fdbb858d9b" xmlns:ns4="f35aa1f4-0728-4617-904f-fb85b8b3140d" targetNamespace="http://schemas.microsoft.com/office/2006/metadata/properties" ma:root="true" ma:fieldsID="69e18181d7fc0ef262d73d30d4d94e08" ns3:_="" ns4:_="">
    <xsd:import namespace="b0cef82a-189a-4987-842f-c1fdbb858d9b"/>
    <xsd:import namespace="f35aa1f4-0728-4617-904f-fb85b8b314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ef82a-189a-4987-842f-c1fdbb858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aa1f4-0728-4617-904f-fb85b8b314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0948DD-E426-405D-A845-DCC4591C272F}">
  <ds:schemaRefs>
    <ds:schemaRef ds:uri="http://purl.org/dc/dcmitype/"/>
    <ds:schemaRef ds:uri="http://schemas.microsoft.com/office/2006/documentManagement/types"/>
    <ds:schemaRef ds:uri="f35aa1f4-0728-4617-904f-fb85b8b3140d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b0cef82a-189a-4987-842f-c1fdbb858d9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9E663F-8E0E-407D-8104-71D53D5D7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BFFDF9-B9A5-4609-B552-3DCCCF6C8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ef82a-189a-4987-842f-c1fdbb858d9b"/>
    <ds:schemaRef ds:uri="f35aa1f4-0728-4617-904f-fb85b8b31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Baker</dc:creator>
  <cp:lastModifiedBy>CRC Office</cp:lastModifiedBy>
  <cp:lastPrinted>2023-05-05T18:26:17Z</cp:lastPrinted>
  <dcterms:created xsi:type="dcterms:W3CDTF">2019-08-06T20:16:20Z</dcterms:created>
  <dcterms:modified xsi:type="dcterms:W3CDTF">2023-05-16T17:30:50Z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0x010100BDE2E44F55199246A1F94E4FF4B62934</vt:lpwstr>
  </property>
</Properties>
</file>