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1410" windowHeight="11330" activeTab="1"/>
  </bookViews>
  <sheets>
    <sheet name="Basic" sheetId="1" r:id="rId1"/>
    <sheet name="Advanced" sheetId="2" r:id="rId2"/>
  </sheets>
  <calcPr calcId="145621"/>
</workbook>
</file>

<file path=xl/calcChain.xml><?xml version="1.0" encoding="utf-8"?>
<calcChain xmlns="http://schemas.openxmlformats.org/spreadsheetml/2006/main">
  <c r="D15" i="1" l="1"/>
  <c r="D17" i="1" s="1"/>
  <c r="D23" i="1"/>
  <c r="D24" i="1" s="1"/>
  <c r="D33" i="1"/>
  <c r="D34" i="1" s="1"/>
  <c r="D35" i="1" s="1"/>
  <c r="D25" i="1" l="1"/>
  <c r="D26" i="1" s="1"/>
  <c r="D27" i="1"/>
  <c r="D36" i="1"/>
  <c r="D37" i="1" s="1"/>
  <c r="D38" i="1"/>
  <c r="C23" i="1"/>
  <c r="B23" i="1"/>
  <c r="C17" i="1"/>
  <c r="B17" i="1"/>
  <c r="B19" i="2"/>
  <c r="C33" i="2" s="1"/>
  <c r="B15" i="2"/>
  <c r="B16" i="2"/>
  <c r="B17" i="2"/>
  <c r="B18" i="2"/>
  <c r="B20" i="2"/>
  <c r="B21" i="2"/>
  <c r="G33" i="2" s="1"/>
  <c r="B14" i="2"/>
  <c r="A34" i="2"/>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D39" i="1" l="1"/>
  <c r="D40" i="1" s="1"/>
  <c r="D41" i="1" s="1"/>
  <c r="D28" i="1"/>
  <c r="D29" i="1" s="1"/>
  <c r="D30" i="1" s="1"/>
  <c r="D34" i="2"/>
  <c r="E34" i="2" s="1"/>
  <c r="H33" i="2"/>
  <c r="I33" i="2" s="1"/>
  <c r="J33" i="2" s="1"/>
  <c r="C33" i="1"/>
  <c r="C34" i="1" s="1"/>
  <c r="C35" i="1" s="1"/>
  <c r="C38" i="1" s="1"/>
  <c r="B33" i="1"/>
  <c r="B34" i="1" s="1"/>
  <c r="B35" i="1" s="1"/>
  <c r="B38" i="1" s="1"/>
  <c r="C24" i="1"/>
  <c r="B24" i="1"/>
  <c r="C25" i="1" l="1"/>
  <c r="C26" i="1" s="1"/>
  <c r="C27" i="1"/>
  <c r="C28" i="1" s="1"/>
  <c r="C29" i="1" s="1"/>
  <c r="C30" i="1" s="1"/>
  <c r="B25" i="1"/>
  <c r="B26" i="1" s="1"/>
  <c r="B27" i="1"/>
  <c r="B34" i="2"/>
  <c r="C34" i="2" s="1"/>
  <c r="D35" i="2" s="1"/>
  <c r="F34" i="2"/>
  <c r="G34" i="2" s="1"/>
  <c r="B36" i="1"/>
  <c r="B37" i="1" s="1"/>
  <c r="B39" i="1" s="1"/>
  <c r="B40" i="1" s="1"/>
  <c r="B41" i="1" s="1"/>
  <c r="C36" i="1"/>
  <c r="C37" i="1" s="1"/>
  <c r="C39" i="1" s="1"/>
  <c r="C40" i="1" s="1"/>
  <c r="C41" i="1" s="1"/>
  <c r="E35" i="2" l="1"/>
  <c r="H34" i="2"/>
  <c r="I34" i="2" s="1"/>
  <c r="J34" i="2" s="1"/>
  <c r="B35" i="2"/>
  <c r="B28" i="1"/>
  <c r="B29" i="1" s="1"/>
  <c r="B30" i="1" s="1"/>
  <c r="F35" i="2" l="1"/>
  <c r="G35" i="2" s="1"/>
  <c r="H35" i="2" s="1"/>
  <c r="I35" i="2" s="1"/>
  <c r="J35" i="2" s="1"/>
  <c r="C35" i="2"/>
  <c r="D36" i="2" s="1"/>
  <c r="E36" i="2" l="1"/>
  <c r="B36" i="2" l="1"/>
  <c r="C36" i="2" s="1"/>
  <c r="D37" i="2" s="1"/>
  <c r="F36" i="2"/>
  <c r="G36" i="2" s="1"/>
  <c r="H36" i="2" s="1"/>
  <c r="I36" i="2" s="1"/>
  <c r="J36" i="2" s="1"/>
  <c r="B37" i="2" l="1"/>
  <c r="C37" i="2" s="1"/>
  <c r="F37" i="2"/>
  <c r="G37" i="2" s="1"/>
  <c r="E37" i="2"/>
  <c r="H37" i="2" l="1"/>
  <c r="I37" i="2" s="1"/>
  <c r="J37" i="2" s="1"/>
  <c r="D38" i="2"/>
  <c r="E38" i="2" s="1"/>
  <c r="B38" i="2" l="1"/>
  <c r="C38" i="2" s="1"/>
  <c r="F38" i="2"/>
  <c r="G38" i="2" s="1"/>
  <c r="H38" i="2" s="1"/>
  <c r="I38" i="2" s="1"/>
  <c r="J38" i="2" s="1"/>
  <c r="D39" i="2" l="1"/>
  <c r="F39" i="2" l="1"/>
  <c r="G39" i="2" s="1"/>
  <c r="B39" i="2"/>
  <c r="C39" i="2" s="1"/>
  <c r="D40" i="2" s="1"/>
  <c r="E40" i="2" s="1"/>
  <c r="E39" i="2"/>
  <c r="H39" i="2" l="1"/>
  <c r="I39" i="2" s="1"/>
  <c r="J39" i="2" s="1"/>
  <c r="F40" i="2"/>
  <c r="G40" i="2" s="1"/>
  <c r="H40" i="2" s="1"/>
  <c r="I40" i="2" s="1"/>
  <c r="B40" i="2"/>
  <c r="C40" i="2" s="1"/>
  <c r="D41" i="2" s="1"/>
  <c r="E41" i="2" s="1"/>
  <c r="J40" i="2" l="1"/>
  <c r="F41" i="2"/>
  <c r="G41" i="2" s="1"/>
  <c r="B41" i="2"/>
  <c r="C41" i="2" s="1"/>
  <c r="D42" i="2" s="1"/>
  <c r="H41" i="2" l="1"/>
  <c r="I41" i="2" s="1"/>
  <c r="J41" i="2" s="1"/>
  <c r="E42" i="2"/>
  <c r="F42" i="2" l="1"/>
  <c r="G42" i="2" s="1"/>
  <c r="B42" i="2"/>
  <c r="C42" i="2" s="1"/>
  <c r="D43" i="2" s="1"/>
  <c r="H42" i="2" l="1"/>
  <c r="I42" i="2" s="1"/>
  <c r="J42" i="2" s="1"/>
  <c r="E43" i="2"/>
  <c r="F43" i="2" l="1"/>
  <c r="G43" i="2" s="1"/>
  <c r="B43" i="2"/>
  <c r="C43" i="2" s="1"/>
  <c r="D44" i="2" s="1"/>
  <c r="H43" i="2" l="1"/>
  <c r="I43" i="2" s="1"/>
  <c r="J43" i="2" s="1"/>
  <c r="E44" i="2"/>
  <c r="F44" i="2" l="1"/>
  <c r="G44" i="2" s="1"/>
  <c r="B44" i="2"/>
  <c r="C44" i="2" s="1"/>
  <c r="D45" i="2" s="1"/>
  <c r="H44" i="2" l="1"/>
  <c r="I44" i="2" s="1"/>
  <c r="J44" i="2" s="1"/>
  <c r="E45" i="2"/>
  <c r="F45" i="2" l="1"/>
  <c r="G45" i="2" s="1"/>
  <c r="B45" i="2"/>
  <c r="C45" i="2" s="1"/>
  <c r="D46" i="2" s="1"/>
  <c r="H45" i="2" l="1"/>
  <c r="I45" i="2" s="1"/>
  <c r="J45" i="2" s="1"/>
  <c r="B46" i="2" l="1"/>
  <c r="C46" i="2" s="1"/>
  <c r="D47" i="2" s="1"/>
  <c r="E46" i="2"/>
  <c r="F46" i="2"/>
  <c r="G46" i="2" s="1"/>
  <c r="B47" i="2" l="1"/>
  <c r="C47" i="2" s="1"/>
  <c r="D48" i="2" s="1"/>
  <c r="E47" i="2"/>
  <c r="H46" i="2"/>
  <c r="I46" i="2" s="1"/>
  <c r="J46" i="2" s="1"/>
  <c r="F47" i="2"/>
  <c r="G47" i="2" s="1"/>
  <c r="B48" i="2" l="1"/>
  <c r="C48" i="2" s="1"/>
  <c r="D49" i="2" s="1"/>
  <c r="E49" i="2" s="1"/>
  <c r="E48" i="2"/>
  <c r="H47" i="2"/>
  <c r="I47" i="2" s="1"/>
  <c r="J47" i="2" s="1"/>
  <c r="F48" i="2"/>
  <c r="G48" i="2" s="1"/>
  <c r="F49" i="2" l="1"/>
  <c r="G49" i="2" s="1"/>
  <c r="B49" i="2"/>
  <c r="C49" i="2" s="1"/>
  <c r="D50" i="2" s="1"/>
  <c r="H49" i="2" l="1"/>
  <c r="I49" i="2" s="1"/>
  <c r="H48" i="2" l="1"/>
  <c r="I48" i="2" s="1"/>
  <c r="J48" i="2" s="1"/>
  <c r="J49" i="2" s="1"/>
  <c r="F50" i="2"/>
  <c r="G50" i="2" s="1"/>
  <c r="B50" i="2"/>
  <c r="C50" i="2" s="1"/>
  <c r="D51" i="2" s="1"/>
  <c r="F51" i="2" s="1"/>
  <c r="G51" i="2" s="1"/>
  <c r="E50" i="2"/>
  <c r="H50" i="2" l="1"/>
  <c r="I50" i="2" s="1"/>
  <c r="J50" i="2" s="1"/>
  <c r="E51" i="2"/>
  <c r="H51" i="2" s="1"/>
  <c r="I51" i="2" s="1"/>
  <c r="B51" i="2"/>
  <c r="J51" i="2" l="1"/>
  <c r="C51" i="2"/>
  <c r="D52" i="2" s="1"/>
  <c r="B52" i="2" s="1"/>
  <c r="C52" i="2" s="1"/>
  <c r="D53" i="2" s="1"/>
  <c r="B53" i="2" l="1"/>
  <c r="C53" i="2" s="1"/>
  <c r="D54" i="2" s="1"/>
  <c r="B54" i="2" s="1"/>
  <c r="C54" i="2" s="1"/>
  <c r="D55" i="2" s="1"/>
  <c r="B55" i="2" s="1"/>
  <c r="F53" i="2"/>
  <c r="G53" i="2" s="1"/>
  <c r="E53" i="2"/>
  <c r="F52" i="2"/>
  <c r="G52" i="2" s="1"/>
  <c r="E52" i="2"/>
  <c r="E54" i="2" l="1"/>
  <c r="F54" i="2"/>
  <c r="G54" i="2" s="1"/>
  <c r="H53" i="2"/>
  <c r="I53" i="2" s="1"/>
  <c r="H52" i="2"/>
  <c r="I52" i="2" s="1"/>
  <c r="J52" i="2" s="1"/>
  <c r="C55" i="2"/>
  <c r="D56" i="2" s="1"/>
  <c r="F55" i="2"/>
  <c r="G55" i="2" s="1"/>
  <c r="E55" i="2"/>
  <c r="H54" i="2" l="1"/>
  <c r="I54" i="2" s="1"/>
  <c r="J53" i="2"/>
  <c r="E56" i="2"/>
  <c r="F56" i="2"/>
  <c r="G56" i="2" s="1"/>
  <c r="B56" i="2"/>
  <c r="H55" i="2"/>
  <c r="I55" i="2" s="1"/>
  <c r="J54" i="2" l="1"/>
  <c r="J55" i="2" s="1"/>
  <c r="C56" i="2"/>
  <c r="D57" i="2" s="1"/>
  <c r="B57" i="2" s="1"/>
  <c r="H56" i="2"/>
  <c r="I56" i="2" s="1"/>
  <c r="J56" i="2" l="1"/>
  <c r="C57" i="2"/>
  <c r="D58" i="2" s="1"/>
  <c r="B58" i="2" s="1"/>
  <c r="E57" i="2"/>
  <c r="F57" i="2"/>
  <c r="G57" i="2" s="1"/>
  <c r="H57" i="2" l="1"/>
  <c r="I57" i="2" s="1"/>
  <c r="J57" i="2" s="1"/>
  <c r="C58" i="2"/>
  <c r="D59" i="2" s="1"/>
  <c r="B59" i="2" s="1"/>
  <c r="F58" i="2"/>
  <c r="G58" i="2" s="1"/>
  <c r="E58" i="2"/>
  <c r="H58" i="2" l="1"/>
  <c r="I58" i="2" s="1"/>
  <c r="J58" i="2" s="1"/>
  <c r="C59" i="2"/>
  <c r="D60" i="2" s="1"/>
  <c r="B60" i="2" s="1"/>
  <c r="E59" i="2"/>
  <c r="F59" i="2"/>
  <c r="G59" i="2" s="1"/>
  <c r="H59" i="2" l="1"/>
  <c r="I59" i="2" s="1"/>
  <c r="J59" i="2" s="1"/>
  <c r="C60" i="2"/>
  <c r="D61" i="2" s="1"/>
  <c r="B61" i="2" s="1"/>
  <c r="F60" i="2"/>
  <c r="G60" i="2" s="1"/>
  <c r="E60" i="2"/>
  <c r="H60" i="2" l="1"/>
  <c r="I60" i="2" s="1"/>
  <c r="J60" i="2" s="1"/>
  <c r="C61" i="2"/>
  <c r="D62" i="2" s="1"/>
  <c r="B62" i="2" s="1"/>
  <c r="F61" i="2"/>
  <c r="G61" i="2" s="1"/>
  <c r="E61" i="2"/>
  <c r="H61" i="2" l="1"/>
  <c r="I61" i="2" s="1"/>
  <c r="J61" i="2" s="1"/>
  <c r="C62" i="2"/>
  <c r="D63" i="2" s="1"/>
  <c r="B63" i="2" s="1"/>
  <c r="F62" i="2"/>
  <c r="G62" i="2" s="1"/>
  <c r="E62" i="2"/>
  <c r="H62" i="2" l="1"/>
  <c r="I62" i="2" s="1"/>
  <c r="J62" i="2" s="1"/>
  <c r="C63" i="2"/>
  <c r="D64" i="2" s="1"/>
  <c r="B64" i="2" s="1"/>
  <c r="F63" i="2"/>
  <c r="G63" i="2" s="1"/>
  <c r="E63" i="2"/>
  <c r="H63" i="2" l="1"/>
  <c r="I63" i="2" s="1"/>
  <c r="J63" i="2" s="1"/>
  <c r="C64" i="2"/>
  <c r="D65" i="2" s="1"/>
  <c r="B65" i="2" s="1"/>
  <c r="F64" i="2"/>
  <c r="G64" i="2" s="1"/>
  <c r="E64" i="2"/>
  <c r="H64" i="2" l="1"/>
  <c r="I64" i="2" s="1"/>
  <c r="J64" i="2" s="1"/>
  <c r="C65" i="2"/>
  <c r="D66" i="2" s="1"/>
  <c r="B66" i="2" s="1"/>
  <c r="F65" i="2"/>
  <c r="G65" i="2" s="1"/>
  <c r="E65" i="2"/>
  <c r="H65" i="2" l="1"/>
  <c r="I65" i="2" s="1"/>
  <c r="J65" i="2" s="1"/>
  <c r="C66" i="2"/>
  <c r="D67" i="2" s="1"/>
  <c r="B67" i="2" s="1"/>
  <c r="F66" i="2"/>
  <c r="G66" i="2" s="1"/>
  <c r="E66" i="2"/>
  <c r="H66" i="2" l="1"/>
  <c r="I66" i="2" s="1"/>
  <c r="J66" i="2" s="1"/>
  <c r="C67" i="2"/>
  <c r="D68" i="2" s="1"/>
  <c r="B68" i="2" s="1"/>
  <c r="F67" i="2"/>
  <c r="G67" i="2" s="1"/>
  <c r="E67" i="2"/>
  <c r="H67" i="2" l="1"/>
  <c r="I67" i="2" s="1"/>
  <c r="J67" i="2" s="1"/>
  <c r="C68" i="2"/>
  <c r="D69" i="2" s="1"/>
  <c r="B69" i="2" s="1"/>
  <c r="E68" i="2"/>
  <c r="F68" i="2"/>
  <c r="G68" i="2" s="1"/>
  <c r="H68" i="2" l="1"/>
  <c r="I68" i="2" s="1"/>
  <c r="J68" i="2" s="1"/>
  <c r="C69" i="2"/>
  <c r="D70" i="2" s="1"/>
  <c r="B70" i="2" s="1"/>
  <c r="E69" i="2"/>
  <c r="F69" i="2"/>
  <c r="G69" i="2" s="1"/>
  <c r="H69" i="2" l="1"/>
  <c r="I69" i="2" s="1"/>
  <c r="J69" i="2" s="1"/>
  <c r="C70" i="2"/>
  <c r="D71" i="2" s="1"/>
  <c r="B71" i="2" s="1"/>
  <c r="E70" i="2"/>
  <c r="F70" i="2"/>
  <c r="G70" i="2" s="1"/>
  <c r="H70" i="2" l="1"/>
  <c r="I70" i="2" s="1"/>
  <c r="J70" i="2" s="1"/>
  <c r="C71" i="2"/>
  <c r="D72" i="2" s="1"/>
  <c r="B72" i="2" s="1"/>
  <c r="F71" i="2"/>
  <c r="G71" i="2" s="1"/>
  <c r="E71" i="2"/>
  <c r="C72" i="2" l="1"/>
  <c r="D73" i="2" s="1"/>
  <c r="B73" i="2" s="1"/>
  <c r="F72" i="2"/>
  <c r="G72" i="2" s="1"/>
  <c r="E72" i="2"/>
  <c r="H71" i="2"/>
  <c r="I71" i="2" s="1"/>
  <c r="J71" i="2" s="1"/>
  <c r="H72" i="2" l="1"/>
  <c r="I72" i="2" s="1"/>
  <c r="J72" i="2" s="1"/>
  <c r="C73" i="2"/>
  <c r="D74" i="2" s="1"/>
  <c r="B74" i="2" s="1"/>
  <c r="F73" i="2"/>
  <c r="G73" i="2" s="1"/>
  <c r="E73" i="2"/>
  <c r="H73" i="2" l="1"/>
  <c r="I73" i="2" s="1"/>
  <c r="J73" i="2" s="1"/>
  <c r="C74" i="2"/>
  <c r="D75" i="2" s="1"/>
  <c r="B75" i="2" s="1"/>
  <c r="F74" i="2"/>
  <c r="G74" i="2" s="1"/>
  <c r="E74" i="2"/>
  <c r="H74" i="2" l="1"/>
  <c r="I74" i="2" s="1"/>
  <c r="J74" i="2" s="1"/>
  <c r="C75" i="2"/>
  <c r="D76" i="2" s="1"/>
  <c r="B76" i="2" s="1"/>
  <c r="E75" i="2"/>
  <c r="F75" i="2"/>
  <c r="G75" i="2" s="1"/>
  <c r="H75" i="2" l="1"/>
  <c r="I75" i="2" s="1"/>
  <c r="J75" i="2" s="1"/>
  <c r="C76" i="2"/>
  <c r="D77" i="2" s="1"/>
  <c r="B77" i="2" s="1"/>
  <c r="E76" i="2"/>
  <c r="F76" i="2"/>
  <c r="G76" i="2" s="1"/>
  <c r="H76" i="2" l="1"/>
  <c r="I76" i="2" s="1"/>
  <c r="J76" i="2" s="1"/>
  <c r="C77" i="2"/>
  <c r="D78" i="2" s="1"/>
  <c r="B78" i="2" s="1"/>
  <c r="F77" i="2"/>
  <c r="G77" i="2" s="1"/>
  <c r="E77" i="2"/>
  <c r="H77" i="2" l="1"/>
  <c r="I77" i="2" s="1"/>
  <c r="J77" i="2" s="1"/>
  <c r="C78" i="2"/>
  <c r="D79" i="2" s="1"/>
  <c r="B79" i="2" s="1"/>
  <c r="F78" i="2"/>
  <c r="G78" i="2" s="1"/>
  <c r="E78" i="2"/>
  <c r="H78" i="2" l="1"/>
  <c r="I78" i="2" s="1"/>
  <c r="J78" i="2" s="1"/>
  <c r="C79" i="2"/>
  <c r="D80" i="2" s="1"/>
  <c r="B80" i="2" s="1"/>
  <c r="E79" i="2"/>
  <c r="F79" i="2"/>
  <c r="G79" i="2" s="1"/>
  <c r="H79" i="2" l="1"/>
  <c r="I79" i="2" s="1"/>
  <c r="J79" i="2" s="1"/>
  <c r="C80" i="2"/>
  <c r="D81" i="2" s="1"/>
  <c r="B81" i="2" s="1"/>
  <c r="F80" i="2"/>
  <c r="G80" i="2" s="1"/>
  <c r="E80" i="2"/>
  <c r="H80" i="2" l="1"/>
  <c r="I80" i="2" s="1"/>
  <c r="J80" i="2" s="1"/>
  <c r="C81" i="2"/>
  <c r="D82" i="2" s="1"/>
  <c r="B82" i="2" s="1"/>
  <c r="F81" i="2"/>
  <c r="G81" i="2" s="1"/>
  <c r="E81" i="2"/>
  <c r="H81" i="2" l="1"/>
  <c r="I81" i="2" s="1"/>
  <c r="J81" i="2" s="1"/>
  <c r="C82" i="2"/>
  <c r="D83" i="2" s="1"/>
  <c r="B83" i="2" s="1"/>
  <c r="F82" i="2"/>
  <c r="G82" i="2" s="1"/>
  <c r="E82" i="2"/>
  <c r="H82" i="2" l="1"/>
  <c r="I82" i="2" s="1"/>
  <c r="J82" i="2" s="1"/>
  <c r="C83" i="2"/>
  <c r="D84" i="2" s="1"/>
  <c r="B84" i="2" s="1"/>
  <c r="E83" i="2"/>
  <c r="F83" i="2"/>
  <c r="G83" i="2" s="1"/>
  <c r="H83" i="2" l="1"/>
  <c r="I83" i="2" s="1"/>
  <c r="J83" i="2" s="1"/>
  <c r="C84" i="2"/>
  <c r="D85" i="2" s="1"/>
  <c r="B85" i="2" s="1"/>
  <c r="F84" i="2"/>
  <c r="G84" i="2" s="1"/>
  <c r="E84" i="2"/>
  <c r="H84" i="2" l="1"/>
  <c r="I84" i="2" s="1"/>
  <c r="J84" i="2" s="1"/>
  <c r="C85" i="2"/>
  <c r="D86" i="2" s="1"/>
  <c r="B86" i="2" s="1"/>
  <c r="E85" i="2"/>
  <c r="F85" i="2"/>
  <c r="G85" i="2" s="1"/>
  <c r="H85" i="2" l="1"/>
  <c r="I85" i="2" s="1"/>
  <c r="J85" i="2" s="1"/>
  <c r="C86" i="2"/>
  <c r="D87" i="2" s="1"/>
  <c r="B87" i="2" s="1"/>
  <c r="F86" i="2"/>
  <c r="G86" i="2" s="1"/>
  <c r="E86" i="2"/>
  <c r="H86" i="2" s="1"/>
  <c r="I86" i="2" s="1"/>
  <c r="C87" i="2" l="1"/>
  <c r="D88" i="2" s="1"/>
  <c r="B88" i="2" s="1"/>
  <c r="J86" i="2"/>
  <c r="E87" i="2"/>
  <c r="F87" i="2"/>
  <c r="G87" i="2" s="1"/>
  <c r="H87" i="2" l="1"/>
  <c r="I87" i="2" s="1"/>
  <c r="J87" i="2" s="1"/>
  <c r="C88" i="2"/>
  <c r="D89" i="2" s="1"/>
  <c r="B89" i="2" s="1"/>
  <c r="F88" i="2"/>
  <c r="G88" i="2" s="1"/>
  <c r="E88" i="2"/>
  <c r="H88" i="2" l="1"/>
  <c r="I88" i="2" s="1"/>
  <c r="J88" i="2" s="1"/>
  <c r="C89" i="2"/>
  <c r="D90" i="2" s="1"/>
  <c r="B90" i="2" s="1"/>
  <c r="F89" i="2"/>
  <c r="G89" i="2" s="1"/>
  <c r="E89" i="2"/>
  <c r="C90" i="2" l="1"/>
  <c r="D91" i="2" s="1"/>
  <c r="B91" i="2" s="1"/>
  <c r="H89" i="2"/>
  <c r="I89" i="2" s="1"/>
  <c r="J89" i="2" s="1"/>
  <c r="F90" i="2"/>
  <c r="G90" i="2" s="1"/>
  <c r="E90" i="2"/>
  <c r="H90" i="2" s="1"/>
  <c r="I90" i="2" s="1"/>
  <c r="J90" i="2" l="1"/>
  <c r="C91" i="2"/>
  <c r="D92" i="2" s="1"/>
  <c r="B92" i="2" s="1"/>
  <c r="F91" i="2"/>
  <c r="G91" i="2" s="1"/>
  <c r="E91" i="2"/>
  <c r="H91" i="2" l="1"/>
  <c r="I91" i="2" s="1"/>
  <c r="J91" i="2" s="1"/>
  <c r="C92" i="2"/>
  <c r="D93" i="2" s="1"/>
  <c r="B93" i="2" s="1"/>
  <c r="F92" i="2"/>
  <c r="G92" i="2" s="1"/>
  <c r="E92" i="2"/>
  <c r="H92" i="2" l="1"/>
  <c r="I92" i="2" s="1"/>
  <c r="J92" i="2" s="1"/>
  <c r="C93" i="2"/>
  <c r="D94" i="2" s="1"/>
  <c r="F93" i="2"/>
  <c r="G93" i="2" s="1"/>
  <c r="E93" i="2"/>
  <c r="E94" i="2" l="1"/>
  <c r="F94" i="2"/>
  <c r="G94" i="2" s="1"/>
  <c r="B94" i="2"/>
  <c r="H93" i="2"/>
  <c r="I93" i="2" s="1"/>
  <c r="J93" i="2" s="1"/>
  <c r="H94" i="2" l="1"/>
  <c r="I94" i="2" s="1"/>
  <c r="J94" i="2" s="1"/>
  <c r="C94" i="2"/>
  <c r="D95" i="2" s="1"/>
  <c r="B95" i="2" s="1"/>
  <c r="C95" i="2" l="1"/>
  <c r="D96" i="2" s="1"/>
  <c r="B96" i="2" s="1"/>
  <c r="F95" i="2"/>
  <c r="G95" i="2" s="1"/>
  <c r="E95" i="2"/>
  <c r="H95" i="2" l="1"/>
  <c r="I95" i="2" s="1"/>
  <c r="J95" i="2" s="1"/>
  <c r="C96" i="2"/>
  <c r="D97" i="2" s="1"/>
  <c r="B97" i="2" s="1"/>
  <c r="E96" i="2"/>
  <c r="F96" i="2"/>
  <c r="G96" i="2" s="1"/>
  <c r="H96" i="2" l="1"/>
  <c r="I96" i="2" s="1"/>
  <c r="J96" i="2" s="1"/>
  <c r="C97" i="2"/>
  <c r="D98" i="2" s="1"/>
  <c r="B98" i="2" s="1"/>
  <c r="E97" i="2"/>
  <c r="F97" i="2"/>
  <c r="G97" i="2" s="1"/>
  <c r="H97" i="2" l="1"/>
  <c r="I97" i="2" s="1"/>
  <c r="J97" i="2" s="1"/>
  <c r="C98" i="2"/>
  <c r="D99" i="2" s="1"/>
  <c r="E98" i="2"/>
  <c r="F98" i="2"/>
  <c r="G98" i="2" s="1"/>
  <c r="H98" i="2" l="1"/>
  <c r="I98" i="2" s="1"/>
  <c r="J98" i="2" s="1"/>
  <c r="E99" i="2"/>
  <c r="F99" i="2"/>
  <c r="G99" i="2" s="1"/>
  <c r="B99" i="2"/>
  <c r="H99" i="2" l="1"/>
  <c r="I99" i="2" s="1"/>
  <c r="J99" i="2" s="1"/>
  <c r="C99" i="2"/>
  <c r="D100" i="2" s="1"/>
  <c r="B100" i="2" s="1"/>
  <c r="C100" i="2" l="1"/>
  <c r="D101" i="2" s="1"/>
  <c r="B101" i="2" s="1"/>
  <c r="F100" i="2"/>
  <c r="G100" i="2" s="1"/>
  <c r="E100" i="2"/>
  <c r="H100" i="2" l="1"/>
  <c r="I100" i="2" s="1"/>
  <c r="J100" i="2" s="1"/>
  <c r="C101" i="2"/>
  <c r="D102" i="2" s="1"/>
  <c r="F101" i="2"/>
  <c r="G101" i="2" s="1"/>
  <c r="E101" i="2"/>
  <c r="F102" i="2" l="1"/>
  <c r="G102" i="2" s="1"/>
  <c r="E102" i="2"/>
  <c r="B102" i="2"/>
  <c r="H101" i="2"/>
  <c r="I101" i="2" s="1"/>
  <c r="J101" i="2" s="1"/>
  <c r="H102" i="2" l="1"/>
  <c r="I102" i="2" s="1"/>
  <c r="J102" i="2" s="1"/>
  <c r="C102" i="2"/>
  <c r="D103" i="2" s="1"/>
  <c r="B103" i="2" s="1"/>
  <c r="C103" i="2" l="1"/>
  <c r="D104" i="2" s="1"/>
  <c r="B104" i="2" s="1"/>
  <c r="F103" i="2"/>
  <c r="G103" i="2" s="1"/>
  <c r="E103" i="2"/>
  <c r="H103" i="2" l="1"/>
  <c r="I103" i="2" s="1"/>
  <c r="J103" i="2" s="1"/>
  <c r="C104" i="2"/>
  <c r="D105" i="2" s="1"/>
  <c r="B105" i="2" s="1"/>
  <c r="F104" i="2"/>
  <c r="G104" i="2" s="1"/>
  <c r="E104" i="2"/>
  <c r="H104" i="2" l="1"/>
  <c r="I104" i="2" s="1"/>
  <c r="J104" i="2" s="1"/>
  <c r="C105" i="2"/>
  <c r="D106" i="2" s="1"/>
  <c r="B106" i="2" s="1"/>
  <c r="F105" i="2"/>
  <c r="G105" i="2" s="1"/>
  <c r="E105" i="2"/>
  <c r="H105" i="2" l="1"/>
  <c r="I105" i="2" s="1"/>
  <c r="J105" i="2" s="1"/>
  <c r="C106" i="2"/>
  <c r="D107" i="2" s="1"/>
  <c r="B107" i="2" s="1"/>
  <c r="E106" i="2"/>
  <c r="F106" i="2"/>
  <c r="G106" i="2" s="1"/>
  <c r="H106" i="2" l="1"/>
  <c r="I106" i="2" s="1"/>
  <c r="J106" i="2" s="1"/>
  <c r="C107" i="2"/>
  <c r="D108" i="2" s="1"/>
  <c r="B108" i="2" s="1"/>
  <c r="F107" i="2"/>
  <c r="G107" i="2" s="1"/>
  <c r="E107" i="2"/>
  <c r="C108" i="2" l="1"/>
  <c r="D109" i="2" s="1"/>
  <c r="B109" i="2" s="1"/>
  <c r="F108" i="2"/>
  <c r="G108" i="2" s="1"/>
  <c r="E108" i="2"/>
  <c r="H107" i="2"/>
  <c r="I107" i="2" s="1"/>
  <c r="J107" i="2" s="1"/>
  <c r="H108" i="2" l="1"/>
  <c r="I108" i="2" s="1"/>
  <c r="J108" i="2" s="1"/>
  <c r="C109" i="2"/>
  <c r="D110" i="2" s="1"/>
  <c r="B110" i="2" s="1"/>
  <c r="F109" i="2"/>
  <c r="G109" i="2" s="1"/>
  <c r="E109" i="2"/>
  <c r="H109" i="2" l="1"/>
  <c r="I109" i="2" s="1"/>
  <c r="J109" i="2" s="1"/>
  <c r="C110" i="2"/>
  <c r="D111" i="2" s="1"/>
  <c r="B111" i="2" s="1"/>
  <c r="F110" i="2"/>
  <c r="G110" i="2" s="1"/>
  <c r="E110" i="2"/>
  <c r="H110" i="2" l="1"/>
  <c r="I110" i="2" s="1"/>
  <c r="J110" i="2" s="1"/>
  <c r="C111" i="2"/>
  <c r="D112" i="2" s="1"/>
  <c r="B112" i="2" s="1"/>
  <c r="F111" i="2"/>
  <c r="G111" i="2" s="1"/>
  <c r="E111" i="2"/>
  <c r="C112" i="2" l="1"/>
  <c r="D113" i="2" s="1"/>
  <c r="B113" i="2" s="1"/>
  <c r="H111" i="2"/>
  <c r="I111" i="2" s="1"/>
  <c r="J111" i="2" s="1"/>
  <c r="F112" i="2"/>
  <c r="G112" i="2" s="1"/>
  <c r="E112" i="2"/>
  <c r="H112" i="2" l="1"/>
  <c r="I112" i="2" s="1"/>
  <c r="J112" i="2" s="1"/>
  <c r="C113" i="2"/>
  <c r="D114" i="2" s="1"/>
  <c r="B114" i="2" s="1"/>
  <c r="F113" i="2"/>
  <c r="G113" i="2" s="1"/>
  <c r="E113" i="2"/>
  <c r="H113" i="2" l="1"/>
  <c r="I113" i="2" s="1"/>
  <c r="J113" i="2" s="1"/>
  <c r="C114" i="2"/>
  <c r="D115" i="2" s="1"/>
  <c r="B115" i="2" s="1"/>
  <c r="E114" i="2"/>
  <c r="F114" i="2"/>
  <c r="G114" i="2" s="1"/>
  <c r="H114" i="2" l="1"/>
  <c r="I114" i="2" s="1"/>
  <c r="J114" i="2" s="1"/>
  <c r="C115" i="2"/>
  <c r="D116" i="2" s="1"/>
  <c r="B116" i="2" s="1"/>
  <c r="E115" i="2"/>
  <c r="F115" i="2"/>
  <c r="G115" i="2" s="1"/>
  <c r="H115" i="2" l="1"/>
  <c r="I115" i="2" s="1"/>
  <c r="J115" i="2" s="1"/>
  <c r="C116" i="2"/>
  <c r="D117" i="2" s="1"/>
  <c r="B117" i="2" s="1"/>
  <c r="F116" i="2"/>
  <c r="G116" i="2" s="1"/>
  <c r="E116" i="2"/>
  <c r="C117" i="2" l="1"/>
  <c r="D118" i="2" s="1"/>
  <c r="B118" i="2" s="1"/>
  <c r="F117" i="2"/>
  <c r="G117" i="2" s="1"/>
  <c r="E117" i="2"/>
  <c r="H116" i="2"/>
  <c r="I116" i="2" s="1"/>
  <c r="J116" i="2" s="1"/>
  <c r="H117" i="2" l="1"/>
  <c r="I117" i="2" s="1"/>
  <c r="J117" i="2" s="1"/>
  <c r="C118" i="2"/>
  <c r="D119" i="2" s="1"/>
  <c r="B119" i="2" s="1"/>
  <c r="E118" i="2"/>
  <c r="F118" i="2"/>
  <c r="G118" i="2" s="1"/>
  <c r="E119" i="2" l="1"/>
  <c r="F119" i="2"/>
  <c r="G119" i="2" s="1"/>
  <c r="C119" i="2"/>
  <c r="D120" i="2" s="1"/>
  <c r="B120" i="2" s="1"/>
  <c r="H118" i="2"/>
  <c r="I118" i="2" s="1"/>
  <c r="J118" i="2" s="1"/>
  <c r="H119" i="2" l="1"/>
  <c r="I119" i="2" s="1"/>
  <c r="J119" i="2" s="1"/>
  <c r="C120" i="2"/>
  <c r="D121" i="2" s="1"/>
  <c r="B121" i="2" s="1"/>
  <c r="F120" i="2"/>
  <c r="G120" i="2" s="1"/>
  <c r="E120" i="2"/>
  <c r="C121" i="2" l="1"/>
  <c r="D122" i="2" s="1"/>
  <c r="B122" i="2" s="1"/>
  <c r="F121" i="2"/>
  <c r="G121" i="2" s="1"/>
  <c r="E121" i="2"/>
  <c r="H120" i="2"/>
  <c r="I120" i="2" s="1"/>
  <c r="J120" i="2" s="1"/>
  <c r="H121" i="2" l="1"/>
  <c r="I121" i="2" s="1"/>
  <c r="J121" i="2" s="1"/>
  <c r="C122" i="2"/>
  <c r="D123" i="2" s="1"/>
  <c r="B123" i="2" s="1"/>
  <c r="F122" i="2"/>
  <c r="G122" i="2" s="1"/>
  <c r="E122" i="2"/>
  <c r="H122" i="2" l="1"/>
  <c r="I122" i="2" s="1"/>
  <c r="J122" i="2" s="1"/>
  <c r="C123" i="2"/>
  <c r="D124" i="2" s="1"/>
  <c r="B124" i="2" s="1"/>
  <c r="E123" i="2"/>
  <c r="F123" i="2"/>
  <c r="G123" i="2" s="1"/>
  <c r="H123" i="2" l="1"/>
  <c r="I123" i="2" s="1"/>
  <c r="J123" i="2" s="1"/>
  <c r="C124" i="2"/>
  <c r="D125" i="2" s="1"/>
  <c r="B125" i="2" s="1"/>
  <c r="E124" i="2"/>
  <c r="F124" i="2"/>
  <c r="G124" i="2" s="1"/>
  <c r="H124" i="2" l="1"/>
  <c r="I124" i="2" s="1"/>
  <c r="J124" i="2" s="1"/>
  <c r="C125" i="2"/>
  <c r="D126" i="2" s="1"/>
  <c r="B126" i="2" s="1"/>
  <c r="F125" i="2"/>
  <c r="G125" i="2" s="1"/>
  <c r="E125" i="2"/>
  <c r="H125" i="2" l="1"/>
  <c r="I125" i="2" s="1"/>
  <c r="J125" i="2" s="1"/>
  <c r="C126" i="2"/>
  <c r="D127" i="2" s="1"/>
  <c r="B127" i="2" s="1"/>
  <c r="E126" i="2"/>
  <c r="F126" i="2"/>
  <c r="G126" i="2" s="1"/>
  <c r="H126" i="2" l="1"/>
  <c r="I126" i="2" s="1"/>
  <c r="J126" i="2" s="1"/>
  <c r="C127" i="2"/>
  <c r="D128" i="2" s="1"/>
  <c r="B128" i="2" s="1"/>
  <c r="F127" i="2"/>
  <c r="G127" i="2" s="1"/>
  <c r="E127" i="2"/>
  <c r="H127" i="2" l="1"/>
  <c r="I127" i="2" s="1"/>
  <c r="J127" i="2" s="1"/>
  <c r="C128" i="2"/>
  <c r="D129" i="2" s="1"/>
  <c r="B129" i="2" s="1"/>
  <c r="F128" i="2"/>
  <c r="G128" i="2" s="1"/>
  <c r="E128" i="2"/>
  <c r="H128" i="2" l="1"/>
  <c r="I128" i="2" s="1"/>
  <c r="J128" i="2" s="1"/>
  <c r="C129" i="2"/>
  <c r="D130" i="2" s="1"/>
  <c r="B130" i="2" s="1"/>
  <c r="F129" i="2"/>
  <c r="G129" i="2" s="1"/>
  <c r="E129" i="2"/>
  <c r="H129" i="2" l="1"/>
  <c r="I129" i="2" s="1"/>
  <c r="J129" i="2" s="1"/>
  <c r="C130" i="2"/>
  <c r="D131" i="2" s="1"/>
  <c r="B131" i="2" s="1"/>
  <c r="F130" i="2"/>
  <c r="G130" i="2" s="1"/>
  <c r="E130" i="2"/>
  <c r="H130" i="2" l="1"/>
  <c r="I130" i="2" s="1"/>
  <c r="J130" i="2" s="1"/>
  <c r="C131" i="2"/>
  <c r="D132" i="2" s="1"/>
  <c r="B132" i="2" s="1"/>
  <c r="F131" i="2"/>
  <c r="G131" i="2" s="1"/>
  <c r="E131" i="2"/>
  <c r="H131" i="2" l="1"/>
  <c r="I131" i="2" s="1"/>
  <c r="J131" i="2" s="1"/>
  <c r="C132" i="2"/>
  <c r="D133" i="2" s="1"/>
  <c r="B133" i="2" s="1"/>
  <c r="E132" i="2"/>
  <c r="F132" i="2"/>
  <c r="G132" i="2" s="1"/>
  <c r="H132" i="2" l="1"/>
  <c r="I132" i="2" s="1"/>
  <c r="J132" i="2" s="1"/>
  <c r="C133" i="2"/>
  <c r="D134" i="2" s="1"/>
  <c r="B134" i="2" s="1"/>
  <c r="F133" i="2"/>
  <c r="G133" i="2" s="1"/>
  <c r="E133" i="2"/>
  <c r="H133" i="2" s="1"/>
  <c r="I133" i="2" s="1"/>
  <c r="C134" i="2" l="1"/>
  <c r="D135" i="2" s="1"/>
  <c r="B135" i="2" s="1"/>
  <c r="J133" i="2"/>
  <c r="F134" i="2"/>
  <c r="G134" i="2" s="1"/>
  <c r="E134" i="2"/>
  <c r="H134" i="2" s="1"/>
  <c r="I134" i="2" s="1"/>
  <c r="C135" i="2" l="1"/>
  <c r="D136" i="2" s="1"/>
  <c r="B136" i="2" s="1"/>
  <c r="J134" i="2"/>
  <c r="E135" i="2"/>
  <c r="F135" i="2"/>
  <c r="G135" i="2" s="1"/>
  <c r="H135" i="2" l="1"/>
  <c r="I135" i="2" s="1"/>
  <c r="J135" i="2" s="1"/>
  <c r="C136" i="2"/>
  <c r="D137" i="2" s="1"/>
  <c r="B137" i="2" s="1"/>
  <c r="E136" i="2"/>
  <c r="F136" i="2"/>
  <c r="G136" i="2" s="1"/>
  <c r="H136" i="2" l="1"/>
  <c r="I136" i="2" s="1"/>
  <c r="J136" i="2" s="1"/>
  <c r="C137" i="2"/>
  <c r="D138" i="2" s="1"/>
  <c r="B138" i="2" s="1"/>
  <c r="F137" i="2"/>
  <c r="G137" i="2" s="1"/>
  <c r="E137" i="2"/>
  <c r="C138" i="2" l="1"/>
  <c r="D139" i="2" s="1"/>
  <c r="B139" i="2" s="1"/>
  <c r="E138" i="2"/>
  <c r="F138" i="2"/>
  <c r="G138" i="2" s="1"/>
  <c r="H137" i="2"/>
  <c r="I137" i="2" s="1"/>
  <c r="J137" i="2" s="1"/>
  <c r="H138" i="2" l="1"/>
  <c r="I138" i="2" s="1"/>
  <c r="J138" i="2" s="1"/>
  <c r="C139" i="2"/>
  <c r="D140" i="2" s="1"/>
  <c r="B140" i="2" s="1"/>
  <c r="F139" i="2"/>
  <c r="G139" i="2" s="1"/>
  <c r="E139" i="2"/>
  <c r="H139" i="2" l="1"/>
  <c r="I139" i="2" s="1"/>
  <c r="J139" i="2" s="1"/>
  <c r="C140" i="2"/>
  <c r="D141" i="2" s="1"/>
  <c r="B141" i="2" s="1"/>
  <c r="F140" i="2"/>
  <c r="G140" i="2" s="1"/>
  <c r="E140" i="2"/>
  <c r="H140" i="2" l="1"/>
  <c r="I140" i="2" s="1"/>
  <c r="J140" i="2" s="1"/>
  <c r="C141" i="2"/>
  <c r="D142" i="2" s="1"/>
  <c r="B142" i="2" s="1"/>
  <c r="F141" i="2"/>
  <c r="G141" i="2" s="1"/>
  <c r="E141" i="2"/>
  <c r="C142" i="2" l="1"/>
  <c r="D143" i="2" s="1"/>
  <c r="B143" i="2" s="1"/>
  <c r="E142" i="2"/>
  <c r="F142" i="2"/>
  <c r="G142" i="2" s="1"/>
  <c r="H141" i="2"/>
  <c r="I141" i="2" s="1"/>
  <c r="J141" i="2" s="1"/>
  <c r="H142" i="2" l="1"/>
  <c r="I142" i="2" s="1"/>
  <c r="J142" i="2" s="1"/>
  <c r="C143" i="2"/>
  <c r="D144" i="2" s="1"/>
  <c r="B144" i="2" s="1"/>
  <c r="F143" i="2"/>
  <c r="G143" i="2" s="1"/>
  <c r="E143" i="2"/>
  <c r="H143" i="2" l="1"/>
  <c r="I143" i="2" s="1"/>
  <c r="J143" i="2" s="1"/>
  <c r="C144" i="2"/>
  <c r="D145" i="2" s="1"/>
  <c r="B145" i="2" s="1"/>
  <c r="E144" i="2"/>
  <c r="F144" i="2"/>
  <c r="G144" i="2" s="1"/>
  <c r="H144" i="2" l="1"/>
  <c r="I144" i="2" s="1"/>
  <c r="J144" i="2" s="1"/>
  <c r="C145" i="2"/>
  <c r="D146" i="2" s="1"/>
  <c r="B146" i="2" s="1"/>
  <c r="F145" i="2"/>
  <c r="G145" i="2" s="1"/>
  <c r="E145" i="2"/>
  <c r="H145" i="2" l="1"/>
  <c r="I145" i="2" s="1"/>
  <c r="J145" i="2" s="1"/>
  <c r="C146" i="2"/>
  <c r="D147" i="2" s="1"/>
  <c r="B147" i="2" s="1"/>
  <c r="E146" i="2"/>
  <c r="F146" i="2"/>
  <c r="G146" i="2" s="1"/>
  <c r="H146" i="2" l="1"/>
  <c r="I146" i="2" s="1"/>
  <c r="J146" i="2" s="1"/>
  <c r="C147" i="2"/>
  <c r="D148" i="2" s="1"/>
  <c r="B148" i="2" s="1"/>
  <c r="F147" i="2"/>
  <c r="G147" i="2" s="1"/>
  <c r="E147" i="2"/>
  <c r="H147" i="2" l="1"/>
  <c r="I147" i="2" s="1"/>
  <c r="J147" i="2" s="1"/>
  <c r="C148" i="2"/>
  <c r="D149" i="2" s="1"/>
  <c r="B149" i="2" s="1"/>
  <c r="F148" i="2"/>
  <c r="G148" i="2" s="1"/>
  <c r="E148" i="2"/>
  <c r="H148" i="2" l="1"/>
  <c r="I148" i="2" s="1"/>
  <c r="J148" i="2" s="1"/>
  <c r="C149" i="2"/>
  <c r="D150" i="2" s="1"/>
  <c r="B150" i="2" s="1"/>
  <c r="F149" i="2"/>
  <c r="G149" i="2" s="1"/>
  <c r="E149" i="2"/>
  <c r="H149" i="2" l="1"/>
  <c r="I149" i="2" s="1"/>
  <c r="J149" i="2" s="1"/>
  <c r="C150" i="2"/>
  <c r="D151" i="2" s="1"/>
  <c r="B151" i="2" s="1"/>
  <c r="F150" i="2"/>
  <c r="G150" i="2" s="1"/>
  <c r="E150" i="2"/>
  <c r="H150" i="2" l="1"/>
  <c r="I150" i="2" s="1"/>
  <c r="J150" i="2" s="1"/>
  <c r="C151" i="2"/>
  <c r="D152" i="2" s="1"/>
  <c r="B152" i="2" s="1"/>
  <c r="F151" i="2"/>
  <c r="G151" i="2" s="1"/>
  <c r="E151" i="2"/>
  <c r="H151" i="2" l="1"/>
  <c r="I151" i="2" s="1"/>
  <c r="J151" i="2" s="1"/>
  <c r="C152" i="2"/>
  <c r="D153" i="2" s="1"/>
  <c r="B153" i="2" s="1"/>
  <c r="F152" i="2"/>
  <c r="G152" i="2" s="1"/>
  <c r="E152" i="2"/>
  <c r="H152" i="2" l="1"/>
  <c r="I152" i="2" s="1"/>
  <c r="J152" i="2" s="1"/>
  <c r="C153" i="2"/>
  <c r="D154" i="2" s="1"/>
  <c r="B154" i="2" s="1"/>
  <c r="F153" i="2"/>
  <c r="G153" i="2" s="1"/>
  <c r="E153" i="2"/>
  <c r="H153" i="2" l="1"/>
  <c r="I153" i="2" s="1"/>
  <c r="J153" i="2" s="1"/>
  <c r="C154" i="2"/>
  <c r="D155" i="2" s="1"/>
  <c r="B155" i="2" s="1"/>
  <c r="F154" i="2"/>
  <c r="G154" i="2" s="1"/>
  <c r="E154" i="2"/>
  <c r="H154" i="2" l="1"/>
  <c r="I154" i="2" s="1"/>
  <c r="J154" i="2" s="1"/>
  <c r="C155" i="2"/>
  <c r="D156" i="2" s="1"/>
  <c r="B156" i="2" s="1"/>
  <c r="F155" i="2"/>
  <c r="G155" i="2" s="1"/>
  <c r="E155" i="2"/>
  <c r="H155" i="2" l="1"/>
  <c r="I155" i="2" s="1"/>
  <c r="J155" i="2" s="1"/>
  <c r="C156" i="2"/>
  <c r="D157" i="2" s="1"/>
  <c r="B157" i="2" s="1"/>
  <c r="F156" i="2"/>
  <c r="G156" i="2" s="1"/>
  <c r="E156" i="2"/>
  <c r="H156" i="2" l="1"/>
  <c r="I156" i="2" s="1"/>
  <c r="J156" i="2" s="1"/>
  <c r="C157" i="2"/>
  <c r="D158" i="2" s="1"/>
  <c r="B158" i="2" s="1"/>
  <c r="F157" i="2"/>
  <c r="G157" i="2" s="1"/>
  <c r="E157" i="2"/>
  <c r="H157" i="2" l="1"/>
  <c r="I157" i="2" s="1"/>
  <c r="J157" i="2" s="1"/>
  <c r="C158" i="2"/>
  <c r="D159" i="2" s="1"/>
  <c r="B159" i="2" s="1"/>
  <c r="E158" i="2"/>
  <c r="F158" i="2"/>
  <c r="G158" i="2" s="1"/>
  <c r="H158" i="2" l="1"/>
  <c r="I158" i="2" s="1"/>
  <c r="J158" i="2" s="1"/>
  <c r="C159" i="2"/>
  <c r="D160" i="2" s="1"/>
  <c r="B160" i="2" s="1"/>
  <c r="F159" i="2"/>
  <c r="G159" i="2" s="1"/>
  <c r="E159" i="2"/>
  <c r="H159" i="2" l="1"/>
  <c r="I159" i="2" s="1"/>
  <c r="J159" i="2" s="1"/>
  <c r="C160" i="2"/>
  <c r="D161" i="2" s="1"/>
  <c r="B161" i="2" s="1"/>
  <c r="F160" i="2"/>
  <c r="G160" i="2" s="1"/>
  <c r="E160" i="2"/>
  <c r="H160" i="2" l="1"/>
  <c r="I160" i="2" s="1"/>
  <c r="J160" i="2" s="1"/>
  <c r="C161" i="2"/>
  <c r="D162" i="2" s="1"/>
  <c r="B162" i="2" s="1"/>
  <c r="F161" i="2"/>
  <c r="G161" i="2" s="1"/>
  <c r="E161" i="2"/>
  <c r="H161" i="2" l="1"/>
  <c r="I161" i="2" s="1"/>
  <c r="J161" i="2" s="1"/>
  <c r="C162" i="2"/>
  <c r="D163" i="2" s="1"/>
  <c r="B163" i="2" s="1"/>
  <c r="E162" i="2"/>
  <c r="F162" i="2"/>
  <c r="G162" i="2" s="1"/>
  <c r="H162" i="2" l="1"/>
  <c r="I162" i="2" s="1"/>
  <c r="J162" i="2" s="1"/>
  <c r="C163" i="2"/>
  <c r="D164" i="2" s="1"/>
  <c r="B164" i="2" s="1"/>
  <c r="F163" i="2"/>
  <c r="G163" i="2" s="1"/>
  <c r="E163" i="2"/>
  <c r="H163" i="2" l="1"/>
  <c r="I163" i="2" s="1"/>
  <c r="J163" i="2" s="1"/>
  <c r="C164" i="2"/>
  <c r="D165" i="2" s="1"/>
  <c r="B165" i="2" s="1"/>
  <c r="F164" i="2"/>
  <c r="G164" i="2" s="1"/>
  <c r="E164" i="2"/>
  <c r="H164" i="2" l="1"/>
  <c r="I164" i="2" s="1"/>
  <c r="J164" i="2" s="1"/>
  <c r="C165" i="2"/>
  <c r="D166" i="2" s="1"/>
  <c r="B166" i="2" s="1"/>
  <c r="F165" i="2"/>
  <c r="G165" i="2" s="1"/>
  <c r="E165" i="2"/>
  <c r="C166" i="2" l="1"/>
  <c r="D167" i="2" s="1"/>
  <c r="B167" i="2" s="1"/>
  <c r="H165" i="2"/>
  <c r="I165" i="2" s="1"/>
  <c r="J165" i="2" s="1"/>
  <c r="F166" i="2"/>
  <c r="G166" i="2" s="1"/>
  <c r="E166" i="2"/>
  <c r="H166" i="2" s="1"/>
  <c r="I166" i="2" s="1"/>
  <c r="J166" i="2" l="1"/>
  <c r="C167" i="2"/>
  <c r="D168" i="2" s="1"/>
  <c r="B168" i="2" s="1"/>
  <c r="F167" i="2"/>
  <c r="G167" i="2" s="1"/>
  <c r="E167" i="2"/>
  <c r="H167" i="2" l="1"/>
  <c r="I167" i="2" s="1"/>
  <c r="J167" i="2" s="1"/>
  <c r="C168" i="2"/>
  <c r="D169" i="2" s="1"/>
  <c r="B169" i="2" s="1"/>
  <c r="F168" i="2"/>
  <c r="G168" i="2" s="1"/>
  <c r="E168" i="2"/>
  <c r="H168" i="2" l="1"/>
  <c r="I168" i="2" s="1"/>
  <c r="J168" i="2" s="1"/>
  <c r="C169" i="2"/>
  <c r="D170" i="2" s="1"/>
  <c r="B170" i="2" s="1"/>
  <c r="E169" i="2"/>
  <c r="F169" i="2"/>
  <c r="G169" i="2" s="1"/>
  <c r="H169" i="2" l="1"/>
  <c r="I169" i="2" s="1"/>
  <c r="J169" i="2" s="1"/>
  <c r="C170" i="2"/>
  <c r="D171" i="2" s="1"/>
  <c r="B171" i="2" s="1"/>
  <c r="F170" i="2"/>
  <c r="G170" i="2" s="1"/>
  <c r="E170" i="2"/>
  <c r="C171" i="2" l="1"/>
  <c r="D172" i="2" s="1"/>
  <c r="B172" i="2" s="1"/>
  <c r="F171" i="2"/>
  <c r="G171" i="2" s="1"/>
  <c r="E171" i="2"/>
  <c r="H170" i="2"/>
  <c r="I170" i="2" s="1"/>
  <c r="J170" i="2" s="1"/>
  <c r="H171" i="2" l="1"/>
  <c r="I171" i="2" s="1"/>
  <c r="J171" i="2" s="1"/>
  <c r="C172" i="2"/>
  <c r="D173" i="2" s="1"/>
  <c r="B173" i="2" s="1"/>
  <c r="E172" i="2"/>
  <c r="F172" i="2"/>
  <c r="G172" i="2" s="1"/>
  <c r="H172" i="2" l="1"/>
  <c r="I172" i="2" s="1"/>
  <c r="J172" i="2" s="1"/>
  <c r="C173" i="2"/>
  <c r="D174" i="2" s="1"/>
  <c r="B174" i="2" s="1"/>
  <c r="F173" i="2"/>
  <c r="G173" i="2" s="1"/>
  <c r="E173" i="2"/>
  <c r="H173" i="2" l="1"/>
  <c r="I173" i="2" s="1"/>
  <c r="J173" i="2" s="1"/>
  <c r="C174" i="2"/>
  <c r="D175" i="2" s="1"/>
  <c r="B175" i="2" s="1"/>
  <c r="F174" i="2"/>
  <c r="G174" i="2" s="1"/>
  <c r="E174" i="2"/>
  <c r="H174" i="2" l="1"/>
  <c r="I174" i="2" s="1"/>
  <c r="J174" i="2" s="1"/>
  <c r="C175" i="2"/>
  <c r="D176" i="2" s="1"/>
  <c r="B176" i="2" s="1"/>
  <c r="F175" i="2"/>
  <c r="G175" i="2" s="1"/>
  <c r="E175" i="2"/>
  <c r="H175" i="2" l="1"/>
  <c r="I175" i="2" s="1"/>
  <c r="J175" i="2" s="1"/>
  <c r="C176" i="2"/>
  <c r="D177" i="2" s="1"/>
  <c r="B177" i="2" s="1"/>
  <c r="F176" i="2"/>
  <c r="G176" i="2" s="1"/>
  <c r="E176" i="2"/>
  <c r="C177" i="2" l="1"/>
  <c r="D178" i="2" s="1"/>
  <c r="B178" i="2" s="1"/>
  <c r="H176" i="2"/>
  <c r="I176" i="2" s="1"/>
  <c r="J176" i="2" s="1"/>
  <c r="F177" i="2"/>
  <c r="G177" i="2" s="1"/>
  <c r="E177" i="2"/>
  <c r="H177" i="2" l="1"/>
  <c r="I177" i="2" s="1"/>
  <c r="J177" i="2" s="1"/>
  <c r="C178" i="2"/>
  <c r="D179" i="2" s="1"/>
  <c r="B179" i="2" s="1"/>
  <c r="F178" i="2"/>
  <c r="G178" i="2" s="1"/>
  <c r="E178" i="2"/>
  <c r="C179" i="2" l="1"/>
  <c r="D180" i="2" s="1"/>
  <c r="B180" i="2" s="1"/>
  <c r="E179" i="2"/>
  <c r="F179" i="2"/>
  <c r="G179" i="2" s="1"/>
  <c r="H178" i="2"/>
  <c r="I178" i="2" s="1"/>
  <c r="J178" i="2" s="1"/>
  <c r="H179" i="2" l="1"/>
  <c r="I179" i="2" s="1"/>
  <c r="J179" i="2" s="1"/>
  <c r="C180" i="2"/>
  <c r="D181" i="2" s="1"/>
  <c r="B181" i="2" s="1"/>
  <c r="E180" i="2"/>
  <c r="F180" i="2"/>
  <c r="G180" i="2" s="1"/>
  <c r="H180" i="2" l="1"/>
  <c r="I180" i="2" s="1"/>
  <c r="J180" i="2" s="1"/>
  <c r="C181" i="2"/>
  <c r="D182" i="2" s="1"/>
  <c r="B182" i="2" s="1"/>
  <c r="F181" i="2"/>
  <c r="G181" i="2" s="1"/>
  <c r="E181" i="2"/>
  <c r="C182" i="2" l="1"/>
  <c r="D183" i="2" s="1"/>
  <c r="B183" i="2" s="1"/>
  <c r="F182" i="2"/>
  <c r="G182" i="2" s="1"/>
  <c r="E182" i="2"/>
  <c r="H181" i="2"/>
  <c r="I181" i="2" s="1"/>
  <c r="J181" i="2" s="1"/>
  <c r="H182" i="2" l="1"/>
  <c r="I182" i="2" s="1"/>
  <c r="J182" i="2" s="1"/>
  <c r="C183" i="2"/>
  <c r="D184" i="2" s="1"/>
  <c r="B184" i="2" s="1"/>
  <c r="F183" i="2"/>
  <c r="G183" i="2" s="1"/>
  <c r="E183" i="2"/>
  <c r="H183" i="2" l="1"/>
  <c r="I183" i="2" s="1"/>
  <c r="J183" i="2" s="1"/>
  <c r="C184" i="2"/>
  <c r="D185" i="2" s="1"/>
  <c r="B185" i="2" s="1"/>
  <c r="F184" i="2"/>
  <c r="G184" i="2" s="1"/>
  <c r="E184" i="2"/>
  <c r="H184" i="2" l="1"/>
  <c r="I184" i="2" s="1"/>
  <c r="J184" i="2" s="1"/>
  <c r="C185" i="2"/>
  <c r="D186" i="2" s="1"/>
  <c r="B186" i="2" s="1"/>
  <c r="E185" i="2"/>
  <c r="F185" i="2"/>
  <c r="G185" i="2" s="1"/>
  <c r="H185" i="2" l="1"/>
  <c r="I185" i="2" s="1"/>
  <c r="J185" i="2" s="1"/>
  <c r="C186" i="2"/>
  <c r="D187" i="2" s="1"/>
  <c r="B187" i="2" s="1"/>
  <c r="E186" i="2"/>
  <c r="F186" i="2"/>
  <c r="G186" i="2" s="1"/>
  <c r="H186" i="2" l="1"/>
  <c r="I186" i="2" s="1"/>
  <c r="J186" i="2" s="1"/>
  <c r="C187" i="2"/>
  <c r="D188" i="2" s="1"/>
  <c r="B188" i="2" s="1"/>
  <c r="F187" i="2"/>
  <c r="G187" i="2" s="1"/>
  <c r="E187" i="2"/>
  <c r="C188" i="2" l="1"/>
  <c r="D189" i="2" s="1"/>
  <c r="B189" i="2" s="1"/>
  <c r="H187" i="2"/>
  <c r="I187" i="2" s="1"/>
  <c r="J187" i="2" s="1"/>
  <c r="F188" i="2"/>
  <c r="G188" i="2" s="1"/>
  <c r="E188" i="2"/>
  <c r="H188" i="2" s="1"/>
  <c r="I188" i="2" s="1"/>
  <c r="J188" i="2" l="1"/>
  <c r="C189" i="2"/>
  <c r="D190" i="2" s="1"/>
  <c r="B190" i="2" s="1"/>
  <c r="F189" i="2"/>
  <c r="G189" i="2" s="1"/>
  <c r="E189" i="2"/>
  <c r="C190" i="2" l="1"/>
  <c r="D191" i="2" s="1"/>
  <c r="B191" i="2" s="1"/>
  <c r="E190" i="2"/>
  <c r="F190" i="2"/>
  <c r="G190" i="2" s="1"/>
  <c r="H189" i="2"/>
  <c r="I189" i="2" s="1"/>
  <c r="J189" i="2" s="1"/>
  <c r="H190" i="2" l="1"/>
  <c r="I190" i="2" s="1"/>
  <c r="J190" i="2" s="1"/>
  <c r="C191" i="2"/>
  <c r="D192" i="2" s="1"/>
  <c r="B192" i="2" s="1"/>
  <c r="F191" i="2"/>
  <c r="G191" i="2" s="1"/>
  <c r="E191" i="2"/>
  <c r="H191" i="2" l="1"/>
  <c r="I191" i="2" s="1"/>
  <c r="J191" i="2" s="1"/>
  <c r="C192" i="2"/>
  <c r="D193" i="2" s="1"/>
  <c r="B193" i="2" s="1"/>
  <c r="F192" i="2"/>
  <c r="G192" i="2" s="1"/>
  <c r="E192" i="2"/>
  <c r="H192" i="2" l="1"/>
  <c r="I192" i="2" s="1"/>
  <c r="J192" i="2" s="1"/>
  <c r="C193" i="2"/>
  <c r="D194" i="2" s="1"/>
  <c r="B194" i="2" s="1"/>
  <c r="E193" i="2"/>
  <c r="F193" i="2"/>
  <c r="G193" i="2" s="1"/>
  <c r="H193" i="2" l="1"/>
  <c r="I193" i="2" s="1"/>
  <c r="J193" i="2" s="1"/>
  <c r="C194" i="2"/>
  <c r="D195" i="2" s="1"/>
  <c r="B195" i="2" s="1"/>
  <c r="E194" i="2"/>
  <c r="F194" i="2"/>
  <c r="G194" i="2" s="1"/>
  <c r="H194" i="2" l="1"/>
  <c r="I194" i="2" s="1"/>
  <c r="J194" i="2" s="1"/>
  <c r="C195" i="2"/>
  <c r="D196" i="2" s="1"/>
  <c r="B196" i="2" s="1"/>
  <c r="E195" i="2"/>
  <c r="F195" i="2"/>
  <c r="G195" i="2" s="1"/>
  <c r="H195" i="2" l="1"/>
  <c r="I195" i="2" s="1"/>
  <c r="J195" i="2" s="1"/>
  <c r="C196" i="2"/>
  <c r="D197" i="2" s="1"/>
  <c r="B197" i="2" s="1"/>
  <c r="F196" i="2"/>
  <c r="G196" i="2" s="1"/>
  <c r="E196" i="2"/>
  <c r="H196" i="2" l="1"/>
  <c r="I196" i="2" s="1"/>
  <c r="J196" i="2" s="1"/>
  <c r="C197" i="2"/>
  <c r="D198" i="2" s="1"/>
  <c r="B198" i="2" s="1"/>
  <c r="F197" i="2"/>
  <c r="G197" i="2" s="1"/>
  <c r="E197" i="2"/>
  <c r="C198" i="2" l="1"/>
  <c r="D199" i="2" s="1"/>
  <c r="B199" i="2" s="1"/>
  <c r="F198" i="2"/>
  <c r="G198" i="2" s="1"/>
  <c r="E198" i="2"/>
  <c r="H197" i="2"/>
  <c r="I197" i="2" s="1"/>
  <c r="J197" i="2" s="1"/>
  <c r="H198" i="2" l="1"/>
  <c r="I198" i="2" s="1"/>
  <c r="J198" i="2" s="1"/>
  <c r="C199" i="2"/>
  <c r="D200" i="2" s="1"/>
  <c r="B200" i="2" s="1"/>
  <c r="F199" i="2"/>
  <c r="G199" i="2" s="1"/>
  <c r="E199" i="2"/>
  <c r="H199" i="2" l="1"/>
  <c r="I199" i="2" s="1"/>
  <c r="C200" i="2"/>
  <c r="D201" i="2" s="1"/>
  <c r="B201" i="2" s="1"/>
  <c r="J199" i="2"/>
  <c r="F200" i="2"/>
  <c r="G200" i="2" s="1"/>
  <c r="E200" i="2"/>
  <c r="C201" i="2" l="1"/>
  <c r="D202" i="2" s="1"/>
  <c r="B202" i="2" s="1"/>
  <c r="H200" i="2"/>
  <c r="I200" i="2" s="1"/>
  <c r="J200" i="2" s="1"/>
  <c r="F201" i="2"/>
  <c r="G201" i="2" s="1"/>
  <c r="E201" i="2"/>
  <c r="H201" i="2" l="1"/>
  <c r="I201" i="2" s="1"/>
  <c r="J201" i="2" s="1"/>
  <c r="C202" i="2"/>
  <c r="D203" i="2" s="1"/>
  <c r="B203" i="2" s="1"/>
  <c r="F202" i="2"/>
  <c r="G202" i="2" s="1"/>
  <c r="E202" i="2"/>
  <c r="C203" i="2" l="1"/>
  <c r="D204" i="2" s="1"/>
  <c r="B204" i="2" s="1"/>
  <c r="F203" i="2"/>
  <c r="G203" i="2" s="1"/>
  <c r="E203" i="2"/>
  <c r="H202" i="2"/>
  <c r="I202" i="2" s="1"/>
  <c r="J202" i="2" s="1"/>
  <c r="H203" i="2" l="1"/>
  <c r="I203" i="2" s="1"/>
  <c r="J203" i="2" s="1"/>
  <c r="C204" i="2"/>
  <c r="D205" i="2" s="1"/>
  <c r="B205" i="2" s="1"/>
  <c r="E204" i="2"/>
  <c r="F204" i="2"/>
  <c r="G204" i="2" s="1"/>
  <c r="H204" i="2" l="1"/>
  <c r="I204" i="2" s="1"/>
  <c r="J204" i="2" s="1"/>
  <c r="C205" i="2"/>
  <c r="D206" i="2" s="1"/>
  <c r="B206" i="2" s="1"/>
  <c r="E205" i="2"/>
  <c r="F205" i="2"/>
  <c r="G205" i="2" s="1"/>
  <c r="H205" i="2" l="1"/>
  <c r="I205" i="2" s="1"/>
  <c r="J205" i="2" s="1"/>
  <c r="C206" i="2"/>
  <c r="D207" i="2" s="1"/>
  <c r="B207" i="2" s="1"/>
  <c r="F206" i="2"/>
  <c r="G206" i="2" s="1"/>
  <c r="E206" i="2"/>
  <c r="C207" i="2" l="1"/>
  <c r="D208" i="2" s="1"/>
  <c r="B208" i="2" s="1"/>
  <c r="F207" i="2"/>
  <c r="G207" i="2" s="1"/>
  <c r="E207" i="2"/>
  <c r="H206" i="2"/>
  <c r="I206" i="2" s="1"/>
  <c r="J206" i="2" s="1"/>
  <c r="H207" i="2" l="1"/>
  <c r="I207" i="2" s="1"/>
  <c r="J207" i="2" s="1"/>
  <c r="C208" i="2"/>
  <c r="D209" i="2" s="1"/>
  <c r="B209" i="2" s="1"/>
  <c r="E208" i="2"/>
  <c r="F208" i="2"/>
  <c r="G208" i="2" s="1"/>
  <c r="H208" i="2" l="1"/>
  <c r="I208" i="2" s="1"/>
  <c r="J208" i="2" s="1"/>
  <c r="C209" i="2"/>
  <c r="D210" i="2" s="1"/>
  <c r="B210" i="2" s="1"/>
  <c r="F209" i="2"/>
  <c r="G209" i="2" s="1"/>
  <c r="E209" i="2"/>
  <c r="H209" i="2" l="1"/>
  <c r="I209" i="2" s="1"/>
  <c r="J209" i="2" s="1"/>
  <c r="C210" i="2"/>
  <c r="D211" i="2" s="1"/>
  <c r="B211" i="2" s="1"/>
  <c r="F210" i="2"/>
  <c r="G210" i="2" s="1"/>
  <c r="E210" i="2"/>
  <c r="H210" i="2" l="1"/>
  <c r="I210" i="2" s="1"/>
  <c r="C211" i="2"/>
  <c r="D212" i="2" s="1"/>
  <c r="B212" i="2" s="1"/>
  <c r="J210" i="2"/>
  <c r="E211" i="2"/>
  <c r="F211" i="2"/>
  <c r="G211" i="2" s="1"/>
  <c r="H211" i="2" l="1"/>
  <c r="I211" i="2" s="1"/>
  <c r="J211" i="2" s="1"/>
  <c r="C212" i="2"/>
  <c r="D213" i="2" s="1"/>
  <c r="F212" i="2"/>
  <c r="G212" i="2" s="1"/>
  <c r="E212" i="2"/>
  <c r="E213" i="2" l="1"/>
  <c r="F213" i="2"/>
  <c r="G213" i="2" s="1"/>
  <c r="B213" i="2"/>
  <c r="H212" i="2"/>
  <c r="I212" i="2" s="1"/>
  <c r="J212" i="2" s="1"/>
  <c r="C213" i="2" l="1"/>
  <c r="D214" i="2" s="1"/>
  <c r="B214" i="2" s="1"/>
  <c r="H213" i="2"/>
  <c r="I213" i="2" s="1"/>
  <c r="J213" i="2" s="1"/>
  <c r="C214" i="2" l="1"/>
  <c r="D215" i="2" s="1"/>
  <c r="B215" i="2" s="1"/>
  <c r="F214" i="2"/>
  <c r="G214" i="2" s="1"/>
  <c r="E214" i="2"/>
  <c r="C215" i="2" l="1"/>
  <c r="D216" i="2" s="1"/>
  <c r="B216" i="2" s="1"/>
  <c r="F215" i="2"/>
  <c r="G215" i="2" s="1"/>
  <c r="E215" i="2"/>
  <c r="H214" i="2"/>
  <c r="I214" i="2" s="1"/>
  <c r="J214" i="2" s="1"/>
  <c r="H215" i="2" l="1"/>
  <c r="I215" i="2" s="1"/>
  <c r="J215" i="2" s="1"/>
  <c r="C216" i="2"/>
  <c r="D217" i="2" s="1"/>
  <c r="B217" i="2" s="1"/>
  <c r="F216" i="2"/>
  <c r="G216" i="2" s="1"/>
  <c r="E216" i="2"/>
  <c r="H216" i="2" l="1"/>
  <c r="I216" i="2" s="1"/>
  <c r="J216" i="2" s="1"/>
  <c r="C217" i="2"/>
  <c r="D218" i="2" s="1"/>
  <c r="B218" i="2" s="1"/>
  <c r="F217" i="2"/>
  <c r="G217" i="2" s="1"/>
  <c r="E217" i="2"/>
  <c r="H217" i="2" l="1"/>
  <c r="I217" i="2" s="1"/>
  <c r="J217" i="2" s="1"/>
  <c r="C218" i="2"/>
  <c r="D219" i="2" s="1"/>
  <c r="B219" i="2" s="1"/>
  <c r="F218" i="2"/>
  <c r="G218" i="2" s="1"/>
  <c r="E218" i="2"/>
  <c r="C219" i="2" l="1"/>
  <c r="D220" i="2" s="1"/>
  <c r="B220" i="2" s="1"/>
  <c r="H218" i="2"/>
  <c r="I218" i="2" s="1"/>
  <c r="J218" i="2" s="1"/>
  <c r="F219" i="2"/>
  <c r="G219" i="2" s="1"/>
  <c r="E219" i="2"/>
  <c r="H219" i="2" l="1"/>
  <c r="I219" i="2" s="1"/>
  <c r="J219" i="2" s="1"/>
  <c r="C220" i="2"/>
  <c r="D221" i="2" s="1"/>
  <c r="B221" i="2" s="1"/>
  <c r="F220" i="2"/>
  <c r="G220" i="2" s="1"/>
  <c r="E220" i="2"/>
  <c r="C221" i="2" l="1"/>
  <c r="D222" i="2" s="1"/>
  <c r="B222" i="2" s="1"/>
  <c r="F221" i="2"/>
  <c r="G221" i="2" s="1"/>
  <c r="E221" i="2"/>
  <c r="H220" i="2"/>
  <c r="I220" i="2" s="1"/>
  <c r="J220" i="2" s="1"/>
  <c r="H221" i="2" l="1"/>
  <c r="I221" i="2" s="1"/>
  <c r="J221" i="2" s="1"/>
  <c r="C222" i="2"/>
  <c r="D223" i="2" s="1"/>
  <c r="B223" i="2" s="1"/>
  <c r="F222" i="2"/>
  <c r="G222" i="2" s="1"/>
  <c r="E222" i="2"/>
  <c r="H222" i="2" l="1"/>
  <c r="I222" i="2" s="1"/>
  <c r="J222" i="2" s="1"/>
  <c r="C223" i="2"/>
  <c r="D224" i="2" s="1"/>
  <c r="B224" i="2" s="1"/>
  <c r="F223" i="2"/>
  <c r="G223" i="2" s="1"/>
  <c r="E223" i="2"/>
  <c r="H223" i="2" l="1"/>
  <c r="I223" i="2" s="1"/>
  <c r="J223" i="2" s="1"/>
  <c r="C224" i="2"/>
  <c r="D225" i="2" s="1"/>
  <c r="B225" i="2" s="1"/>
  <c r="F224" i="2"/>
  <c r="G224" i="2" s="1"/>
  <c r="E224" i="2"/>
  <c r="H224" i="2" l="1"/>
  <c r="I224" i="2" s="1"/>
  <c r="J224" i="2" s="1"/>
  <c r="C225" i="2"/>
  <c r="D226" i="2" s="1"/>
  <c r="B226" i="2" s="1"/>
  <c r="E225" i="2"/>
  <c r="F225" i="2"/>
  <c r="G225" i="2" s="1"/>
  <c r="H225" i="2" l="1"/>
  <c r="I225" i="2" s="1"/>
  <c r="J225" i="2" s="1"/>
  <c r="C226" i="2"/>
  <c r="D227" i="2" s="1"/>
  <c r="B227" i="2" s="1"/>
  <c r="F226" i="2"/>
  <c r="G226" i="2" s="1"/>
  <c r="E226" i="2"/>
  <c r="H226" i="2" l="1"/>
  <c r="I226" i="2" s="1"/>
  <c r="J226" i="2" s="1"/>
  <c r="C227" i="2"/>
  <c r="D228" i="2" s="1"/>
  <c r="B228" i="2" s="1"/>
  <c r="E227" i="2"/>
  <c r="F227" i="2"/>
  <c r="G227" i="2" s="1"/>
  <c r="H227" i="2" l="1"/>
  <c r="I227" i="2" s="1"/>
  <c r="J227" i="2" s="1"/>
  <c r="C228" i="2"/>
  <c r="D229" i="2" s="1"/>
  <c r="B229" i="2" s="1"/>
  <c r="F228" i="2"/>
  <c r="G228" i="2" s="1"/>
  <c r="E228" i="2"/>
  <c r="C229" i="2" l="1"/>
  <c r="D230" i="2" s="1"/>
  <c r="B230" i="2" s="1"/>
  <c r="H228" i="2"/>
  <c r="I228" i="2" s="1"/>
  <c r="J228" i="2" s="1"/>
  <c r="F229" i="2"/>
  <c r="G229" i="2" s="1"/>
  <c r="E229" i="2"/>
  <c r="H229" i="2" l="1"/>
  <c r="I229" i="2" s="1"/>
  <c r="J229" i="2" s="1"/>
  <c r="C230" i="2"/>
  <c r="D231" i="2" s="1"/>
  <c r="B231" i="2" s="1"/>
  <c r="F230" i="2"/>
  <c r="G230" i="2" s="1"/>
  <c r="E230" i="2"/>
  <c r="C231" i="2" l="1"/>
  <c r="D232" i="2" s="1"/>
  <c r="B232" i="2" s="1"/>
  <c r="E231" i="2"/>
  <c r="F231" i="2"/>
  <c r="G231" i="2" s="1"/>
  <c r="H230" i="2"/>
  <c r="I230" i="2" s="1"/>
  <c r="J230" i="2" s="1"/>
  <c r="H231" i="2" l="1"/>
  <c r="I231" i="2" s="1"/>
  <c r="J231" i="2" s="1"/>
  <c r="C232" i="2"/>
  <c r="D233" i="2" s="1"/>
  <c r="B233" i="2" s="1"/>
  <c r="E232" i="2"/>
  <c r="F232" i="2"/>
  <c r="G232" i="2" s="1"/>
  <c r="H232" i="2" l="1"/>
  <c r="I232" i="2" s="1"/>
  <c r="J232" i="2" s="1"/>
  <c r="C233" i="2"/>
  <c r="D234" i="2" s="1"/>
  <c r="B234" i="2" s="1"/>
  <c r="F233" i="2"/>
  <c r="G233" i="2" s="1"/>
  <c r="E233" i="2"/>
  <c r="H233" i="2" l="1"/>
  <c r="I233" i="2" s="1"/>
  <c r="J233" i="2" s="1"/>
  <c r="C234" i="2"/>
  <c r="D235" i="2" s="1"/>
  <c r="B235" i="2" s="1"/>
  <c r="F234" i="2"/>
  <c r="G234" i="2" s="1"/>
  <c r="E234" i="2"/>
  <c r="C235" i="2" l="1"/>
  <c r="D236" i="2" s="1"/>
  <c r="B236" i="2" s="1"/>
  <c r="F235" i="2"/>
  <c r="G235" i="2" s="1"/>
  <c r="E235" i="2"/>
  <c r="H234" i="2"/>
  <c r="I234" i="2" s="1"/>
  <c r="J234" i="2" s="1"/>
  <c r="H235" i="2" l="1"/>
  <c r="I235" i="2" s="1"/>
  <c r="J235" i="2" s="1"/>
  <c r="C236" i="2"/>
  <c r="D237" i="2" s="1"/>
  <c r="B237" i="2" s="1"/>
  <c r="E236" i="2"/>
  <c r="F236" i="2"/>
  <c r="G236" i="2" s="1"/>
  <c r="H236" i="2" l="1"/>
  <c r="I236" i="2" s="1"/>
  <c r="J236" i="2" s="1"/>
  <c r="C237" i="2"/>
  <c r="D238" i="2" s="1"/>
  <c r="B238" i="2" s="1"/>
  <c r="E237" i="2"/>
  <c r="F237" i="2"/>
  <c r="G237" i="2" s="1"/>
  <c r="H237" i="2" l="1"/>
  <c r="I237" i="2" s="1"/>
  <c r="J237" i="2" s="1"/>
  <c r="C238" i="2"/>
  <c r="D239" i="2" s="1"/>
  <c r="B239" i="2" s="1"/>
  <c r="F238" i="2"/>
  <c r="G238" i="2" s="1"/>
  <c r="E238" i="2"/>
  <c r="H238" i="2" l="1"/>
  <c r="I238" i="2" s="1"/>
  <c r="J238" i="2" s="1"/>
  <c r="C239" i="2"/>
  <c r="D240" i="2" s="1"/>
  <c r="B240" i="2" s="1"/>
  <c r="F239" i="2"/>
  <c r="G239" i="2" s="1"/>
  <c r="E239" i="2"/>
  <c r="H239" i="2" l="1"/>
  <c r="I239" i="2" s="1"/>
  <c r="J239" i="2" s="1"/>
  <c r="C240" i="2"/>
  <c r="D241" i="2" s="1"/>
  <c r="B241" i="2" s="1"/>
  <c r="E240" i="2"/>
  <c r="F240" i="2"/>
  <c r="G240" i="2" s="1"/>
  <c r="H240" i="2" l="1"/>
  <c r="I240" i="2" s="1"/>
  <c r="J240" i="2" s="1"/>
  <c r="C241" i="2"/>
  <c r="D242" i="2" s="1"/>
  <c r="B242" i="2" s="1"/>
  <c r="E241" i="2"/>
  <c r="F241" i="2"/>
  <c r="G241" i="2" s="1"/>
  <c r="H241" i="2" l="1"/>
  <c r="I241" i="2" s="1"/>
  <c r="J241" i="2" s="1"/>
  <c r="C242" i="2"/>
  <c r="D243" i="2" s="1"/>
  <c r="B243" i="2" s="1"/>
  <c r="F242" i="2"/>
  <c r="G242" i="2" s="1"/>
  <c r="E242" i="2"/>
  <c r="H242" i="2" l="1"/>
  <c r="I242" i="2" s="1"/>
  <c r="J242" i="2" s="1"/>
  <c r="C243" i="2"/>
  <c r="D244" i="2" s="1"/>
  <c r="B244" i="2" s="1"/>
  <c r="F243" i="2"/>
  <c r="G243" i="2" s="1"/>
  <c r="E243" i="2"/>
  <c r="H243" i="2" l="1"/>
  <c r="I243" i="2" s="1"/>
  <c r="J243" i="2" s="1"/>
  <c r="C244" i="2"/>
  <c r="D245" i="2" s="1"/>
  <c r="B245" i="2" s="1"/>
  <c r="F244" i="2"/>
  <c r="G244" i="2" s="1"/>
  <c r="E244" i="2"/>
  <c r="H244" i="2" l="1"/>
  <c r="I244" i="2" s="1"/>
  <c r="J244" i="2" s="1"/>
  <c r="C245" i="2"/>
  <c r="D246" i="2" s="1"/>
  <c r="B246" i="2" s="1"/>
  <c r="F245" i="2"/>
  <c r="G245" i="2" s="1"/>
  <c r="E245" i="2"/>
  <c r="H245" i="2" l="1"/>
  <c r="I245" i="2" s="1"/>
  <c r="J245" i="2" s="1"/>
  <c r="C246" i="2"/>
  <c r="D247" i="2" s="1"/>
  <c r="B247" i="2" s="1"/>
  <c r="E246" i="2"/>
  <c r="F246" i="2"/>
  <c r="G246" i="2" s="1"/>
  <c r="H246" i="2" l="1"/>
  <c r="I246" i="2" s="1"/>
  <c r="J246" i="2" s="1"/>
  <c r="C247" i="2"/>
  <c r="D248" i="2" s="1"/>
  <c r="B248" i="2" s="1"/>
  <c r="F247" i="2"/>
  <c r="G247" i="2" s="1"/>
  <c r="E247" i="2"/>
  <c r="H247" i="2" l="1"/>
  <c r="I247" i="2" s="1"/>
  <c r="J247" i="2" s="1"/>
  <c r="C248" i="2"/>
  <c r="D249" i="2" s="1"/>
  <c r="B249" i="2" s="1"/>
  <c r="F248" i="2"/>
  <c r="G248" i="2" s="1"/>
  <c r="E248" i="2"/>
  <c r="H248" i="2" l="1"/>
  <c r="I248" i="2" s="1"/>
  <c r="J248" i="2" s="1"/>
  <c r="C249" i="2"/>
  <c r="D250" i="2" s="1"/>
  <c r="B250" i="2" s="1"/>
  <c r="F249" i="2"/>
  <c r="G249" i="2" s="1"/>
  <c r="E249" i="2"/>
  <c r="H249" i="2" l="1"/>
  <c r="I249" i="2" s="1"/>
  <c r="J249" i="2" s="1"/>
  <c r="C250" i="2"/>
  <c r="D251" i="2" s="1"/>
  <c r="B251" i="2" s="1"/>
  <c r="E250" i="2"/>
  <c r="F250" i="2"/>
  <c r="G250" i="2" s="1"/>
  <c r="H250" i="2" l="1"/>
  <c r="I250" i="2" s="1"/>
  <c r="J250" i="2" s="1"/>
  <c r="C251" i="2"/>
  <c r="D252" i="2" s="1"/>
  <c r="B252" i="2" s="1"/>
  <c r="F251" i="2"/>
  <c r="G251" i="2" s="1"/>
  <c r="E251" i="2"/>
  <c r="H251" i="2" l="1"/>
  <c r="I251" i="2" s="1"/>
  <c r="J251" i="2" s="1"/>
  <c r="C252" i="2"/>
  <c r="D253" i="2" s="1"/>
  <c r="B253" i="2" s="1"/>
  <c r="F252" i="2"/>
  <c r="G252" i="2" s="1"/>
  <c r="E252" i="2"/>
  <c r="C253" i="2" l="1"/>
  <c r="D254" i="2" s="1"/>
  <c r="B254" i="2" s="1"/>
  <c r="H252" i="2"/>
  <c r="I252" i="2" s="1"/>
  <c r="J252" i="2" s="1"/>
  <c r="E253" i="2"/>
  <c r="F253" i="2"/>
  <c r="G253" i="2" s="1"/>
  <c r="C254" i="2" l="1"/>
  <c r="D255" i="2" s="1"/>
  <c r="B255" i="2" s="1"/>
  <c r="E254" i="2"/>
  <c r="F254" i="2"/>
  <c r="G254" i="2" s="1"/>
  <c r="H253" i="2"/>
  <c r="I253" i="2" s="1"/>
  <c r="J253" i="2" s="1"/>
  <c r="H254" i="2" l="1"/>
  <c r="I254" i="2" s="1"/>
  <c r="J254" i="2" s="1"/>
  <c r="C255" i="2"/>
  <c r="D256" i="2" s="1"/>
  <c r="B256" i="2" s="1"/>
  <c r="F255" i="2"/>
  <c r="G255" i="2" s="1"/>
  <c r="E255" i="2"/>
  <c r="C256" i="2" l="1"/>
  <c r="D257" i="2" s="1"/>
  <c r="B257" i="2" s="1"/>
  <c r="F256" i="2"/>
  <c r="G256" i="2" s="1"/>
  <c r="E256" i="2"/>
  <c r="H255" i="2"/>
  <c r="I255" i="2" s="1"/>
  <c r="J255" i="2" s="1"/>
  <c r="H256" i="2" l="1"/>
  <c r="I256" i="2" s="1"/>
  <c r="J256" i="2" s="1"/>
  <c r="C257" i="2"/>
  <c r="D258" i="2" s="1"/>
  <c r="B258" i="2" s="1"/>
  <c r="E257" i="2"/>
  <c r="F257" i="2"/>
  <c r="G257" i="2" s="1"/>
  <c r="H257" i="2" l="1"/>
  <c r="I257" i="2" s="1"/>
  <c r="J257" i="2" s="1"/>
  <c r="C258" i="2"/>
  <c r="D259" i="2" s="1"/>
  <c r="B259" i="2" s="1"/>
  <c r="F258" i="2"/>
  <c r="G258" i="2" s="1"/>
  <c r="E258" i="2"/>
  <c r="H258" i="2" l="1"/>
  <c r="I258" i="2" s="1"/>
  <c r="J258" i="2" s="1"/>
  <c r="C259" i="2"/>
  <c r="D260" i="2" s="1"/>
  <c r="B260" i="2" s="1"/>
  <c r="F259" i="2"/>
  <c r="G259" i="2" s="1"/>
  <c r="E259" i="2"/>
  <c r="H259" i="2" l="1"/>
  <c r="I259" i="2" s="1"/>
  <c r="J259" i="2" s="1"/>
  <c r="C260" i="2"/>
  <c r="D261" i="2" s="1"/>
  <c r="B261" i="2" s="1"/>
  <c r="F260" i="2"/>
  <c r="G260" i="2" s="1"/>
  <c r="E260" i="2"/>
  <c r="H260" i="2" s="1"/>
  <c r="I260" i="2" s="1"/>
  <c r="C261" i="2" l="1"/>
  <c r="D262" i="2" s="1"/>
  <c r="B262" i="2" s="1"/>
  <c r="J260" i="2"/>
  <c r="E261" i="2"/>
  <c r="F261" i="2"/>
  <c r="G261" i="2" s="1"/>
  <c r="H261" i="2" l="1"/>
  <c r="I261" i="2" s="1"/>
  <c r="J261" i="2" s="1"/>
  <c r="C262" i="2"/>
  <c r="D263" i="2" s="1"/>
  <c r="B263" i="2" s="1"/>
  <c r="F262" i="2"/>
  <c r="G262" i="2" s="1"/>
  <c r="E262" i="2"/>
  <c r="H262" i="2" l="1"/>
  <c r="I262" i="2" s="1"/>
  <c r="J262" i="2" s="1"/>
  <c r="C263" i="2"/>
  <c r="D264" i="2" s="1"/>
  <c r="B264" i="2" s="1"/>
  <c r="F263" i="2"/>
  <c r="G263" i="2" s="1"/>
  <c r="E263" i="2"/>
  <c r="H263" i="2" l="1"/>
  <c r="I263" i="2" s="1"/>
  <c r="J263" i="2" s="1"/>
  <c r="C264" i="2"/>
  <c r="D265" i="2" s="1"/>
  <c r="B265" i="2" s="1"/>
  <c r="F264" i="2"/>
  <c r="G264" i="2" s="1"/>
  <c r="E264" i="2"/>
  <c r="H264" i="2" l="1"/>
  <c r="I264" i="2" s="1"/>
  <c r="J264" i="2" s="1"/>
  <c r="C265" i="2"/>
  <c r="D266" i="2" s="1"/>
  <c r="B266" i="2" s="1"/>
  <c r="F265" i="2"/>
  <c r="G265" i="2" s="1"/>
  <c r="E265" i="2"/>
  <c r="C266" i="2" l="1"/>
  <c r="D267" i="2" s="1"/>
  <c r="B267" i="2" s="1"/>
  <c r="H265" i="2"/>
  <c r="I265" i="2" s="1"/>
  <c r="J265" i="2" s="1"/>
  <c r="F266" i="2"/>
  <c r="G266" i="2" s="1"/>
  <c r="E266" i="2"/>
  <c r="H266" i="2" l="1"/>
  <c r="I266" i="2" s="1"/>
  <c r="J266" i="2" s="1"/>
  <c r="C267" i="2"/>
  <c r="D268" i="2" s="1"/>
  <c r="B268" i="2" s="1"/>
  <c r="E267" i="2"/>
  <c r="F267" i="2"/>
  <c r="G267" i="2" s="1"/>
  <c r="H267" i="2" l="1"/>
  <c r="I267" i="2" s="1"/>
  <c r="J267" i="2" s="1"/>
  <c r="C268" i="2"/>
  <c r="D269" i="2" s="1"/>
  <c r="B269" i="2" s="1"/>
  <c r="F268" i="2"/>
  <c r="G268" i="2" s="1"/>
  <c r="E268" i="2"/>
  <c r="C269" i="2" l="1"/>
  <c r="D270" i="2" s="1"/>
  <c r="B270" i="2" s="1"/>
  <c r="F269" i="2"/>
  <c r="G269" i="2" s="1"/>
  <c r="E269" i="2"/>
  <c r="H268" i="2"/>
  <c r="I268" i="2" s="1"/>
  <c r="J268" i="2" s="1"/>
  <c r="H269" i="2" l="1"/>
  <c r="I269" i="2" s="1"/>
  <c r="J269" i="2" s="1"/>
  <c r="C270" i="2"/>
  <c r="D271" i="2" s="1"/>
  <c r="B271" i="2" s="1"/>
  <c r="F270" i="2"/>
  <c r="G270" i="2" s="1"/>
  <c r="E270" i="2"/>
  <c r="H270" i="2" l="1"/>
  <c r="I270" i="2" s="1"/>
  <c r="J270" i="2" s="1"/>
  <c r="C271" i="2"/>
  <c r="D272" i="2" s="1"/>
  <c r="B272" i="2" s="1"/>
  <c r="F271" i="2"/>
  <c r="G271" i="2" s="1"/>
  <c r="E271" i="2"/>
  <c r="H271" i="2" l="1"/>
  <c r="I271" i="2" s="1"/>
  <c r="J271" i="2" s="1"/>
  <c r="C272" i="2"/>
  <c r="D273" i="2" s="1"/>
  <c r="B273" i="2" s="1"/>
  <c r="E272" i="2"/>
  <c r="F272" i="2"/>
  <c r="G272" i="2" s="1"/>
  <c r="H272" i="2" l="1"/>
  <c r="I272" i="2" s="1"/>
  <c r="J272" i="2" s="1"/>
  <c r="C273" i="2"/>
  <c r="D274" i="2" s="1"/>
  <c r="B274" i="2" s="1"/>
  <c r="E273" i="2"/>
  <c r="F273" i="2"/>
  <c r="G273" i="2" s="1"/>
  <c r="H273" i="2" l="1"/>
  <c r="I273" i="2" s="1"/>
  <c r="J273" i="2" s="1"/>
  <c r="C274" i="2"/>
  <c r="D275" i="2" s="1"/>
  <c r="B275" i="2" s="1"/>
  <c r="E274" i="2"/>
  <c r="F274" i="2"/>
  <c r="G274" i="2" s="1"/>
  <c r="H274" i="2" l="1"/>
  <c r="I274" i="2" s="1"/>
  <c r="J274" i="2" s="1"/>
  <c r="C275" i="2"/>
  <c r="D276" i="2" s="1"/>
  <c r="B276" i="2" s="1"/>
  <c r="F275" i="2"/>
  <c r="G275" i="2" s="1"/>
  <c r="E275" i="2"/>
  <c r="H275" i="2" l="1"/>
  <c r="I275" i="2" s="1"/>
  <c r="J275" i="2" s="1"/>
  <c r="C276" i="2"/>
  <c r="D277" i="2" s="1"/>
  <c r="B277" i="2" s="1"/>
  <c r="F276" i="2"/>
  <c r="G276" i="2" s="1"/>
  <c r="E276" i="2"/>
  <c r="H276" i="2" l="1"/>
  <c r="I276" i="2" s="1"/>
  <c r="J276" i="2" s="1"/>
  <c r="C277" i="2"/>
  <c r="D278" i="2" s="1"/>
  <c r="B278" i="2" s="1"/>
  <c r="E277" i="2"/>
  <c r="F277" i="2"/>
  <c r="G277" i="2" s="1"/>
  <c r="H277" i="2" l="1"/>
  <c r="I277" i="2" s="1"/>
  <c r="J277" i="2" s="1"/>
  <c r="C278" i="2"/>
  <c r="D279" i="2" s="1"/>
  <c r="B279" i="2" s="1"/>
  <c r="F278" i="2"/>
  <c r="G278" i="2" s="1"/>
  <c r="E278" i="2"/>
  <c r="H278" i="2" l="1"/>
  <c r="I278" i="2" s="1"/>
  <c r="J278" i="2" s="1"/>
  <c r="C279" i="2"/>
  <c r="D280" i="2" s="1"/>
  <c r="B280" i="2" s="1"/>
  <c r="F279" i="2"/>
  <c r="G279" i="2" s="1"/>
  <c r="E279" i="2"/>
  <c r="H279" i="2" l="1"/>
  <c r="I279" i="2" s="1"/>
  <c r="J279" i="2" s="1"/>
  <c r="C280" i="2"/>
  <c r="D281" i="2" s="1"/>
  <c r="B281" i="2" s="1"/>
  <c r="F280" i="2"/>
  <c r="G280" i="2" s="1"/>
  <c r="E280" i="2"/>
  <c r="C281" i="2" l="1"/>
  <c r="D282" i="2" s="1"/>
  <c r="B282" i="2" s="1"/>
  <c r="H280" i="2"/>
  <c r="I280" i="2" s="1"/>
  <c r="J280" i="2" s="1"/>
  <c r="F281" i="2"/>
  <c r="G281" i="2" s="1"/>
  <c r="E281" i="2"/>
  <c r="H281" i="2" s="1"/>
  <c r="I281" i="2" s="1"/>
  <c r="J281" i="2" l="1"/>
  <c r="C282" i="2"/>
  <c r="D283" i="2" s="1"/>
  <c r="B283" i="2" s="1"/>
  <c r="F282" i="2"/>
  <c r="G282" i="2" s="1"/>
  <c r="E282" i="2"/>
  <c r="H282" i="2" l="1"/>
  <c r="I282" i="2" s="1"/>
  <c r="J282" i="2" s="1"/>
  <c r="C283" i="2"/>
  <c r="D284" i="2" s="1"/>
  <c r="B284" i="2" s="1"/>
  <c r="F283" i="2"/>
  <c r="G283" i="2" s="1"/>
  <c r="E283" i="2"/>
  <c r="H283" i="2" l="1"/>
  <c r="I283" i="2" s="1"/>
  <c r="J283" i="2" s="1"/>
  <c r="C284" i="2"/>
  <c r="D285" i="2" s="1"/>
  <c r="B285" i="2" s="1"/>
  <c r="F284" i="2"/>
  <c r="G284" i="2" s="1"/>
  <c r="E284" i="2"/>
  <c r="H284" i="2" l="1"/>
  <c r="I284" i="2" s="1"/>
  <c r="J284" i="2" s="1"/>
  <c r="C285" i="2"/>
  <c r="D286" i="2" s="1"/>
  <c r="B286" i="2" s="1"/>
  <c r="E285" i="2"/>
  <c r="F285" i="2"/>
  <c r="G285" i="2" s="1"/>
  <c r="H285" i="2" l="1"/>
  <c r="I285" i="2" s="1"/>
  <c r="J285" i="2" s="1"/>
  <c r="C286" i="2"/>
  <c r="D287" i="2" s="1"/>
  <c r="B287" i="2" s="1"/>
  <c r="F286" i="2"/>
  <c r="G286" i="2" s="1"/>
  <c r="E286" i="2"/>
  <c r="H286" i="2" l="1"/>
  <c r="I286" i="2" s="1"/>
  <c r="J286" i="2" s="1"/>
  <c r="C287" i="2"/>
  <c r="D288" i="2" s="1"/>
  <c r="B288" i="2" s="1"/>
  <c r="F287" i="2"/>
  <c r="G287" i="2" s="1"/>
  <c r="E287" i="2"/>
  <c r="H287" i="2" l="1"/>
  <c r="I287" i="2" s="1"/>
  <c r="J287" i="2" s="1"/>
  <c r="C288" i="2"/>
  <c r="D289" i="2" s="1"/>
  <c r="B289" i="2" s="1"/>
  <c r="F288" i="2"/>
  <c r="G288" i="2" s="1"/>
  <c r="E288" i="2"/>
  <c r="H288" i="2" l="1"/>
  <c r="I288" i="2" s="1"/>
  <c r="J288" i="2" s="1"/>
  <c r="C289" i="2"/>
  <c r="D290" i="2" s="1"/>
  <c r="B290" i="2" s="1"/>
  <c r="F289" i="2"/>
  <c r="G289" i="2" s="1"/>
  <c r="E289" i="2"/>
  <c r="H289" i="2" l="1"/>
  <c r="I289" i="2" s="1"/>
  <c r="J289" i="2" s="1"/>
  <c r="C290" i="2"/>
  <c r="D291" i="2" s="1"/>
  <c r="B291" i="2" s="1"/>
  <c r="E290" i="2"/>
  <c r="F290" i="2"/>
  <c r="G290" i="2" s="1"/>
  <c r="H290" i="2" l="1"/>
  <c r="I290" i="2" s="1"/>
  <c r="J290" i="2" s="1"/>
  <c r="C291" i="2"/>
  <c r="D292" i="2" s="1"/>
  <c r="B292" i="2" s="1"/>
  <c r="F291" i="2"/>
  <c r="G291" i="2" s="1"/>
  <c r="E291" i="2"/>
  <c r="H291" i="2" l="1"/>
  <c r="I291" i="2" s="1"/>
  <c r="J291" i="2" s="1"/>
  <c r="C292" i="2"/>
  <c r="D293" i="2" s="1"/>
  <c r="F292" i="2"/>
  <c r="G292" i="2" s="1"/>
  <c r="E292" i="2"/>
  <c r="F293" i="2" l="1"/>
  <c r="G293" i="2" s="1"/>
  <c r="E293" i="2"/>
  <c r="B293" i="2"/>
  <c r="H292" i="2"/>
  <c r="I292" i="2" s="1"/>
  <c r="J292" i="2" s="1"/>
  <c r="H293" i="2" l="1"/>
  <c r="I293" i="2" s="1"/>
  <c r="J293" i="2" s="1"/>
  <c r="C293" i="2"/>
  <c r="D294" i="2" s="1"/>
  <c r="B294" i="2" s="1"/>
  <c r="C294" i="2" l="1"/>
  <c r="D295" i="2" s="1"/>
  <c r="B295" i="2" s="1"/>
  <c r="E294" i="2"/>
  <c r="F294" i="2"/>
  <c r="G294" i="2" s="1"/>
  <c r="H294" i="2" l="1"/>
  <c r="I294" i="2" s="1"/>
  <c r="J294" i="2" s="1"/>
  <c r="C295" i="2"/>
  <c r="D296" i="2" s="1"/>
  <c r="B296" i="2" s="1"/>
  <c r="F295" i="2"/>
  <c r="G295" i="2" s="1"/>
  <c r="E295" i="2"/>
  <c r="H295" i="2" l="1"/>
  <c r="I295" i="2" s="1"/>
  <c r="J295" i="2" s="1"/>
  <c r="C296" i="2"/>
  <c r="D297" i="2" s="1"/>
  <c r="B297" i="2" s="1"/>
  <c r="F296" i="2"/>
  <c r="G296" i="2" s="1"/>
  <c r="E296" i="2"/>
  <c r="H296" i="2" l="1"/>
  <c r="I296" i="2" s="1"/>
  <c r="J296" i="2" s="1"/>
  <c r="C297" i="2"/>
  <c r="D298" i="2" s="1"/>
  <c r="B298" i="2" s="1"/>
  <c r="F297" i="2"/>
  <c r="G297" i="2" s="1"/>
  <c r="E297" i="2"/>
  <c r="H297" i="2" l="1"/>
  <c r="I297" i="2" s="1"/>
  <c r="J297" i="2" s="1"/>
  <c r="C298" i="2"/>
  <c r="D299" i="2" s="1"/>
  <c r="B299" i="2" s="1"/>
  <c r="F298" i="2"/>
  <c r="G298" i="2" s="1"/>
  <c r="E298" i="2"/>
  <c r="H298" i="2" l="1"/>
  <c r="I298" i="2" s="1"/>
  <c r="J298" i="2" s="1"/>
  <c r="C299" i="2"/>
  <c r="D300" i="2" s="1"/>
  <c r="B300" i="2" s="1"/>
  <c r="F299" i="2"/>
  <c r="G299" i="2" s="1"/>
  <c r="E299" i="2"/>
  <c r="H299" i="2" l="1"/>
  <c r="I299" i="2" s="1"/>
  <c r="J299" i="2" s="1"/>
  <c r="C300" i="2"/>
  <c r="D301" i="2" s="1"/>
  <c r="B301" i="2" s="1"/>
  <c r="F300" i="2"/>
  <c r="G300" i="2" s="1"/>
  <c r="E300" i="2"/>
  <c r="H300" i="2" l="1"/>
  <c r="I300" i="2" s="1"/>
  <c r="J300" i="2" s="1"/>
  <c r="C301" i="2"/>
  <c r="D302" i="2" s="1"/>
  <c r="B302" i="2" s="1"/>
  <c r="F301" i="2"/>
  <c r="G301" i="2" s="1"/>
  <c r="E301" i="2"/>
  <c r="H301" i="2" l="1"/>
  <c r="I301" i="2" s="1"/>
  <c r="J301" i="2" s="1"/>
  <c r="C302" i="2"/>
  <c r="D303" i="2" s="1"/>
  <c r="B303" i="2" s="1"/>
  <c r="F302" i="2"/>
  <c r="G302" i="2" s="1"/>
  <c r="E302" i="2"/>
  <c r="C303" i="2" l="1"/>
  <c r="D304" i="2" s="1"/>
  <c r="E303" i="2"/>
  <c r="F303" i="2"/>
  <c r="G303" i="2" s="1"/>
  <c r="H302" i="2"/>
  <c r="I302" i="2" s="1"/>
  <c r="J302" i="2" s="1"/>
  <c r="H303" i="2" l="1"/>
  <c r="I303" i="2" s="1"/>
  <c r="J303" i="2" s="1"/>
  <c r="F304" i="2"/>
  <c r="G304" i="2" s="1"/>
  <c r="E304" i="2"/>
  <c r="B304" i="2"/>
  <c r="H304" i="2" l="1"/>
  <c r="I304" i="2" s="1"/>
  <c r="J304" i="2" s="1"/>
  <c r="C304" i="2"/>
  <c r="D305" i="2" s="1"/>
  <c r="B305" i="2" s="1"/>
  <c r="C305" i="2" l="1"/>
  <c r="D306" i="2" s="1"/>
  <c r="B306" i="2" s="1"/>
  <c r="E305" i="2"/>
  <c r="F305" i="2"/>
  <c r="G305" i="2" s="1"/>
  <c r="H305" i="2" l="1"/>
  <c r="I305" i="2" s="1"/>
  <c r="J305" i="2" s="1"/>
  <c r="C306" i="2"/>
  <c r="D307" i="2" s="1"/>
  <c r="B307" i="2" s="1"/>
  <c r="F306" i="2"/>
  <c r="G306" i="2" s="1"/>
  <c r="E306" i="2"/>
  <c r="H306" i="2" l="1"/>
  <c r="I306" i="2" s="1"/>
  <c r="J306" i="2" s="1"/>
  <c r="C307" i="2"/>
  <c r="D308" i="2" s="1"/>
  <c r="B308" i="2" s="1"/>
  <c r="F307" i="2"/>
  <c r="G307" i="2" s="1"/>
  <c r="E307" i="2"/>
  <c r="H307" i="2" l="1"/>
  <c r="I307" i="2" s="1"/>
  <c r="J307" i="2" s="1"/>
  <c r="C308" i="2"/>
  <c r="D309" i="2" s="1"/>
  <c r="B309" i="2" s="1"/>
  <c r="E308" i="2"/>
  <c r="F308" i="2"/>
  <c r="G308" i="2" s="1"/>
  <c r="H308" i="2" l="1"/>
  <c r="I308" i="2" s="1"/>
  <c r="J308" i="2" s="1"/>
  <c r="C309" i="2"/>
  <c r="D310" i="2" s="1"/>
  <c r="B310" i="2" s="1"/>
  <c r="F309" i="2"/>
  <c r="G309" i="2" s="1"/>
  <c r="E309" i="2"/>
  <c r="H309" i="2" l="1"/>
  <c r="I309" i="2" s="1"/>
  <c r="J309" i="2" s="1"/>
  <c r="C310" i="2"/>
  <c r="D311" i="2" s="1"/>
  <c r="B311" i="2" s="1"/>
  <c r="F310" i="2"/>
  <c r="G310" i="2" s="1"/>
  <c r="E310" i="2"/>
  <c r="H310" i="2" l="1"/>
  <c r="I310" i="2" s="1"/>
  <c r="J310" i="2" s="1"/>
  <c r="C311" i="2"/>
  <c r="D312" i="2" s="1"/>
  <c r="B312" i="2" s="1"/>
  <c r="F311" i="2"/>
  <c r="G311" i="2" s="1"/>
  <c r="E311" i="2"/>
  <c r="H311" i="2" l="1"/>
  <c r="I311" i="2" s="1"/>
  <c r="J311" i="2" s="1"/>
  <c r="C312" i="2"/>
  <c r="D313" i="2" s="1"/>
  <c r="B313" i="2" s="1"/>
  <c r="E312" i="2"/>
  <c r="F312" i="2"/>
  <c r="G312" i="2" s="1"/>
  <c r="H312" i="2" l="1"/>
  <c r="I312" i="2" s="1"/>
  <c r="J312" i="2" s="1"/>
  <c r="C313" i="2"/>
  <c r="D314" i="2" s="1"/>
  <c r="B314" i="2" s="1"/>
  <c r="F313" i="2"/>
  <c r="G313" i="2" s="1"/>
  <c r="E313" i="2"/>
  <c r="C314" i="2" l="1"/>
  <c r="D315" i="2" s="1"/>
  <c r="B315" i="2" s="1"/>
  <c r="F314" i="2"/>
  <c r="G314" i="2" s="1"/>
  <c r="E314" i="2"/>
  <c r="H313" i="2"/>
  <c r="I313" i="2" s="1"/>
  <c r="J313" i="2" s="1"/>
  <c r="H314" i="2" l="1"/>
  <c r="I314" i="2" s="1"/>
  <c r="J314" i="2" s="1"/>
  <c r="C315" i="2"/>
  <c r="D316" i="2" s="1"/>
  <c r="B316" i="2" s="1"/>
  <c r="E315" i="2"/>
  <c r="F315" i="2"/>
  <c r="G315" i="2" s="1"/>
  <c r="H315" i="2" l="1"/>
  <c r="I315" i="2" s="1"/>
  <c r="J315" i="2" s="1"/>
  <c r="C316" i="2"/>
  <c r="D317" i="2" s="1"/>
  <c r="B317" i="2" s="1"/>
  <c r="F316" i="2"/>
  <c r="G316" i="2" s="1"/>
  <c r="E316" i="2"/>
  <c r="H316" i="2" l="1"/>
  <c r="I316" i="2" s="1"/>
  <c r="J316" i="2" s="1"/>
  <c r="C317" i="2"/>
  <c r="D318" i="2" s="1"/>
  <c r="B318" i="2" s="1"/>
  <c r="F317" i="2"/>
  <c r="G317" i="2" s="1"/>
  <c r="E317" i="2"/>
  <c r="C318" i="2" l="1"/>
  <c r="D319" i="2" s="1"/>
  <c r="B319" i="2" s="1"/>
  <c r="H317" i="2"/>
  <c r="I317" i="2" s="1"/>
  <c r="J317" i="2" s="1"/>
  <c r="F318" i="2"/>
  <c r="G318" i="2" s="1"/>
  <c r="E318" i="2"/>
  <c r="H318" i="2" l="1"/>
  <c r="I318" i="2" s="1"/>
  <c r="J318" i="2" s="1"/>
  <c r="C319" i="2"/>
  <c r="D320" i="2" s="1"/>
  <c r="B320" i="2" s="1"/>
  <c r="F319" i="2"/>
  <c r="G319" i="2" s="1"/>
  <c r="E319" i="2"/>
  <c r="H319" i="2" l="1"/>
  <c r="I319" i="2" s="1"/>
  <c r="J319" i="2" s="1"/>
  <c r="C320" i="2"/>
  <c r="D321" i="2" s="1"/>
  <c r="B321" i="2" s="1"/>
  <c r="F320" i="2"/>
  <c r="G320" i="2" s="1"/>
  <c r="E320" i="2"/>
  <c r="H320" i="2" l="1"/>
  <c r="I320" i="2" s="1"/>
  <c r="J320" i="2" s="1"/>
  <c r="C321" i="2"/>
  <c r="D322" i="2" s="1"/>
  <c r="B322" i="2" s="1"/>
  <c r="F321" i="2"/>
  <c r="G321" i="2" s="1"/>
  <c r="E321" i="2"/>
  <c r="H321" i="2" l="1"/>
  <c r="I321" i="2" s="1"/>
  <c r="J321" i="2" s="1"/>
  <c r="C322" i="2"/>
  <c r="D323" i="2" s="1"/>
  <c r="B323" i="2" s="1"/>
  <c r="F322" i="2"/>
  <c r="G322" i="2" s="1"/>
  <c r="E322" i="2"/>
  <c r="H322" i="2" s="1"/>
  <c r="I322" i="2" s="1"/>
  <c r="J322" i="2" l="1"/>
  <c r="C323" i="2"/>
  <c r="D324" i="2" s="1"/>
  <c r="B324" i="2" s="1"/>
  <c r="F323" i="2"/>
  <c r="G323" i="2" s="1"/>
  <c r="E323" i="2"/>
  <c r="H323" i="2" l="1"/>
  <c r="I323" i="2" s="1"/>
  <c r="J323" i="2" s="1"/>
  <c r="C324" i="2"/>
  <c r="D325" i="2" s="1"/>
  <c r="B325" i="2" s="1"/>
  <c r="E324" i="2"/>
  <c r="F324" i="2"/>
  <c r="G324" i="2" s="1"/>
  <c r="H324" i="2" l="1"/>
  <c r="I324" i="2" s="1"/>
  <c r="J324" i="2" s="1"/>
  <c r="C325" i="2"/>
  <c r="D326" i="2" s="1"/>
  <c r="B326" i="2" s="1"/>
  <c r="F325" i="2"/>
  <c r="G325" i="2" s="1"/>
  <c r="E325" i="2"/>
  <c r="H325" i="2" l="1"/>
  <c r="I325" i="2" s="1"/>
  <c r="J325" i="2" s="1"/>
  <c r="C326" i="2"/>
  <c r="D327" i="2" s="1"/>
  <c r="B327" i="2" s="1"/>
  <c r="F326" i="2"/>
  <c r="G326" i="2" s="1"/>
  <c r="E326" i="2"/>
  <c r="H326" i="2" l="1"/>
  <c r="I326" i="2" s="1"/>
  <c r="J326" i="2" s="1"/>
  <c r="C327" i="2"/>
  <c r="D328" i="2" s="1"/>
  <c r="B328" i="2" s="1"/>
  <c r="F327" i="2"/>
  <c r="G327" i="2" s="1"/>
  <c r="E327" i="2"/>
  <c r="H327" i="2" l="1"/>
  <c r="I327" i="2" s="1"/>
  <c r="J327" i="2" s="1"/>
  <c r="C328" i="2"/>
  <c r="D329" i="2" s="1"/>
  <c r="B329" i="2" s="1"/>
  <c r="F328" i="2"/>
  <c r="G328" i="2" s="1"/>
  <c r="E328" i="2"/>
  <c r="H328" i="2" l="1"/>
  <c r="I328" i="2" s="1"/>
  <c r="J328" i="2" s="1"/>
  <c r="C329" i="2"/>
  <c r="D330" i="2" s="1"/>
  <c r="B330" i="2" s="1"/>
  <c r="F329" i="2"/>
  <c r="G329" i="2" s="1"/>
  <c r="E329" i="2"/>
  <c r="H329" i="2" l="1"/>
  <c r="I329" i="2" s="1"/>
  <c r="J329" i="2" s="1"/>
  <c r="C330" i="2"/>
  <c r="D331" i="2" s="1"/>
  <c r="B331" i="2" s="1"/>
  <c r="E330" i="2"/>
  <c r="F330" i="2"/>
  <c r="G330" i="2" s="1"/>
  <c r="H330" i="2" l="1"/>
  <c r="I330" i="2" s="1"/>
  <c r="J330" i="2" s="1"/>
  <c r="C331" i="2"/>
  <c r="D332" i="2" s="1"/>
  <c r="F331" i="2"/>
  <c r="G331" i="2" s="1"/>
  <c r="E331" i="2"/>
  <c r="H331" i="2" s="1"/>
  <c r="I331" i="2" s="1"/>
  <c r="J331" i="2" l="1"/>
  <c r="F332" i="2"/>
  <c r="G332" i="2" s="1"/>
  <c r="E332" i="2"/>
  <c r="B332" i="2"/>
  <c r="H332" i="2" l="1"/>
  <c r="I332" i="2" s="1"/>
  <c r="J332" i="2" s="1"/>
  <c r="C332" i="2"/>
  <c r="D333" i="2" s="1"/>
  <c r="B333" i="2" s="1"/>
  <c r="C333" i="2" l="1"/>
  <c r="D334" i="2" s="1"/>
  <c r="B334" i="2" s="1"/>
  <c r="F333" i="2"/>
  <c r="G333" i="2" s="1"/>
  <c r="E333" i="2"/>
  <c r="H333" i="2" l="1"/>
  <c r="I333" i="2" s="1"/>
  <c r="J333" i="2" s="1"/>
  <c r="C334" i="2"/>
  <c r="D335" i="2" s="1"/>
  <c r="B335" i="2" s="1"/>
  <c r="F334" i="2"/>
  <c r="G334" i="2" s="1"/>
  <c r="E334" i="2"/>
  <c r="H334" i="2" l="1"/>
  <c r="I334" i="2" s="1"/>
  <c r="J334" i="2" s="1"/>
  <c r="C335" i="2"/>
  <c r="D336" i="2" s="1"/>
  <c r="E335" i="2"/>
  <c r="F335" i="2"/>
  <c r="G335" i="2" s="1"/>
  <c r="H335" i="2" l="1"/>
  <c r="I335" i="2" s="1"/>
  <c r="J335" i="2" s="1"/>
  <c r="F336" i="2"/>
  <c r="G336" i="2" s="1"/>
  <c r="E336" i="2"/>
  <c r="H336" i="2" s="1"/>
  <c r="I336" i="2" s="1"/>
  <c r="J336" i="2" s="1"/>
  <c r="B336" i="2"/>
  <c r="C336" i="2" l="1"/>
  <c r="D337" i="2" s="1"/>
  <c r="B337" i="2" s="1"/>
  <c r="C337" i="2" l="1"/>
  <c r="D338" i="2" s="1"/>
  <c r="B338" i="2" s="1"/>
  <c r="F337" i="2"/>
  <c r="G337" i="2" s="1"/>
  <c r="E337" i="2"/>
  <c r="H337" i="2" l="1"/>
  <c r="I337" i="2" s="1"/>
  <c r="J337" i="2" s="1"/>
  <c r="C338" i="2"/>
  <c r="D339" i="2" s="1"/>
  <c r="B339" i="2" s="1"/>
  <c r="F338" i="2"/>
  <c r="G338" i="2" s="1"/>
  <c r="E338" i="2"/>
  <c r="H338" i="2" s="1"/>
  <c r="I338" i="2" s="1"/>
  <c r="J338" i="2" l="1"/>
  <c r="C339" i="2"/>
  <c r="D340" i="2" s="1"/>
  <c r="B340" i="2" s="1"/>
  <c r="E339" i="2"/>
  <c r="F339" i="2"/>
  <c r="G339" i="2" s="1"/>
  <c r="H339" i="2" l="1"/>
  <c r="I339" i="2" s="1"/>
  <c r="J339" i="2" s="1"/>
  <c r="C340" i="2"/>
  <c r="D341" i="2" s="1"/>
  <c r="B341" i="2" s="1"/>
  <c r="F340" i="2"/>
  <c r="G340" i="2" s="1"/>
  <c r="E340" i="2"/>
  <c r="H340" i="2" l="1"/>
  <c r="I340" i="2" s="1"/>
  <c r="J340" i="2" s="1"/>
  <c r="C341" i="2"/>
  <c r="D342" i="2" s="1"/>
  <c r="B342" i="2" s="1"/>
  <c r="E341" i="2"/>
  <c r="F341" i="2"/>
  <c r="G341" i="2" s="1"/>
  <c r="H341" i="2" l="1"/>
  <c r="I341" i="2" s="1"/>
  <c r="J341" i="2" s="1"/>
  <c r="C342" i="2"/>
  <c r="D343" i="2" s="1"/>
  <c r="B343" i="2" s="1"/>
  <c r="F342" i="2"/>
  <c r="G342" i="2" s="1"/>
  <c r="E342" i="2"/>
  <c r="C343" i="2" l="1"/>
  <c r="D344" i="2" s="1"/>
  <c r="B344" i="2" s="1"/>
  <c r="F343" i="2"/>
  <c r="G343" i="2" s="1"/>
  <c r="E343" i="2"/>
  <c r="H342" i="2"/>
  <c r="I342" i="2" s="1"/>
  <c r="J342" i="2" s="1"/>
  <c r="H343" i="2" l="1"/>
  <c r="I343" i="2" s="1"/>
  <c r="J343" i="2" s="1"/>
  <c r="C344" i="2"/>
  <c r="D345" i="2" s="1"/>
  <c r="B345" i="2" s="1"/>
  <c r="F344" i="2"/>
  <c r="G344" i="2" s="1"/>
  <c r="E344" i="2"/>
  <c r="H344" i="2" l="1"/>
  <c r="I344" i="2" s="1"/>
  <c r="J344" i="2" s="1"/>
  <c r="C345" i="2"/>
  <c r="D346" i="2" s="1"/>
  <c r="B346" i="2" s="1"/>
  <c r="F345" i="2"/>
  <c r="G345" i="2" s="1"/>
  <c r="E345" i="2"/>
  <c r="H345" i="2" l="1"/>
  <c r="I345" i="2" s="1"/>
  <c r="J345" i="2" s="1"/>
  <c r="C346" i="2"/>
  <c r="D347" i="2" s="1"/>
  <c r="B347" i="2" s="1"/>
  <c r="F346" i="2"/>
  <c r="G346" i="2" s="1"/>
  <c r="E346" i="2"/>
  <c r="H346" i="2" l="1"/>
  <c r="I346" i="2" s="1"/>
  <c r="J346" i="2" s="1"/>
  <c r="C347" i="2"/>
  <c r="D348" i="2" s="1"/>
  <c r="B348" i="2" s="1"/>
  <c r="F347" i="2"/>
  <c r="G347" i="2" s="1"/>
  <c r="E347" i="2"/>
  <c r="H347" i="2" l="1"/>
  <c r="I347" i="2" s="1"/>
  <c r="J347" i="2" s="1"/>
  <c r="C348" i="2"/>
  <c r="D349" i="2" s="1"/>
  <c r="B349" i="2" s="1"/>
  <c r="F348" i="2"/>
  <c r="G348" i="2" s="1"/>
  <c r="E348" i="2"/>
  <c r="C349" i="2" l="1"/>
  <c r="D350" i="2" s="1"/>
  <c r="B350" i="2" s="1"/>
  <c r="H348" i="2"/>
  <c r="I348" i="2" s="1"/>
  <c r="J348" i="2" s="1"/>
  <c r="E349" i="2"/>
  <c r="F349" i="2"/>
  <c r="G349" i="2" s="1"/>
  <c r="H349" i="2" l="1"/>
  <c r="I349" i="2" s="1"/>
  <c r="J349" i="2" s="1"/>
  <c r="C350" i="2"/>
  <c r="D351" i="2" s="1"/>
  <c r="B351" i="2" s="1"/>
  <c r="F350" i="2"/>
  <c r="G350" i="2" s="1"/>
  <c r="E350" i="2"/>
  <c r="C351" i="2" l="1"/>
  <c r="D352" i="2" s="1"/>
  <c r="B352" i="2" s="1"/>
  <c r="E351" i="2"/>
  <c r="F351" i="2"/>
  <c r="G351" i="2" s="1"/>
  <c r="H350" i="2"/>
  <c r="I350" i="2" s="1"/>
  <c r="J350" i="2" s="1"/>
  <c r="H351" i="2" l="1"/>
  <c r="I351" i="2" s="1"/>
  <c r="J351" i="2" s="1"/>
  <c r="C352" i="2"/>
  <c r="D353" i="2" s="1"/>
  <c r="B353" i="2" s="1"/>
  <c r="F352" i="2"/>
  <c r="G352" i="2" s="1"/>
  <c r="E352" i="2"/>
  <c r="H352" i="2" l="1"/>
  <c r="I352" i="2" s="1"/>
  <c r="J352" i="2" s="1"/>
  <c r="C353" i="2"/>
  <c r="D354" i="2" s="1"/>
  <c r="B354" i="2" s="1"/>
  <c r="E353" i="2"/>
  <c r="F353" i="2"/>
  <c r="G353" i="2" s="1"/>
  <c r="H353" i="2" l="1"/>
  <c r="I353" i="2" s="1"/>
  <c r="J353" i="2" s="1"/>
  <c r="C354" i="2"/>
  <c r="D355" i="2" s="1"/>
  <c r="B355" i="2" s="1"/>
  <c r="F354" i="2"/>
  <c r="G354" i="2" s="1"/>
  <c r="E354" i="2"/>
  <c r="H354" i="2" l="1"/>
  <c r="I354" i="2" s="1"/>
  <c r="J354" i="2" s="1"/>
  <c r="C355" i="2"/>
  <c r="D356" i="2" s="1"/>
  <c r="B356" i="2" s="1"/>
  <c r="F355" i="2"/>
  <c r="G355" i="2" s="1"/>
  <c r="E355" i="2"/>
  <c r="C356" i="2" l="1"/>
  <c r="D357" i="2" s="1"/>
  <c r="B357" i="2" s="1"/>
  <c r="H355" i="2"/>
  <c r="I355" i="2" s="1"/>
  <c r="J355" i="2" s="1"/>
  <c r="F356" i="2"/>
  <c r="G356" i="2" s="1"/>
  <c r="E356" i="2"/>
  <c r="H356" i="2" l="1"/>
  <c r="I356" i="2" s="1"/>
  <c r="J356" i="2" s="1"/>
  <c r="C357" i="2"/>
  <c r="D358" i="2" s="1"/>
  <c r="B358" i="2" s="1"/>
  <c r="E357" i="2"/>
  <c r="F357" i="2"/>
  <c r="G357" i="2" s="1"/>
  <c r="H357" i="2" l="1"/>
  <c r="I357" i="2" s="1"/>
  <c r="J357" i="2" s="1"/>
  <c r="C358" i="2"/>
  <c r="D359" i="2" s="1"/>
  <c r="F358" i="2"/>
  <c r="G358" i="2" s="1"/>
  <c r="E358" i="2"/>
  <c r="F359" i="2" l="1"/>
  <c r="G359" i="2" s="1"/>
  <c r="E359" i="2"/>
  <c r="B359" i="2"/>
  <c r="H358" i="2"/>
  <c r="I358" i="2" s="1"/>
  <c r="J358" i="2" s="1"/>
  <c r="H359" i="2" l="1"/>
  <c r="I359" i="2" s="1"/>
  <c r="J359" i="2" s="1"/>
  <c r="C359" i="2"/>
  <c r="D360" i="2" s="1"/>
  <c r="B360" i="2" s="1"/>
  <c r="C360" i="2" l="1"/>
  <c r="D361" i="2" s="1"/>
  <c r="B361" i="2" s="1"/>
  <c r="F360" i="2"/>
  <c r="G360" i="2" s="1"/>
  <c r="E360" i="2"/>
  <c r="H360" i="2" l="1"/>
  <c r="I360" i="2" s="1"/>
  <c r="J360" i="2" s="1"/>
  <c r="C361" i="2"/>
  <c r="D362" i="2" s="1"/>
  <c r="B362" i="2" s="1"/>
  <c r="F361" i="2"/>
  <c r="G361" i="2" s="1"/>
  <c r="E361" i="2"/>
  <c r="H361" i="2" l="1"/>
  <c r="I361" i="2" s="1"/>
  <c r="J361" i="2" s="1"/>
  <c r="C362" i="2"/>
  <c r="D363" i="2" s="1"/>
  <c r="B363" i="2" s="1"/>
  <c r="E362" i="2"/>
  <c r="F362" i="2"/>
  <c r="G362" i="2" s="1"/>
  <c r="H362" i="2" l="1"/>
  <c r="I362" i="2" s="1"/>
  <c r="J362" i="2" s="1"/>
  <c r="C363" i="2"/>
  <c r="D364" i="2" s="1"/>
  <c r="E363" i="2"/>
  <c r="F363" i="2"/>
  <c r="G363" i="2" s="1"/>
  <c r="H363" i="2" l="1"/>
  <c r="I363" i="2" s="1"/>
  <c r="J363" i="2" s="1"/>
  <c r="F364" i="2"/>
  <c r="G364" i="2" s="1"/>
  <c r="E364" i="2"/>
  <c r="B364" i="2"/>
  <c r="H364" i="2" l="1"/>
  <c r="I364" i="2" s="1"/>
  <c r="J364" i="2" s="1"/>
  <c r="C364" i="2"/>
  <c r="D365" i="2" s="1"/>
  <c r="B365" i="2" s="1"/>
  <c r="C365" i="2" l="1"/>
  <c r="D366" i="2" s="1"/>
  <c r="B366" i="2" s="1"/>
  <c r="E365" i="2"/>
  <c r="F365" i="2"/>
  <c r="G365" i="2" s="1"/>
  <c r="H365" i="2" l="1"/>
  <c r="I365" i="2" s="1"/>
  <c r="J365" i="2" s="1"/>
  <c r="C366" i="2"/>
  <c r="D367" i="2" s="1"/>
  <c r="B367" i="2" s="1"/>
  <c r="F366" i="2"/>
  <c r="G366" i="2" s="1"/>
  <c r="E366" i="2"/>
  <c r="H366" i="2" l="1"/>
  <c r="I366" i="2" s="1"/>
  <c r="J366" i="2" s="1"/>
  <c r="C367" i="2"/>
  <c r="D368" i="2" s="1"/>
  <c r="B368" i="2" s="1"/>
  <c r="F367" i="2"/>
  <c r="G367" i="2" s="1"/>
  <c r="E367" i="2"/>
  <c r="H367" i="2" l="1"/>
  <c r="I367" i="2" s="1"/>
  <c r="J367" i="2" s="1"/>
  <c r="C368" i="2"/>
  <c r="D369" i="2" s="1"/>
  <c r="B369" i="2" s="1"/>
  <c r="E368" i="2"/>
  <c r="F368" i="2"/>
  <c r="G368" i="2" s="1"/>
  <c r="H368" i="2" l="1"/>
  <c r="I368" i="2" s="1"/>
  <c r="J368" i="2" s="1"/>
  <c r="C369" i="2"/>
  <c r="D370" i="2" s="1"/>
  <c r="B370" i="2" s="1"/>
  <c r="F369" i="2"/>
  <c r="G369" i="2" s="1"/>
  <c r="E369" i="2"/>
  <c r="C370" i="2" l="1"/>
  <c r="D371" i="2" s="1"/>
  <c r="B371" i="2" s="1"/>
  <c r="E370" i="2"/>
  <c r="F370" i="2"/>
  <c r="G370" i="2" s="1"/>
  <c r="H369" i="2"/>
  <c r="I369" i="2" s="1"/>
  <c r="J369" i="2" s="1"/>
  <c r="C371" i="2" l="1"/>
  <c r="D372" i="2" s="1"/>
  <c r="B372" i="2" s="1"/>
  <c r="H370" i="2"/>
  <c r="I370" i="2" s="1"/>
  <c r="J370" i="2" s="1"/>
  <c r="E371" i="2"/>
  <c r="F371" i="2"/>
  <c r="G371" i="2" s="1"/>
  <c r="H371" i="2" l="1"/>
  <c r="I371" i="2" s="1"/>
  <c r="J371" i="2" s="1"/>
  <c r="C372" i="2"/>
  <c r="D373" i="2" s="1"/>
  <c r="B373" i="2" s="1"/>
  <c r="F372" i="2"/>
  <c r="G372" i="2" s="1"/>
  <c r="E372" i="2"/>
  <c r="H372" i="2" l="1"/>
  <c r="I372" i="2" s="1"/>
  <c r="J372" i="2" s="1"/>
  <c r="C373" i="2"/>
  <c r="D374" i="2" s="1"/>
  <c r="B374" i="2" s="1"/>
  <c r="F373" i="2"/>
  <c r="G373" i="2" s="1"/>
  <c r="E373" i="2"/>
  <c r="H373" i="2" l="1"/>
  <c r="I373" i="2" s="1"/>
  <c r="J373" i="2" s="1"/>
  <c r="C374" i="2"/>
  <c r="D375" i="2" s="1"/>
  <c r="B375" i="2" s="1"/>
  <c r="E374" i="2"/>
  <c r="F374" i="2"/>
  <c r="G374" i="2" s="1"/>
  <c r="H374" i="2" l="1"/>
  <c r="I374" i="2" s="1"/>
  <c r="J374" i="2" s="1"/>
  <c r="C375" i="2"/>
  <c r="D376" i="2" s="1"/>
  <c r="B376" i="2" s="1"/>
  <c r="E375" i="2"/>
  <c r="F375" i="2"/>
  <c r="G375" i="2" s="1"/>
  <c r="H375" i="2" l="1"/>
  <c r="I375" i="2" s="1"/>
  <c r="J375" i="2" s="1"/>
  <c r="C376" i="2"/>
  <c r="D377" i="2" s="1"/>
  <c r="E376" i="2"/>
  <c r="F376" i="2"/>
  <c r="G376" i="2" s="1"/>
  <c r="H376" i="2" l="1"/>
  <c r="I376" i="2" s="1"/>
  <c r="J376" i="2" s="1"/>
  <c r="F377" i="2"/>
  <c r="G377" i="2" s="1"/>
  <c r="E377" i="2"/>
  <c r="B377" i="2"/>
  <c r="H377" i="2" l="1"/>
  <c r="I377" i="2" s="1"/>
  <c r="J377" i="2" s="1"/>
  <c r="C377" i="2"/>
  <c r="D378" i="2" s="1"/>
  <c r="B378" i="2" s="1"/>
  <c r="C378" i="2" l="1"/>
  <c r="D379" i="2" s="1"/>
  <c r="B379" i="2" s="1"/>
  <c r="F378" i="2"/>
  <c r="G378" i="2" s="1"/>
  <c r="E378" i="2"/>
  <c r="H378" i="2" s="1"/>
  <c r="I378" i="2" s="1"/>
  <c r="J378" i="2" s="1"/>
  <c r="C379" i="2" l="1"/>
  <c r="D380" i="2" s="1"/>
  <c r="B380" i="2" s="1"/>
  <c r="E379" i="2"/>
  <c r="F379" i="2"/>
  <c r="G379" i="2" s="1"/>
  <c r="H379" i="2" l="1"/>
  <c r="I379" i="2" s="1"/>
  <c r="J379" i="2" s="1"/>
  <c r="C380" i="2"/>
  <c r="D381" i="2" s="1"/>
  <c r="B381" i="2" s="1"/>
  <c r="F380" i="2"/>
  <c r="G380" i="2" s="1"/>
  <c r="E380" i="2"/>
  <c r="H380" i="2" l="1"/>
  <c r="I380" i="2" s="1"/>
  <c r="J380" i="2" s="1"/>
  <c r="C381" i="2"/>
  <c r="D382" i="2" s="1"/>
  <c r="B382" i="2" s="1"/>
  <c r="F381" i="2"/>
  <c r="G381" i="2" s="1"/>
  <c r="E381" i="2"/>
  <c r="H381" i="2" l="1"/>
  <c r="I381" i="2" s="1"/>
  <c r="J381" i="2" s="1"/>
  <c r="C382" i="2"/>
  <c r="D383" i="2" s="1"/>
  <c r="B383" i="2" s="1"/>
  <c r="F382" i="2"/>
  <c r="G382" i="2" s="1"/>
  <c r="E382" i="2"/>
  <c r="H382" i="2" l="1"/>
  <c r="I382" i="2" s="1"/>
  <c r="J382" i="2" s="1"/>
  <c r="C383" i="2"/>
  <c r="D384" i="2" s="1"/>
  <c r="B384" i="2" s="1"/>
  <c r="F383" i="2"/>
  <c r="G383" i="2" s="1"/>
  <c r="E383" i="2"/>
  <c r="H383" i="2" l="1"/>
  <c r="I383" i="2" s="1"/>
  <c r="J383" i="2" s="1"/>
  <c r="C384" i="2"/>
  <c r="D385" i="2" s="1"/>
  <c r="F384" i="2"/>
  <c r="G384" i="2" s="1"/>
  <c r="E384" i="2"/>
  <c r="E385" i="2" l="1"/>
  <c r="F385" i="2"/>
  <c r="G385" i="2" s="1"/>
  <c r="B385" i="2"/>
  <c r="H384" i="2"/>
  <c r="I384" i="2" s="1"/>
  <c r="J384" i="2" s="1"/>
  <c r="C385" i="2" l="1"/>
  <c r="D386" i="2" s="1"/>
  <c r="H385" i="2"/>
  <c r="I385" i="2" s="1"/>
  <c r="J385" i="2" s="1"/>
  <c r="F386" i="2" l="1"/>
  <c r="G386" i="2" s="1"/>
  <c r="E386" i="2"/>
  <c r="B386" i="2"/>
  <c r="H386" i="2" l="1"/>
  <c r="I386" i="2" s="1"/>
  <c r="J386" i="2" s="1"/>
  <c r="C386" i="2"/>
  <c r="D387" i="2" s="1"/>
  <c r="B387" i="2" s="1"/>
  <c r="C387" i="2" l="1"/>
  <c r="D388" i="2" s="1"/>
  <c r="B388" i="2" s="1"/>
  <c r="F387" i="2"/>
  <c r="G387" i="2" s="1"/>
  <c r="E387" i="2"/>
  <c r="H387" i="2" l="1"/>
  <c r="I387" i="2" s="1"/>
  <c r="J387" i="2" s="1"/>
  <c r="C388" i="2"/>
  <c r="D389" i="2" s="1"/>
  <c r="B389" i="2" s="1"/>
  <c r="F388" i="2"/>
  <c r="G388" i="2" s="1"/>
  <c r="E388" i="2"/>
  <c r="H388" i="2" s="1"/>
  <c r="I388" i="2" s="1"/>
  <c r="J388" i="2" l="1"/>
  <c r="C389" i="2"/>
  <c r="D390" i="2" s="1"/>
  <c r="B390" i="2" s="1"/>
  <c r="F389" i="2"/>
  <c r="G389" i="2" s="1"/>
  <c r="E389" i="2"/>
  <c r="C390" i="2" l="1"/>
  <c r="D391" i="2" s="1"/>
  <c r="B391" i="2" s="1"/>
  <c r="E390" i="2"/>
  <c r="F390" i="2"/>
  <c r="G390" i="2" s="1"/>
  <c r="H389" i="2"/>
  <c r="I389" i="2" s="1"/>
  <c r="J389" i="2" s="1"/>
  <c r="C391" i="2" l="1"/>
  <c r="D392" i="2" s="1"/>
  <c r="B392" i="2" s="1"/>
  <c r="H390" i="2"/>
  <c r="I390" i="2" s="1"/>
  <c r="J390" i="2" s="1"/>
  <c r="F391" i="2"/>
  <c r="G391" i="2" s="1"/>
  <c r="E391" i="2"/>
  <c r="H391" i="2" l="1"/>
  <c r="I391" i="2" s="1"/>
  <c r="J391" i="2" s="1"/>
  <c r="C392" i="2"/>
  <c r="D393" i="2" s="1"/>
  <c r="B393" i="2" s="1"/>
  <c r="F392" i="2"/>
  <c r="G392" i="2" s="1"/>
  <c r="E392" i="2"/>
  <c r="H392" i="2" l="1"/>
  <c r="I392" i="2" s="1"/>
  <c r="J392" i="2" s="1"/>
  <c r="C393" i="2"/>
  <c r="D394" i="2" s="1"/>
  <c r="B394" i="2" s="1"/>
  <c r="E393" i="2"/>
  <c r="F393" i="2"/>
  <c r="G393" i="2" s="1"/>
  <c r="H393" i="2" l="1"/>
  <c r="I393" i="2" s="1"/>
  <c r="J393" i="2" s="1"/>
  <c r="C394" i="2"/>
  <c r="D395" i="2" s="1"/>
  <c r="B395" i="2" s="1"/>
  <c r="F394" i="2"/>
  <c r="G394" i="2" s="1"/>
  <c r="E394" i="2"/>
  <c r="C395" i="2" l="1"/>
  <c r="D396" i="2" s="1"/>
  <c r="B396" i="2" s="1"/>
  <c r="E395" i="2"/>
  <c r="F395" i="2"/>
  <c r="G395" i="2" s="1"/>
  <c r="H394" i="2"/>
  <c r="I394" i="2" s="1"/>
  <c r="J394" i="2" s="1"/>
  <c r="H395" i="2" l="1"/>
  <c r="I395" i="2" s="1"/>
  <c r="J395" i="2" s="1"/>
  <c r="C396" i="2"/>
  <c r="D397" i="2" s="1"/>
  <c r="B397" i="2" s="1"/>
  <c r="E396" i="2"/>
  <c r="F396" i="2"/>
  <c r="G396" i="2" s="1"/>
  <c r="H396" i="2" l="1"/>
  <c r="I396" i="2" s="1"/>
  <c r="J396" i="2" s="1"/>
  <c r="C397" i="2"/>
  <c r="D398" i="2" s="1"/>
  <c r="B398" i="2" s="1"/>
  <c r="F397" i="2"/>
  <c r="G397" i="2" s="1"/>
  <c r="E397" i="2"/>
  <c r="H397" i="2" l="1"/>
  <c r="I397" i="2" s="1"/>
  <c r="J397" i="2" s="1"/>
  <c r="E398" i="2"/>
  <c r="F398" i="2"/>
  <c r="G398" i="2" s="1"/>
  <c r="C398" i="2"/>
  <c r="D399" i="2" s="1"/>
  <c r="B399" i="2" s="1"/>
  <c r="C399" i="2" l="1"/>
  <c r="D400" i="2" s="1"/>
  <c r="B400" i="2" s="1"/>
  <c r="H398" i="2"/>
  <c r="I398" i="2" s="1"/>
  <c r="J398" i="2" s="1"/>
  <c r="E399" i="2"/>
  <c r="F399" i="2"/>
  <c r="G399" i="2" s="1"/>
  <c r="C400" i="2" l="1"/>
  <c r="D401" i="2" s="1"/>
  <c r="H399" i="2"/>
  <c r="I399" i="2" s="1"/>
  <c r="J399" i="2" s="1"/>
  <c r="F400" i="2"/>
  <c r="G400" i="2" s="1"/>
  <c r="E400" i="2"/>
  <c r="H400" i="2" l="1"/>
  <c r="I400" i="2" s="1"/>
  <c r="J400" i="2" s="1"/>
  <c r="E401" i="2"/>
  <c r="F401" i="2"/>
  <c r="G401" i="2" s="1"/>
  <c r="B401" i="2"/>
  <c r="C401" i="2" l="1"/>
  <c r="D402" i="2" s="1"/>
  <c r="B402" i="2" s="1"/>
  <c r="H401" i="2"/>
  <c r="I401" i="2" s="1"/>
  <c r="J401" i="2" s="1"/>
  <c r="C402" i="2" l="1"/>
  <c r="D403" i="2" s="1"/>
  <c r="B403" i="2" s="1"/>
  <c r="E402" i="2"/>
  <c r="F402" i="2"/>
  <c r="G402" i="2" s="1"/>
  <c r="C403" i="2" l="1"/>
  <c r="D404" i="2" s="1"/>
  <c r="B404" i="2" s="1"/>
  <c r="H402" i="2"/>
  <c r="I402" i="2" s="1"/>
  <c r="J402" i="2" s="1"/>
  <c r="F403" i="2"/>
  <c r="G403" i="2" s="1"/>
  <c r="E403" i="2"/>
  <c r="H403" i="2" l="1"/>
  <c r="I403" i="2" s="1"/>
  <c r="J403" i="2" s="1"/>
  <c r="C404" i="2"/>
  <c r="D405" i="2" s="1"/>
  <c r="B405" i="2" s="1"/>
  <c r="E404" i="2"/>
  <c r="F404" i="2"/>
  <c r="G404" i="2" s="1"/>
  <c r="H404" i="2" l="1"/>
  <c r="I404" i="2" s="1"/>
  <c r="J404" i="2" s="1"/>
  <c r="C405" i="2"/>
  <c r="D406" i="2" s="1"/>
  <c r="B406" i="2" s="1"/>
  <c r="F405" i="2"/>
  <c r="G405" i="2" s="1"/>
  <c r="E405" i="2"/>
  <c r="H405" i="2" l="1"/>
  <c r="I405" i="2" s="1"/>
  <c r="J405" i="2" s="1"/>
  <c r="C406" i="2"/>
  <c r="D407" i="2" s="1"/>
  <c r="B407" i="2" s="1"/>
  <c r="F406" i="2"/>
  <c r="G406" i="2" s="1"/>
  <c r="E406" i="2"/>
  <c r="H406" i="2" l="1"/>
  <c r="I406" i="2" s="1"/>
  <c r="J406" i="2" s="1"/>
  <c r="C407" i="2"/>
  <c r="D408" i="2" s="1"/>
  <c r="F407" i="2"/>
  <c r="G407" i="2" s="1"/>
  <c r="E407" i="2"/>
  <c r="H407" i="2" l="1"/>
  <c r="I407" i="2" s="1"/>
  <c r="J407" i="2" s="1"/>
  <c r="E408" i="2"/>
  <c r="F408" i="2"/>
  <c r="G408" i="2" s="1"/>
  <c r="B408" i="2"/>
  <c r="H408" i="2" l="1"/>
  <c r="I408" i="2" s="1"/>
  <c r="J408" i="2" s="1"/>
  <c r="C408" i="2"/>
  <c r="D409" i="2" s="1"/>
  <c r="F409" i="2" l="1"/>
  <c r="G409" i="2" s="1"/>
  <c r="E409" i="2"/>
  <c r="B409" i="2"/>
  <c r="H409" i="2" l="1"/>
  <c r="I409" i="2" s="1"/>
  <c r="J409" i="2" s="1"/>
  <c r="C409" i="2"/>
  <c r="D410" i="2" s="1"/>
  <c r="B410" i="2" s="1"/>
  <c r="C410" i="2" l="1"/>
  <c r="D411" i="2" s="1"/>
  <c r="E410" i="2"/>
  <c r="F410" i="2"/>
  <c r="G410" i="2" s="1"/>
  <c r="E411" i="2" l="1"/>
  <c r="F411" i="2"/>
  <c r="G411" i="2" s="1"/>
  <c r="B411" i="2"/>
  <c r="H410" i="2"/>
  <c r="I410" i="2" s="1"/>
  <c r="J410" i="2" s="1"/>
  <c r="H411" i="2" l="1"/>
  <c r="I411" i="2" s="1"/>
  <c r="J411" i="2" s="1"/>
  <c r="C411" i="2"/>
  <c r="D412" i="2" s="1"/>
  <c r="F412" i="2" l="1"/>
  <c r="G412" i="2" s="1"/>
  <c r="E412" i="2"/>
  <c r="B412" i="2"/>
  <c r="H412" i="2" l="1"/>
  <c r="I412" i="2" s="1"/>
  <c r="J412" i="2" s="1"/>
  <c r="C412" i="2"/>
  <c r="D413" i="2" s="1"/>
  <c r="F413" i="2" l="1"/>
  <c r="G413" i="2" s="1"/>
  <c r="E413" i="2"/>
  <c r="B413" i="2"/>
  <c r="H413" i="2" l="1"/>
  <c r="I413" i="2" s="1"/>
  <c r="J413" i="2" s="1"/>
  <c r="C413" i="2"/>
  <c r="D414" i="2" s="1"/>
  <c r="B414" i="2" s="1"/>
  <c r="C414" i="2" l="1"/>
  <c r="D415" i="2" s="1"/>
  <c r="B415" i="2" s="1"/>
  <c r="F414" i="2"/>
  <c r="G414" i="2" s="1"/>
  <c r="E414" i="2"/>
  <c r="H414" i="2" l="1"/>
  <c r="I414" i="2" s="1"/>
  <c r="J414" i="2" s="1"/>
  <c r="C415" i="2"/>
  <c r="D416" i="2" s="1"/>
  <c r="B416" i="2" s="1"/>
  <c r="E415" i="2"/>
  <c r="F415" i="2"/>
  <c r="G415" i="2" s="1"/>
  <c r="C416" i="2" l="1"/>
  <c r="D417" i="2" s="1"/>
  <c r="B417" i="2" s="1"/>
  <c r="H415" i="2"/>
  <c r="I415" i="2" s="1"/>
  <c r="J415" i="2" s="1"/>
  <c r="F416" i="2"/>
  <c r="G416" i="2" s="1"/>
  <c r="E416" i="2"/>
  <c r="H416" i="2" l="1"/>
  <c r="I416" i="2" s="1"/>
  <c r="J416" i="2" s="1"/>
  <c r="C417" i="2"/>
  <c r="D418" i="2" s="1"/>
  <c r="B418" i="2" s="1"/>
  <c r="E417" i="2"/>
  <c r="F417" i="2"/>
  <c r="G417" i="2" s="1"/>
  <c r="C418" i="2" l="1"/>
  <c r="D419" i="2" s="1"/>
  <c r="B419" i="2" s="1"/>
  <c r="F418" i="2"/>
  <c r="G418" i="2" s="1"/>
  <c r="E418" i="2"/>
  <c r="H417" i="2"/>
  <c r="I417" i="2" s="1"/>
  <c r="J417" i="2" s="1"/>
  <c r="H418" i="2" l="1"/>
  <c r="I418" i="2" s="1"/>
  <c r="J418" i="2" s="1"/>
  <c r="C419" i="2"/>
  <c r="D420" i="2" s="1"/>
  <c r="F419" i="2"/>
  <c r="G419" i="2" s="1"/>
  <c r="E419" i="2"/>
  <c r="H419" i="2" l="1"/>
  <c r="I419" i="2" s="1"/>
  <c r="J419" i="2" s="1"/>
  <c r="E420" i="2"/>
  <c r="F420" i="2"/>
  <c r="G420" i="2" s="1"/>
  <c r="B420" i="2"/>
  <c r="H420" i="2" l="1"/>
  <c r="I420" i="2" s="1"/>
  <c r="J420" i="2" s="1"/>
  <c r="C420" i="2"/>
  <c r="D421" i="2" s="1"/>
  <c r="E421" i="2" l="1"/>
  <c r="F421" i="2"/>
  <c r="G421" i="2" s="1"/>
  <c r="B421" i="2"/>
  <c r="H421" i="2" l="1"/>
  <c r="I421" i="2" s="1"/>
  <c r="J421" i="2" s="1"/>
  <c r="C421" i="2"/>
  <c r="D422" i="2" s="1"/>
  <c r="B422" i="2" s="1"/>
  <c r="C422" i="2" l="1"/>
  <c r="D423" i="2" s="1"/>
  <c r="B423" i="2" s="1"/>
  <c r="F422" i="2"/>
  <c r="G422" i="2" s="1"/>
  <c r="E422" i="2"/>
  <c r="H422" i="2" l="1"/>
  <c r="I422" i="2" s="1"/>
  <c r="J422" i="2" s="1"/>
  <c r="C423" i="2"/>
  <c r="D424" i="2" s="1"/>
  <c r="F423" i="2"/>
  <c r="G423" i="2" s="1"/>
  <c r="E423" i="2"/>
  <c r="H423" i="2" l="1"/>
  <c r="I423" i="2" s="1"/>
  <c r="J423" i="2" s="1"/>
  <c r="F424" i="2"/>
  <c r="G424" i="2" s="1"/>
  <c r="E424" i="2"/>
  <c r="B424" i="2"/>
  <c r="H424" i="2" l="1"/>
  <c r="I424" i="2" s="1"/>
  <c r="J424" i="2" s="1"/>
  <c r="C424" i="2"/>
  <c r="D425" i="2" s="1"/>
  <c r="F425" i="2" l="1"/>
  <c r="G425" i="2" s="1"/>
  <c r="E425" i="2"/>
  <c r="B425" i="2"/>
  <c r="H425" i="2" l="1"/>
  <c r="I425" i="2" s="1"/>
  <c r="J425" i="2" s="1"/>
  <c r="C425" i="2"/>
  <c r="D426" i="2" s="1"/>
  <c r="B426" i="2" s="1"/>
  <c r="C426" i="2" l="1"/>
  <c r="D427" i="2" s="1"/>
  <c r="B427" i="2" s="1"/>
  <c r="E426" i="2"/>
  <c r="F426" i="2"/>
  <c r="G426" i="2" s="1"/>
  <c r="H426" i="2" l="1"/>
  <c r="I426" i="2" s="1"/>
  <c r="J426" i="2" s="1"/>
  <c r="C427" i="2"/>
  <c r="D428" i="2" s="1"/>
  <c r="B428" i="2" s="1"/>
  <c r="F427" i="2"/>
  <c r="G427" i="2" s="1"/>
  <c r="E427" i="2"/>
  <c r="H427" i="2" l="1"/>
  <c r="I427" i="2" s="1"/>
  <c r="J427" i="2" s="1"/>
  <c r="C428" i="2"/>
  <c r="D429" i="2" s="1"/>
  <c r="F428" i="2"/>
  <c r="G428" i="2" s="1"/>
  <c r="E428" i="2"/>
  <c r="E429" i="2" l="1"/>
  <c r="F429" i="2"/>
  <c r="G429" i="2" s="1"/>
  <c r="B429" i="2"/>
  <c r="H428" i="2"/>
  <c r="I428" i="2" s="1"/>
  <c r="J428" i="2" s="1"/>
  <c r="H429" i="2" l="1"/>
  <c r="I429" i="2" s="1"/>
  <c r="J429" i="2" s="1"/>
  <c r="C429" i="2"/>
  <c r="D430" i="2" s="1"/>
  <c r="F430" i="2" l="1"/>
  <c r="G430" i="2" s="1"/>
  <c r="E430" i="2"/>
  <c r="B430" i="2"/>
  <c r="H430" i="2" l="1"/>
  <c r="I430" i="2" s="1"/>
  <c r="J430" i="2" s="1"/>
  <c r="C430" i="2"/>
  <c r="D431" i="2" s="1"/>
  <c r="F431" i="2" l="1"/>
  <c r="G431" i="2" s="1"/>
  <c r="E431" i="2"/>
  <c r="B431" i="2"/>
  <c r="H431" i="2" l="1"/>
  <c r="I431" i="2" s="1"/>
  <c r="J431" i="2" s="1"/>
  <c r="C431" i="2"/>
  <c r="D432" i="2" s="1"/>
  <c r="B432" i="2" s="1"/>
  <c r="C432" i="2" l="1"/>
  <c r="D433" i="2" s="1"/>
  <c r="B433" i="2" s="1"/>
  <c r="E432" i="2"/>
  <c r="F432" i="2"/>
  <c r="G432" i="2" s="1"/>
  <c r="C433" i="2" l="1"/>
  <c r="F433" i="2"/>
  <c r="G433" i="2" s="1"/>
  <c r="E433" i="2"/>
  <c r="H432" i="2"/>
  <c r="I432" i="2" s="1"/>
  <c r="J432" i="2" s="1"/>
  <c r="H433" i="2" l="1"/>
  <c r="I433" i="2" s="1"/>
  <c r="J433" i="2" s="1"/>
  <c r="B30" i="2" l="1"/>
  <c r="B27" i="2"/>
  <c r="B29" i="2" l="1"/>
  <c r="B28" i="2"/>
</calcChain>
</file>

<file path=xl/comments1.xml><?xml version="1.0" encoding="utf-8"?>
<comments xmlns="http://schemas.openxmlformats.org/spreadsheetml/2006/main">
  <authors>
    <author>Todd</author>
    <author>Todd Houstein</author>
  </authors>
  <commentList>
    <comment ref="B15" authorId="0">
      <text>
        <r>
          <rPr>
            <b/>
            <sz val="9"/>
            <color indexed="81"/>
            <rFont val="Tahoma"/>
            <family val="2"/>
          </rPr>
          <t>Todd:</t>
        </r>
        <r>
          <rPr>
            <sz val="9"/>
            <color indexed="81"/>
            <rFont val="Tahoma"/>
            <family val="2"/>
          </rPr>
          <t xml:space="preserve">
Unlimited cycles, warranty only limited by time.</t>
        </r>
      </text>
    </comment>
    <comment ref="B17" authorId="1">
      <text>
        <r>
          <rPr>
            <b/>
            <sz val="9"/>
            <color indexed="81"/>
            <rFont val="Tahoma"/>
            <family val="2"/>
          </rPr>
          <t>Todd Houstein:</t>
        </r>
        <r>
          <rPr>
            <sz val="9"/>
            <color indexed="81"/>
            <rFont val="Tahoma"/>
            <family val="2"/>
          </rPr>
          <t xml:space="preserve">
For usage other than solar self-consumption and backup, the Powerwall 2 is warranted for 70% capacity after 37 MWh of throughput</t>
        </r>
      </text>
    </comment>
  </commentList>
</comments>
</file>

<file path=xl/sharedStrings.xml><?xml version="1.0" encoding="utf-8"?>
<sst xmlns="http://schemas.openxmlformats.org/spreadsheetml/2006/main" count="110" uniqueCount="75">
  <si>
    <t xml:space="preserve">LG Resu 10 </t>
  </si>
  <si>
    <t>Roundtrip efficiency</t>
  </si>
  <si>
    <t>Battery make/model</t>
  </si>
  <si>
    <t>Tariff 31 rate</t>
  </si>
  <si>
    <t>c/kWh</t>
  </si>
  <si>
    <t>Feed-in Tariff rate</t>
  </si>
  <si>
    <t>Warranted throughput (kWh)</t>
  </si>
  <si>
    <t>Energy input (kWh)</t>
  </si>
  <si>
    <t>Forgone feed-in tariff ($)</t>
  </si>
  <si>
    <t>Upfront cost (incl. installation) ($)</t>
  </si>
  <si>
    <t>Tesla Powerwall 2</t>
  </si>
  <si>
    <t>Capacity (kWh)</t>
  </si>
  <si>
    <t>Cycles per day</t>
  </si>
  <si>
    <t>Warranty period (years)</t>
  </si>
  <si>
    <t>Tariff 93 Peak</t>
  </si>
  <si>
    <t>Tariff 93 Off-Peak</t>
  </si>
  <si>
    <t>Throughput over warranty period (kWh)</t>
  </si>
  <si>
    <t>Cost of off-peak charging ($)</t>
  </si>
  <si>
    <t>Energy output actually covered by warranty (kWh)</t>
  </si>
  <si>
    <t>Usage case 2: T93 off-peak charge, peak discharge</t>
  </si>
  <si>
    <t>Usage case 1 assumes 1 full cycle every day, charged by excess solar and then discharged to power the household on Tariff 31.
Firstly, the household would need to consume the full capacity of the battery on T31 every night, which is possible, but not likely for most households.
Secondly, the solar resource in Tasmania in winter averages 1.9 peak-hours/day. So, to fully charge a Tesla Powerwall 2 on an *average* winter day would require 8kW of installed solar, *assuming zero daytime energy consumption*. Some days produce significantly less than the average, and some of the solar will be used onsite at the time of generation. So a full charge every day is unrealistic.
i.e. This is an extremely optimistic scenario.</t>
  </si>
  <si>
    <t>Saving from T31 reduction ($)</t>
  </si>
  <si>
    <t>Saving from peak discharging ($)</t>
  </si>
  <si>
    <t>Warranted lifetime net saving</t>
  </si>
  <si>
    <t>Effective saving (warranted lifetime) ($)</t>
  </si>
  <si>
    <t>Calculations do not factor in reduction in capacity over time. Factoring it in would make lifetime performance at least 10% worse.</t>
  </si>
  <si>
    <t>This is only a simple financial analysis. An analysis that includes the time value of money would look even worse for batteries.</t>
  </si>
  <si>
    <t>Warranted capacity (%)</t>
  </si>
  <si>
    <t>Year</t>
  </si>
  <si>
    <t>Output (kWh)</t>
  </si>
  <si>
    <t>Input (kWh)</t>
  </si>
  <si>
    <t>Saving ($)</t>
  </si>
  <si>
    <t>Cost ($)</t>
  </si>
  <si>
    <t>FV</t>
  </si>
  <si>
    <t>PV</t>
  </si>
  <si>
    <t>Electricity price inflation</t>
  </si>
  <si>
    <t>Discount rate</t>
  </si>
  <si>
    <t>p.a.</t>
  </si>
  <si>
    <t>Cumulative output at year end (kWh)</t>
  </si>
  <si>
    <t>Capacity remaining at year end (%)</t>
  </si>
  <si>
    <t>Results</t>
  </si>
  <si>
    <t>NPV at end of warranty coverage</t>
  </si>
  <si>
    <t>… which is reached after</t>
  </si>
  <si>
    <t>years</t>
  </si>
  <si>
    <t>NPV</t>
  </si>
  <si>
    <t>So, both scenarios are extremely optimistic, but there is no need to model a more realistic scenario because even the extremely optimistic ones show lifetime net costs for batteries.</t>
  </si>
  <si>
    <t>Make/model</t>
  </si>
  <si>
    <t>&lt;- enter a number to select a battery from the "Basic" sheet</t>
  </si>
  <si>
    <t>Battery ID</t>
  </si>
  <si>
    <t>Battery ID selection</t>
  </si>
  <si>
    <t>&lt;- Maximum of 1, 0.8 is more realistic</t>
  </si>
  <si>
    <t>&lt;- This is not used in the "Basic" model</t>
  </si>
  <si>
    <t>Advanced financial analysis of a home battery system</t>
  </si>
  <si>
    <t>Note: These calculations are extremely optimistic!</t>
  </si>
  <si>
    <t>Payback period</t>
  </si>
  <si>
    <t>Usage case 2 assumes 2 full cycles every weekday, and nothing on the weekends as there is no peak period.
This would require the full capacity of the battery to be consumed every peak period. That is, every weekday between 7am and 10am, and again between 4pm and 9pm. In summer at least, this is extremely unlikely to be the case. If it is, then there are some much lower hanging fruit than batteries (i.e. energy efficiency).
Further, usage case 2 will void the standard warranty of many batteries (as they are limited to solar self consumption, rather than peak/off-peak cycling), and the fall back warranty (if any) is generally considerable less generous.
i.e. This is an extremely optimistic scenario.</t>
  </si>
  <si>
    <t>Even so, you can a more realistic analysis is performed on the "Advanced" sheet</t>
  </si>
  <si>
    <t>Senec 10 kWh</t>
  </si>
  <si>
    <t>Return on investment at end of warranty period</t>
  </si>
  <si>
    <t>Tariff selection</t>
  </si>
  <si>
    <t>Colour key:</t>
  </si>
  <si>
    <t>Variable - you can change this</t>
  </si>
  <si>
    <t>Calculation - automatically updated</t>
  </si>
  <si>
    <t>Parameter from another sheet - Do not change</t>
  </si>
  <si>
    <t>Calculation - Automatically updated</t>
  </si>
  <si>
    <t>Variable - You can change this</t>
  </si>
  <si>
    <t>kWh</t>
  </si>
  <si>
    <t>Expected throughput per 10% capacity loss (kWh)</t>
  </si>
  <si>
    <t>Expected throughput per 1% capacity loss (kWh)</t>
  </si>
  <si>
    <t>Usage case: solar self-consumption</t>
  </si>
  <si>
    <t>Usage case 1: solar self-consumption</t>
  </si>
  <si>
    <r>
      <t xml:space="preserve">Simple, </t>
    </r>
    <r>
      <rPr>
        <b/>
        <i/>
        <sz val="14"/>
        <color theme="1"/>
        <rFont val="Calibri"/>
        <family val="2"/>
        <scheme val="minor"/>
      </rPr>
      <t>highly optimistic</t>
    </r>
    <r>
      <rPr>
        <b/>
        <sz val="14"/>
        <color theme="1"/>
        <rFont val="Calibri"/>
        <family val="2"/>
        <scheme val="minor"/>
      </rPr>
      <t xml:space="preserve"> financial analysis of a home battery system</t>
    </r>
  </si>
  <si>
    <t>Discharge only during peak times? (T93 only)</t>
  </si>
  <si>
    <t>Return on investment over warranty period</t>
  </si>
  <si>
    <t>Developed by Todd Houstein for Sustainable Living Tasmania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</si>
</sst>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quot;$&quot;#,##0"/>
    <numFmt numFmtId="165" formatCode="0.0"/>
    <numFmt numFmtId="166" formatCode="0%;[Red]\-0%"/>
  </numFmts>
  <fonts count="8" x14ac:knownFonts="1">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b/>
      <sz val="13"/>
      <color theme="1"/>
      <name val="Calibri"/>
      <family val="2"/>
      <scheme val="minor"/>
    </font>
    <font>
      <b/>
      <sz val="15"/>
      <color theme="1"/>
      <name val="Calibri"/>
      <family val="2"/>
      <scheme val="minor"/>
    </font>
    <font>
      <b/>
      <i/>
      <sz val="14"/>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96"/>
        <bgColor indexed="64"/>
      </patternFill>
    </fill>
    <fill>
      <patternFill patternType="solid">
        <fgColor theme="6" tint="0.59999389629810485"/>
        <bgColor indexed="64"/>
      </patternFill>
    </fill>
  </fills>
  <borders count="2">
    <border>
      <left/>
      <right/>
      <top/>
      <bottom/>
      <diagonal/>
    </border>
    <border>
      <left/>
      <right/>
      <top style="thin">
        <color indexed="64"/>
      </top>
      <bottom/>
      <diagonal/>
    </border>
  </borders>
  <cellStyleXfs count="1">
    <xf numFmtId="0" fontId="0" fillId="0" borderId="0"/>
  </cellStyleXfs>
  <cellXfs count="54">
    <xf numFmtId="0" fontId="0" fillId="0" borderId="0" xfId="0"/>
    <xf numFmtId="9" fontId="0" fillId="0" borderId="0" xfId="0" applyNumberFormat="1"/>
    <xf numFmtId="6" fontId="0" fillId="0" borderId="0" xfId="0" applyNumberFormat="1"/>
    <xf numFmtId="3" fontId="0" fillId="0" borderId="0" xfId="0" applyNumberFormat="1"/>
    <xf numFmtId="0" fontId="1" fillId="0" borderId="0" xfId="0" applyFont="1"/>
    <xf numFmtId="0" fontId="0" fillId="0" borderId="0" xfId="0" applyFont="1"/>
    <xf numFmtId="6" fontId="1" fillId="0" borderId="0" xfId="0" applyNumberFormat="1" applyFont="1"/>
    <xf numFmtId="0" fontId="2" fillId="0" borderId="0" xfId="0" applyFont="1"/>
    <xf numFmtId="6" fontId="0" fillId="0" borderId="0" xfId="0" applyNumberFormat="1" applyFont="1"/>
    <xf numFmtId="0" fontId="0" fillId="0" borderId="0" xfId="0" applyNumberFormat="1" applyFont="1"/>
    <xf numFmtId="3" fontId="0" fillId="0" borderId="0" xfId="0" applyNumberFormat="1" applyFont="1"/>
    <xf numFmtId="164" fontId="0" fillId="0" borderId="0" xfId="0" applyNumberFormat="1"/>
    <xf numFmtId="0" fontId="1" fillId="0" borderId="0" xfId="0" applyFont="1" applyAlignment="1">
      <alignment wrapText="1"/>
    </xf>
    <xf numFmtId="6" fontId="1" fillId="0" borderId="0" xfId="0" applyNumberFormat="1" applyFont="1" applyAlignment="1">
      <alignment wrapText="1"/>
    </xf>
    <xf numFmtId="0" fontId="1" fillId="4" borderId="0" xfId="0" applyFont="1" applyFill="1"/>
    <xf numFmtId="0" fontId="0" fillId="4" borderId="0" xfId="0" applyFill="1"/>
    <xf numFmtId="3" fontId="0" fillId="4" borderId="0" xfId="0" applyNumberFormat="1" applyFill="1"/>
    <xf numFmtId="9" fontId="0" fillId="4" borderId="0" xfId="0" applyNumberFormat="1" applyFill="1"/>
    <xf numFmtId="6" fontId="0" fillId="4" borderId="0" xfId="0" applyNumberFormat="1" applyFill="1"/>
    <xf numFmtId="0" fontId="5" fillId="0" borderId="0" xfId="0" applyFont="1"/>
    <xf numFmtId="0" fontId="6" fillId="0" borderId="0" xfId="0" applyFont="1"/>
    <xf numFmtId="6" fontId="5" fillId="3" borderId="0" xfId="0" applyNumberFormat="1" applyFont="1" applyFill="1"/>
    <xf numFmtId="165" fontId="5" fillId="3" borderId="0" xfId="0" applyNumberFormat="1" applyFont="1" applyFill="1"/>
    <xf numFmtId="6" fontId="5" fillId="0" borderId="0" xfId="0" applyNumberFormat="1" applyFont="1"/>
    <xf numFmtId="166" fontId="5" fillId="3" borderId="0" xfId="0" applyNumberFormat="1" applyFont="1" applyFill="1"/>
    <xf numFmtId="165" fontId="5" fillId="3" borderId="0" xfId="0" applyNumberFormat="1" applyFont="1" applyFill="1" applyAlignment="1">
      <alignment horizontal="right"/>
    </xf>
    <xf numFmtId="0" fontId="0" fillId="0" borderId="0" xfId="0" applyProtection="1"/>
    <xf numFmtId="0" fontId="2" fillId="0" borderId="0" xfId="0" applyFont="1" applyProtection="1"/>
    <xf numFmtId="0" fontId="0" fillId="0" borderId="0" xfId="0" applyFont="1" applyProtection="1"/>
    <xf numFmtId="0" fontId="0" fillId="2" borderId="0" xfId="0" applyFill="1" applyProtection="1"/>
    <xf numFmtId="0" fontId="1" fillId="0" borderId="0" xfId="0" applyFont="1" applyProtection="1"/>
    <xf numFmtId="3" fontId="0" fillId="3" borderId="0" xfId="0" applyNumberFormat="1" applyFill="1" applyProtection="1"/>
    <xf numFmtId="8" fontId="0" fillId="0" borderId="0" xfId="0" applyNumberFormat="1" applyProtection="1"/>
    <xf numFmtId="6" fontId="0" fillId="3" borderId="0" xfId="0" applyNumberFormat="1" applyFill="1" applyProtection="1"/>
    <xf numFmtId="0" fontId="5" fillId="0" borderId="1" xfId="0" applyFont="1" applyBorder="1" applyProtection="1"/>
    <xf numFmtId="6" fontId="5" fillId="3" borderId="1" xfId="0" applyNumberFormat="1" applyFont="1" applyFill="1" applyBorder="1" applyProtection="1"/>
    <xf numFmtId="0" fontId="5" fillId="0" borderId="0" xfId="0" applyFont="1" applyBorder="1" applyProtection="1"/>
    <xf numFmtId="166" fontId="5" fillId="3" borderId="0" xfId="0" applyNumberFormat="1" applyFont="1" applyFill="1" applyProtection="1"/>
    <xf numFmtId="2" fontId="0" fillId="3" borderId="0" xfId="0" applyNumberFormat="1" applyFill="1" applyProtection="1"/>
    <xf numFmtId="6" fontId="0" fillId="0" borderId="0" xfId="0" applyNumberFormat="1" applyProtection="1"/>
    <xf numFmtId="6" fontId="1" fillId="0" borderId="0" xfId="0" applyNumberFormat="1" applyFont="1" applyProtection="1"/>
    <xf numFmtId="0" fontId="0" fillId="0" borderId="0" xfId="0" applyFont="1" applyAlignment="1" applyProtection="1">
      <alignment wrapText="1"/>
    </xf>
    <xf numFmtId="0" fontId="0" fillId="0" borderId="0" xfId="0" applyAlignment="1" applyProtection="1">
      <alignment wrapText="1"/>
    </xf>
    <xf numFmtId="0" fontId="0" fillId="2" borderId="0" xfId="0" applyFill="1" applyProtection="1">
      <protection locked="0"/>
    </xf>
    <xf numFmtId="0" fontId="0" fillId="2" borderId="0" xfId="0" applyNumberFormat="1" applyFill="1" applyProtection="1">
      <protection locked="0"/>
    </xf>
    <xf numFmtId="0" fontId="1" fillId="2" borderId="0" xfId="0" applyFont="1" applyFill="1" applyProtection="1">
      <protection locked="0"/>
    </xf>
    <xf numFmtId="0" fontId="0" fillId="2" borderId="0" xfId="0" applyFont="1" applyFill="1" applyProtection="1">
      <protection locked="0"/>
    </xf>
    <xf numFmtId="3" fontId="0" fillId="2" borderId="0" xfId="0" applyNumberFormat="1" applyFill="1" applyProtection="1">
      <protection locked="0"/>
    </xf>
    <xf numFmtId="9" fontId="0" fillId="2" borderId="0" xfId="0" applyNumberFormat="1" applyFill="1" applyProtection="1">
      <protection locked="0"/>
    </xf>
    <xf numFmtId="6" fontId="0" fillId="2" borderId="0" xfId="0" applyNumberFormat="1" applyFill="1" applyProtection="1">
      <protection locked="0"/>
    </xf>
    <xf numFmtId="0" fontId="0" fillId="2" borderId="0" xfId="0" applyFill="1" applyAlignment="1"/>
    <xf numFmtId="0" fontId="0" fillId="0" borderId="0" xfId="0" applyAlignment="1"/>
    <xf numFmtId="3" fontId="0" fillId="3" borderId="0" xfId="0" applyNumberFormat="1" applyFill="1" applyAlignment="1"/>
    <xf numFmtId="0" fontId="0" fillId="4" borderId="0" xfId="0" applyFont="1" applyFill="1" applyAlignment="1"/>
  </cellXfs>
  <cellStyles count="1">
    <cellStyle name="Normal" xfId="0" builtinId="0"/>
  </cellStyles>
  <dxfs count="0"/>
  <tableStyles count="0" defaultTableStyle="TableStyleMedium2" defaultPivotStyle="PivotStyleLight16"/>
  <colors>
    <mruColors>
      <color rgb="FFFFFF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0</xdr:row>
      <xdr:rowOff>1352550</xdr:rowOff>
    </xdr:to>
    <xdr:pic>
      <xdr:nvPicPr>
        <xdr:cNvPr id="2" name="Picture 1" descr="S:\Templates and branding\Logos\SLT logo 768px.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2550"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0</xdr:row>
      <xdr:rowOff>1352550</xdr:rowOff>
    </xdr:to>
    <xdr:pic>
      <xdr:nvPicPr>
        <xdr:cNvPr id="3" name="Picture 2" descr="S:\Templates and branding\Logos\SLT logo 768px.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52550"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
  <sheetViews>
    <sheetView workbookViewId="0">
      <selection activeCell="B19" sqref="B19"/>
    </sheetView>
  </sheetViews>
  <sheetFormatPr defaultRowHeight="14.5" x14ac:dyDescent="0.35"/>
  <cols>
    <col min="1" max="1" width="43.26953125" style="26" customWidth="1"/>
    <col min="2" max="2" width="15.90625" style="26" bestFit="1" customWidth="1"/>
    <col min="3" max="3" width="10.453125" style="26" bestFit="1" customWidth="1"/>
    <col min="4" max="4" width="12.453125" style="26" bestFit="1" customWidth="1"/>
    <col min="5" max="5" width="42.36328125" style="26" bestFit="1" customWidth="1"/>
    <col min="6" max="6" width="30.6328125" style="26" bestFit="1" customWidth="1"/>
    <col min="7" max="7" width="10.453125" style="26" bestFit="1" customWidth="1"/>
    <col min="8" max="16384" width="8.7265625" style="26"/>
  </cols>
  <sheetData>
    <row r="1" spans="1:6" ht="116.5" customHeight="1" x14ac:dyDescent="0.35">
      <c r="A1" s="26" t="s">
        <v>74</v>
      </c>
    </row>
    <row r="3" spans="1:6" ht="18.5" x14ac:dyDescent="0.45">
      <c r="A3" s="27" t="s">
        <v>71</v>
      </c>
    </row>
    <row r="4" spans="1:6" x14ac:dyDescent="0.35">
      <c r="A4" s="28" t="s">
        <v>3</v>
      </c>
      <c r="B4" s="43">
        <v>26.431000000000001</v>
      </c>
      <c r="C4" s="26" t="s">
        <v>4</v>
      </c>
      <c r="F4" s="30" t="s">
        <v>60</v>
      </c>
    </row>
    <row r="5" spans="1:6" x14ac:dyDescent="0.35">
      <c r="A5" s="28" t="s">
        <v>5</v>
      </c>
      <c r="B5" s="43">
        <v>8.5410000000000004</v>
      </c>
      <c r="C5" s="26" t="s">
        <v>4</v>
      </c>
      <c r="F5" s="29" t="s">
        <v>61</v>
      </c>
    </row>
    <row r="6" spans="1:6" x14ac:dyDescent="0.35">
      <c r="A6" s="28" t="s">
        <v>14</v>
      </c>
      <c r="B6" s="43">
        <v>31.948</v>
      </c>
      <c r="C6" s="26" t="s">
        <v>4</v>
      </c>
      <c r="F6" s="31" t="s">
        <v>62</v>
      </c>
    </row>
    <row r="7" spans="1:6" x14ac:dyDescent="0.35">
      <c r="A7" s="28" t="s">
        <v>15</v>
      </c>
      <c r="B7" s="43">
        <v>14.875999999999999</v>
      </c>
      <c r="C7" s="26" t="s">
        <v>4</v>
      </c>
    </row>
    <row r="8" spans="1:6" x14ac:dyDescent="0.35">
      <c r="A8" s="28" t="s">
        <v>59</v>
      </c>
      <c r="B8" s="44">
        <v>93</v>
      </c>
    </row>
    <row r="9" spans="1:6" x14ac:dyDescent="0.35">
      <c r="A9" s="28" t="s">
        <v>72</v>
      </c>
      <c r="B9" s="44" t="b">
        <v>0</v>
      </c>
    </row>
    <row r="10" spans="1:6" x14ac:dyDescent="0.35">
      <c r="A10" s="30"/>
    </row>
    <row r="11" spans="1:6" x14ac:dyDescent="0.35">
      <c r="A11" s="28" t="s">
        <v>48</v>
      </c>
      <c r="B11" s="26">
        <v>1</v>
      </c>
      <c r="C11" s="26">
        <v>2</v>
      </c>
      <c r="D11" s="26">
        <v>3</v>
      </c>
    </row>
    <row r="12" spans="1:6" x14ac:dyDescent="0.35">
      <c r="A12" s="30" t="s">
        <v>2</v>
      </c>
      <c r="B12" s="45" t="s">
        <v>10</v>
      </c>
      <c r="C12" s="45" t="s">
        <v>0</v>
      </c>
      <c r="D12" s="45" t="s">
        <v>57</v>
      </c>
    </row>
    <row r="13" spans="1:6" x14ac:dyDescent="0.35">
      <c r="A13" s="26" t="s">
        <v>11</v>
      </c>
      <c r="B13" s="46">
        <v>13.5</v>
      </c>
      <c r="C13" s="43">
        <v>9.8000000000000007</v>
      </c>
      <c r="D13" s="43">
        <v>10</v>
      </c>
    </row>
    <row r="14" spans="1:6" x14ac:dyDescent="0.35">
      <c r="A14" s="26" t="s">
        <v>13</v>
      </c>
      <c r="B14" s="46">
        <v>10</v>
      </c>
      <c r="C14" s="43">
        <v>10</v>
      </c>
      <c r="D14" s="43">
        <v>10</v>
      </c>
    </row>
    <row r="15" spans="1:6" x14ac:dyDescent="0.35">
      <c r="A15" s="26" t="s">
        <v>6</v>
      </c>
      <c r="B15" s="47">
        <v>9999999999</v>
      </c>
      <c r="C15" s="47">
        <v>24300</v>
      </c>
      <c r="D15" s="47">
        <f>12000*D13</f>
        <v>120000</v>
      </c>
    </row>
    <row r="16" spans="1:6" x14ac:dyDescent="0.35">
      <c r="A16" s="26" t="s">
        <v>27</v>
      </c>
      <c r="B16" s="48">
        <v>0.7</v>
      </c>
      <c r="C16" s="48">
        <v>0.7</v>
      </c>
      <c r="D16" s="48">
        <v>0.8</v>
      </c>
      <c r="E16" s="26" t="s">
        <v>51</v>
      </c>
    </row>
    <row r="17" spans="1:5" x14ac:dyDescent="0.35">
      <c r="A17" s="26" t="s">
        <v>68</v>
      </c>
      <c r="B17" s="47">
        <f>37000/30</f>
        <v>1233.3333333333333</v>
      </c>
      <c r="C17" s="47">
        <f>C15/((1-C16)/1%)</f>
        <v>809.99999999999989</v>
      </c>
      <c r="D17" s="47">
        <f>D15/((1-D16)/1%)</f>
        <v>6000.0000000000009</v>
      </c>
      <c r="E17" s="26" t="s">
        <v>51</v>
      </c>
    </row>
    <row r="18" spans="1:5" x14ac:dyDescent="0.35">
      <c r="A18" s="26" t="s">
        <v>1</v>
      </c>
      <c r="B18" s="48">
        <v>0.95</v>
      </c>
      <c r="C18" s="48">
        <v>0.95</v>
      </c>
      <c r="D18" s="48">
        <v>0.95</v>
      </c>
    </row>
    <row r="19" spans="1:5" x14ac:dyDescent="0.35">
      <c r="A19" s="26" t="s">
        <v>9</v>
      </c>
      <c r="B19" s="49">
        <v>11965</v>
      </c>
      <c r="C19" s="49">
        <v>10000</v>
      </c>
      <c r="D19" s="49">
        <v>16476</v>
      </c>
    </row>
    <row r="20" spans="1:5" x14ac:dyDescent="0.35">
      <c r="B20" s="32"/>
    </row>
    <row r="21" spans="1:5" x14ac:dyDescent="0.35">
      <c r="A21" s="30" t="s">
        <v>70</v>
      </c>
    </row>
    <row r="22" spans="1:5" x14ac:dyDescent="0.35">
      <c r="A22" s="26" t="s">
        <v>12</v>
      </c>
      <c r="B22" s="46">
        <v>1</v>
      </c>
      <c r="C22" s="46">
        <v>1</v>
      </c>
      <c r="D22" s="46">
        <v>1</v>
      </c>
      <c r="E22" s="28"/>
    </row>
    <row r="23" spans="1:5" x14ac:dyDescent="0.35">
      <c r="A23" s="26" t="s">
        <v>16</v>
      </c>
      <c r="B23" s="31">
        <f>IF(AND($B$8=93,$B$9),5/7,1)*B$13*B$14*365.25*B22</f>
        <v>49308.75</v>
      </c>
      <c r="C23" s="31">
        <f t="shared" ref="C23:D23" si="0">IF(AND($B$8=93,$B$9),5/7,1)*C$13*C$14*365.25*C22</f>
        <v>35794.5</v>
      </c>
      <c r="D23" s="31">
        <f t="shared" si="0"/>
        <v>36525</v>
      </c>
    </row>
    <row r="24" spans="1:5" x14ac:dyDescent="0.35">
      <c r="A24" s="26" t="s">
        <v>18</v>
      </c>
      <c r="B24" s="31">
        <f>MIN(B23,B$15)</f>
        <v>49308.75</v>
      </c>
      <c r="C24" s="31">
        <f>MIN(C23,C$15)</f>
        <v>24300</v>
      </c>
      <c r="D24" s="31">
        <f>MIN(D23,D$15)</f>
        <v>36525</v>
      </c>
    </row>
    <row r="25" spans="1:5" x14ac:dyDescent="0.35">
      <c r="A25" s="26" t="s">
        <v>7</v>
      </c>
      <c r="B25" s="31">
        <f>B24/B$18</f>
        <v>51903.947368421053</v>
      </c>
      <c r="C25" s="31">
        <f>C24/C$18</f>
        <v>25578.947368421053</v>
      </c>
      <c r="D25" s="31">
        <f>D24/D$18</f>
        <v>38447.368421052633</v>
      </c>
    </row>
    <row r="26" spans="1:5" x14ac:dyDescent="0.35">
      <c r="A26" s="26" t="s">
        <v>8</v>
      </c>
      <c r="B26" s="33">
        <f>-B25*$B$5/100</f>
        <v>-4433.1161447368422</v>
      </c>
      <c r="C26" s="33">
        <f>-C25*$B$5/100</f>
        <v>-2184.697894736842</v>
      </c>
      <c r="D26" s="33">
        <f>-D25*$B$5/100</f>
        <v>-3283.7897368421054</v>
      </c>
    </row>
    <row r="27" spans="1:5" x14ac:dyDescent="0.35">
      <c r="A27" s="26" t="s">
        <v>21</v>
      </c>
      <c r="B27" s="33">
        <f>B24*IF($B$8=31,$B$4,IF($B$8=93,IF($B$9,$B$6,$B$7*2/7+$B$6*5/7),"Error: Check Tariff selection"))/100</f>
        <v>13348.019507142857</v>
      </c>
      <c r="C27" s="33">
        <f t="shared" ref="C27:D27" si="1">C24*IF($B$8=31,$B$4,IF($B$8=93,IF($B$9,$B$6,$B$7*2/7+$B$6*5/7),"Error: Check Tariff selection"))/100</f>
        <v>6578.0794285714292</v>
      </c>
      <c r="D27" s="33">
        <f t="shared" si="1"/>
        <v>9887.4218571428573</v>
      </c>
    </row>
    <row r="28" spans="1:5" x14ac:dyDescent="0.35">
      <c r="A28" s="26" t="s">
        <v>24</v>
      </c>
      <c r="B28" s="33">
        <f>SUM(B26:B27)</f>
        <v>8914.9033624060139</v>
      </c>
      <c r="C28" s="33">
        <f>SUM(C26:C27)</f>
        <v>4393.3815338345867</v>
      </c>
      <c r="D28" s="33">
        <f>SUM(D26:D27)</f>
        <v>6603.6321203007519</v>
      </c>
    </row>
    <row r="29" spans="1:5" ht="17" x14ac:dyDescent="0.4">
      <c r="A29" s="34" t="s">
        <v>23</v>
      </c>
      <c r="B29" s="35">
        <f>B28-B19</f>
        <v>-3050.0966375939861</v>
      </c>
      <c r="C29" s="35">
        <f>C28-C19</f>
        <v>-5606.6184661654133</v>
      </c>
      <c r="D29" s="35">
        <f>D28-D19</f>
        <v>-9872.3678796992481</v>
      </c>
    </row>
    <row r="30" spans="1:5" ht="17" x14ac:dyDescent="0.4">
      <c r="A30" s="36" t="s">
        <v>73</v>
      </c>
      <c r="B30" s="37">
        <f>B29/B19</f>
        <v>-0.25491823130747898</v>
      </c>
      <c r="C30" s="37">
        <f t="shared" ref="C30:D30" si="2">C29/C19</f>
        <v>-0.56066184661654128</v>
      </c>
      <c r="D30" s="37">
        <f t="shared" si="2"/>
        <v>-0.59919688514804859</v>
      </c>
    </row>
    <row r="32" spans="1:5" x14ac:dyDescent="0.35">
      <c r="A32" s="30" t="s">
        <v>19</v>
      </c>
    </row>
    <row r="33" spans="1:7" x14ac:dyDescent="0.35">
      <c r="A33" s="26" t="s">
        <v>12</v>
      </c>
      <c r="B33" s="38">
        <f>2*5/7</f>
        <v>1.4285714285714286</v>
      </c>
      <c r="C33" s="38">
        <f>2*5/7</f>
        <v>1.4285714285714286</v>
      </c>
      <c r="D33" s="38">
        <f>2*5/7</f>
        <v>1.4285714285714286</v>
      </c>
    </row>
    <row r="34" spans="1:7" x14ac:dyDescent="0.35">
      <c r="A34" s="26" t="s">
        <v>16</v>
      </c>
      <c r="B34" s="31">
        <f>B$13*B$14*365.25*B33</f>
        <v>70441.071428571435</v>
      </c>
      <c r="C34" s="31">
        <f>C$13*C$14*365.25*C33</f>
        <v>51135</v>
      </c>
      <c r="D34" s="31">
        <f>D$13*D$14*365.25*D33</f>
        <v>52178.571428571428</v>
      </c>
    </row>
    <row r="35" spans="1:7" x14ac:dyDescent="0.35">
      <c r="A35" s="26" t="s">
        <v>18</v>
      </c>
      <c r="B35" s="31">
        <f>MIN(B34,B$15)</f>
        <v>70441.071428571435</v>
      </c>
      <c r="C35" s="31">
        <f>MIN(C34,C$15)</f>
        <v>24300</v>
      </c>
      <c r="D35" s="31">
        <f>MIN(D34,D$15)</f>
        <v>52178.571428571428</v>
      </c>
    </row>
    <row r="36" spans="1:7" x14ac:dyDescent="0.35">
      <c r="A36" s="26" t="s">
        <v>7</v>
      </c>
      <c r="B36" s="31">
        <f>B35/B$18</f>
        <v>74148.496240601511</v>
      </c>
      <c r="C36" s="31">
        <f>C35/C$18</f>
        <v>25578.947368421053</v>
      </c>
      <c r="D36" s="31">
        <f>D35/D$18</f>
        <v>54924.812030075191</v>
      </c>
    </row>
    <row r="37" spans="1:7" x14ac:dyDescent="0.35">
      <c r="A37" s="26" t="s">
        <v>17</v>
      </c>
      <c r="B37" s="33">
        <f>-B36*$B$7/100</f>
        <v>-11030.330300751881</v>
      </c>
      <c r="C37" s="33">
        <f>-C36*$B$7/100</f>
        <v>-3805.1242105263159</v>
      </c>
      <c r="D37" s="33">
        <f>-D36*$B$7/100</f>
        <v>-8170.6150375939851</v>
      </c>
    </row>
    <row r="38" spans="1:7" x14ac:dyDescent="0.35">
      <c r="A38" s="26" t="s">
        <v>22</v>
      </c>
      <c r="B38" s="33">
        <f>B35*$B$6/100</f>
        <v>22504.513500000001</v>
      </c>
      <c r="C38" s="33">
        <f>C35*$B$6/100</f>
        <v>7763.3640000000005</v>
      </c>
      <c r="D38" s="33">
        <f>D35*$B$6/100</f>
        <v>16670.009999999998</v>
      </c>
    </row>
    <row r="39" spans="1:7" x14ac:dyDescent="0.35">
      <c r="A39" s="26" t="s">
        <v>24</v>
      </c>
      <c r="B39" s="33">
        <f>SUM(B37:B38)</f>
        <v>11474.18319924812</v>
      </c>
      <c r="C39" s="33">
        <f>SUM(C37:C38)</f>
        <v>3958.2397894736846</v>
      </c>
      <c r="D39" s="33">
        <f>SUM(D37:D38)</f>
        <v>8499.3949624060133</v>
      </c>
    </row>
    <row r="40" spans="1:7" ht="17" x14ac:dyDescent="0.4">
      <c r="A40" s="34" t="s">
        <v>23</v>
      </c>
      <c r="B40" s="35">
        <f>B39-B19</f>
        <v>-490.81680075187978</v>
      </c>
      <c r="C40" s="35">
        <f>C39-C19</f>
        <v>-6041.7602105263159</v>
      </c>
      <c r="D40" s="35">
        <f>D39-D19</f>
        <v>-7976.6050375939867</v>
      </c>
    </row>
    <row r="41" spans="1:7" ht="17" x14ac:dyDescent="0.4">
      <c r="A41" s="36" t="s">
        <v>73</v>
      </c>
      <c r="B41" s="37">
        <f>B40/B19</f>
        <v>-4.1021044776588363E-2</v>
      </c>
      <c r="C41" s="37">
        <f t="shared" ref="C41:D41" si="3">C40/C19</f>
        <v>-0.60417602105263157</v>
      </c>
      <c r="D41" s="37">
        <f t="shared" si="3"/>
        <v>-0.48413480441818324</v>
      </c>
    </row>
    <row r="42" spans="1:7" x14ac:dyDescent="0.35">
      <c r="B42" s="39"/>
      <c r="C42" s="39"/>
      <c r="E42" s="30"/>
      <c r="F42" s="40"/>
      <c r="G42" s="40"/>
    </row>
    <row r="43" spans="1:7" x14ac:dyDescent="0.35">
      <c r="A43" s="30" t="s">
        <v>53</v>
      </c>
      <c r="B43" s="39"/>
      <c r="C43" s="39"/>
    </row>
    <row r="44" spans="1:7" ht="43.5" x14ac:dyDescent="0.35">
      <c r="A44" s="41" t="s">
        <v>25</v>
      </c>
      <c r="B44" s="39"/>
      <c r="C44" s="39"/>
    </row>
    <row r="45" spans="1:7" ht="43.5" x14ac:dyDescent="0.35">
      <c r="A45" s="42" t="s">
        <v>26</v>
      </c>
      <c r="B45" s="39"/>
      <c r="C45" s="39"/>
    </row>
    <row r="46" spans="1:7" ht="290" x14ac:dyDescent="0.35">
      <c r="A46" s="42" t="s">
        <v>20</v>
      </c>
      <c r="B46" s="40"/>
      <c r="C46" s="40"/>
    </row>
    <row r="47" spans="1:7" ht="275.5" x14ac:dyDescent="0.35">
      <c r="A47" s="41" t="s">
        <v>55</v>
      </c>
    </row>
    <row r="48" spans="1:7" ht="58" x14ac:dyDescent="0.35">
      <c r="A48" s="42" t="s">
        <v>45</v>
      </c>
    </row>
    <row r="49" spans="1:1" ht="29" x14ac:dyDescent="0.35">
      <c r="A49" s="42" t="s">
        <v>56</v>
      </c>
    </row>
  </sheetData>
  <dataValidations count="2">
    <dataValidation type="list" allowBlank="1" showInputMessage="1" showErrorMessage="1" sqref="B9">
      <formula1>"TRUE,FALSE"</formula1>
    </dataValidation>
    <dataValidation type="list" allowBlank="1" showInputMessage="1" showErrorMessage="1" sqref="B8">
      <formula1>"31,93"</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3"/>
  <sheetViews>
    <sheetView tabSelected="1" zoomScaleNormal="100" workbookViewId="0">
      <selection activeCell="B4" sqref="B4"/>
    </sheetView>
  </sheetViews>
  <sheetFormatPr defaultRowHeight="14.5" x14ac:dyDescent="0.35"/>
  <cols>
    <col min="1" max="1" width="58.6328125" bestFit="1" customWidth="1"/>
    <col min="2" max="2" width="16.6328125" bestFit="1" customWidth="1"/>
    <col min="3" max="3" width="16.81640625" bestFit="1" customWidth="1"/>
    <col min="4" max="4" width="12.54296875" bestFit="1" customWidth="1"/>
    <col min="5" max="5" width="8.81640625" bestFit="1" customWidth="1"/>
    <col min="6" max="6" width="11" bestFit="1" customWidth="1"/>
    <col min="7" max="7" width="10.6328125" customWidth="1"/>
    <col min="8" max="10" width="10.54296875" customWidth="1"/>
  </cols>
  <sheetData>
    <row r="1" spans="1:9" ht="116" customHeight="1" x14ac:dyDescent="0.35">
      <c r="A1" t="s">
        <v>74</v>
      </c>
    </row>
    <row r="3" spans="1:9" ht="18.5" x14ac:dyDescent="0.45">
      <c r="A3" s="7" t="s">
        <v>52</v>
      </c>
    </row>
    <row r="4" spans="1:9" x14ac:dyDescent="0.35">
      <c r="A4" s="5" t="s">
        <v>3</v>
      </c>
      <c r="B4" s="43">
        <v>26.431000000000001</v>
      </c>
      <c r="C4" t="s">
        <v>4</v>
      </c>
      <c r="F4" s="4" t="s">
        <v>60</v>
      </c>
    </row>
    <row r="5" spans="1:9" x14ac:dyDescent="0.35">
      <c r="A5" s="5" t="s">
        <v>5</v>
      </c>
      <c r="B5" s="43">
        <v>8.5410000000000004</v>
      </c>
      <c r="C5" t="s">
        <v>4</v>
      </c>
      <c r="F5" s="50" t="s">
        <v>65</v>
      </c>
      <c r="G5" s="51"/>
      <c r="H5" s="51"/>
      <c r="I5" s="51"/>
    </row>
    <row r="6" spans="1:9" x14ac:dyDescent="0.35">
      <c r="A6" s="5" t="s">
        <v>14</v>
      </c>
      <c r="B6" s="43">
        <v>31.948</v>
      </c>
      <c r="C6" t="s">
        <v>4</v>
      </c>
      <c r="F6" s="52" t="s">
        <v>64</v>
      </c>
      <c r="G6" s="51"/>
      <c r="H6" s="51"/>
      <c r="I6" s="51"/>
    </row>
    <row r="7" spans="1:9" x14ac:dyDescent="0.35">
      <c r="A7" s="5" t="s">
        <v>15</v>
      </c>
      <c r="B7" s="43">
        <v>14.875999999999999</v>
      </c>
      <c r="C7" t="s">
        <v>4</v>
      </c>
      <c r="F7" s="53" t="s">
        <v>63</v>
      </c>
      <c r="G7" s="51"/>
      <c r="H7" s="51"/>
      <c r="I7" s="51"/>
    </row>
    <row r="8" spans="1:9" x14ac:dyDescent="0.35">
      <c r="A8" s="5" t="s">
        <v>35</v>
      </c>
      <c r="B8" s="48">
        <v>0.02</v>
      </c>
      <c r="C8" t="s">
        <v>37</v>
      </c>
    </row>
    <row r="9" spans="1:9" x14ac:dyDescent="0.35">
      <c r="A9" s="5" t="s">
        <v>36</v>
      </c>
      <c r="B9" s="48">
        <v>0.04</v>
      </c>
      <c r="C9" t="s">
        <v>37</v>
      </c>
    </row>
    <row r="10" spans="1:9" x14ac:dyDescent="0.35">
      <c r="A10" s="5" t="s">
        <v>59</v>
      </c>
      <c r="B10" s="44">
        <v>93</v>
      </c>
    </row>
    <row r="11" spans="1:9" x14ac:dyDescent="0.35">
      <c r="A11" s="5" t="s">
        <v>72</v>
      </c>
      <c r="B11" s="44" t="b">
        <v>1</v>
      </c>
    </row>
    <row r="12" spans="1:9" ht="15" x14ac:dyDescent="0.25">
      <c r="A12" s="4"/>
    </row>
    <row r="13" spans="1:9" x14ac:dyDescent="0.35">
      <c r="A13" s="5" t="s">
        <v>49</v>
      </c>
      <c r="B13" s="46">
        <v>1</v>
      </c>
      <c r="C13" s="5" t="s">
        <v>47</v>
      </c>
    </row>
    <row r="14" spans="1:9" x14ac:dyDescent="0.35">
      <c r="A14" s="5" t="s">
        <v>46</v>
      </c>
      <c r="B14" s="14" t="str">
        <f>INDEX(Basic!12:12,MATCH(Advanced!$B$13,Basic!$11:$11,0))</f>
        <v>Tesla Powerwall 2</v>
      </c>
      <c r="C14" s="4"/>
    </row>
    <row r="15" spans="1:9" x14ac:dyDescent="0.35">
      <c r="A15" t="s">
        <v>11</v>
      </c>
      <c r="B15" s="15">
        <f>INDEX(Basic!13:13,MATCH(Advanced!$B$13,Basic!$11:$11,0))</f>
        <v>13.5</v>
      </c>
      <c r="C15" t="s">
        <v>66</v>
      </c>
    </row>
    <row r="16" spans="1:9" x14ac:dyDescent="0.35">
      <c r="A16" t="s">
        <v>13</v>
      </c>
      <c r="B16" s="15">
        <f>INDEX(Basic!14:14,MATCH(Advanced!$B$13,Basic!$11:$11,0))</f>
        <v>10</v>
      </c>
      <c r="C16" t="s">
        <v>43</v>
      </c>
    </row>
    <row r="17" spans="1:10" x14ac:dyDescent="0.35">
      <c r="A17" t="s">
        <v>6</v>
      </c>
      <c r="B17" s="16">
        <f>INDEX(Basic!15:15,MATCH(Advanced!$B$13,Basic!$11:$11,0))</f>
        <v>9999999999</v>
      </c>
      <c r="C17" s="3" t="s">
        <v>66</v>
      </c>
    </row>
    <row r="18" spans="1:10" x14ac:dyDescent="0.35">
      <c r="A18" t="s">
        <v>27</v>
      </c>
      <c r="B18" s="17">
        <f>INDEX(Basic!16:16,MATCH(Advanced!$B$13,Basic!$11:$11,0))</f>
        <v>0.7</v>
      </c>
      <c r="C18" s="1"/>
    </row>
    <row r="19" spans="1:10" x14ac:dyDescent="0.35">
      <c r="A19" t="s">
        <v>67</v>
      </c>
      <c r="B19" s="16">
        <f>INDEX(Basic!17:17,MATCH(Advanced!$B$13,Basic!$11:$11,0))</f>
        <v>1233.3333333333333</v>
      </c>
      <c r="C19" s="1" t="s">
        <v>66</v>
      </c>
    </row>
    <row r="20" spans="1:10" x14ac:dyDescent="0.35">
      <c r="A20" t="s">
        <v>1</v>
      </c>
      <c r="B20" s="17">
        <f>INDEX(Basic!18:18,MATCH(Advanced!$B$13,Basic!$11:$11,0))</f>
        <v>0.95</v>
      </c>
      <c r="C20" s="1"/>
    </row>
    <row r="21" spans="1:10" x14ac:dyDescent="0.35">
      <c r="A21" t="s">
        <v>9</v>
      </c>
      <c r="B21" s="18">
        <f>INDEX(Basic!19:19,MATCH(Advanced!$B$13,Basic!$11:$11,0))</f>
        <v>11965</v>
      </c>
      <c r="C21" s="2"/>
    </row>
    <row r="23" spans="1:10" x14ac:dyDescent="0.35">
      <c r="A23" s="4" t="s">
        <v>69</v>
      </c>
    </row>
    <row r="24" spans="1:10" x14ac:dyDescent="0.35">
      <c r="A24" t="s">
        <v>12</v>
      </c>
      <c r="B24" s="46">
        <v>0.8</v>
      </c>
      <c r="C24" s="5" t="s">
        <v>50</v>
      </c>
    </row>
    <row r="25" spans="1:10" x14ac:dyDescent="0.35">
      <c r="B25" s="5"/>
      <c r="C25" s="5"/>
    </row>
    <row r="26" spans="1:10" ht="19.5" x14ac:dyDescent="0.45">
      <c r="A26" s="20" t="s">
        <v>40</v>
      </c>
      <c r="B26" s="5"/>
      <c r="C26" s="5"/>
    </row>
    <row r="27" spans="1:10" ht="17" x14ac:dyDescent="0.4">
      <c r="A27" s="19" t="s">
        <v>41</v>
      </c>
      <c r="B27" s="21">
        <f>MIN(INDEX(J34:J433,B16),IFERROR(($B$17-INDEX($B$33:$B$433,MATCH($B$17,$B$33:$B$433,1)))/(INDEX($B$33:$B$433,MATCH($B$17,$B$33:$B$433,1)+1)-INDEX($B$33:$B$433,MATCH($B$17,$B$33:$B$433,1)))*(INDEX($J$33:$J$433,MATCH($B$17,$B$33:$B$433,1)+1)-INDEX($J$33:$J$433,MATCH($B$17,$B$33:$B$433,1)))+INDEX($J$33:$J$433,MATCH($B$17,$B$33:$B$433,1)),999999))</f>
        <v>-6686.6645782769992</v>
      </c>
      <c r="C27" s="19"/>
    </row>
    <row r="28" spans="1:10" ht="17" x14ac:dyDescent="0.4">
      <c r="A28" s="19" t="s">
        <v>42</v>
      </c>
      <c r="B28" s="22">
        <f>(B27-INDEX($J$33:$J$433,MATCH(B27,$J$33:$J$433,1)))/(INDEX($J$33:$J$433,MATCH(B27,$J$33:$J$433,1)+1)-INDEX($J$33:$J$433,MATCH(B27,$J$33:$J$433,1)))*(INDEX($A$33:$A$433,MATCH(B27,$J$33:$J$433,1)+1)-INDEX($A$33:$A$433,MATCH(B27,$J$33:$J$433,1)))+INDEX($A$33:$A$433,MATCH(B27,$J$33:$J$433,1))</f>
        <v>10</v>
      </c>
      <c r="C28" s="23" t="s">
        <v>43</v>
      </c>
    </row>
    <row r="29" spans="1:10" ht="17" x14ac:dyDescent="0.4">
      <c r="A29" s="19" t="s">
        <v>58</v>
      </c>
      <c r="B29" s="24">
        <f>B27/B21</f>
        <v>-0.55885203328683652</v>
      </c>
      <c r="C29" s="23"/>
    </row>
    <row r="30" spans="1:10" ht="17" x14ac:dyDescent="0.4">
      <c r="A30" s="19" t="s">
        <v>54</v>
      </c>
      <c r="B30" s="25">
        <f>IF(J433&lt;0,"Never!",INDEX($A$33:$A$433,MATCH(0,J33:J433,1)))</f>
        <v>36</v>
      </c>
      <c r="C30" s="23" t="s">
        <v>43</v>
      </c>
    </row>
    <row r="31" spans="1:10" x14ac:dyDescent="0.35">
      <c r="A31" s="4"/>
      <c r="B31" s="6"/>
      <c r="C31" s="6"/>
      <c r="D31" s="6"/>
    </row>
    <row r="32" spans="1:10" ht="29" x14ac:dyDescent="0.35">
      <c r="A32" s="12" t="s">
        <v>28</v>
      </c>
      <c r="B32" s="12" t="s">
        <v>38</v>
      </c>
      <c r="C32" s="12" t="s">
        <v>39</v>
      </c>
      <c r="D32" s="13" t="s">
        <v>29</v>
      </c>
      <c r="E32" s="12" t="s">
        <v>31</v>
      </c>
      <c r="F32" s="13" t="s">
        <v>30</v>
      </c>
      <c r="G32" s="12" t="s">
        <v>32</v>
      </c>
      <c r="H32" s="12" t="s">
        <v>33</v>
      </c>
      <c r="I32" s="12" t="s">
        <v>34</v>
      </c>
      <c r="J32" s="12" t="s">
        <v>44</v>
      </c>
    </row>
    <row r="33" spans="1:10" x14ac:dyDescent="0.35">
      <c r="A33" s="5">
        <v>0</v>
      </c>
      <c r="B33" s="10">
        <v>0</v>
      </c>
      <c r="C33" s="1">
        <f>MAX(0,1-B33/$B$19*0.01)</f>
        <v>1</v>
      </c>
      <c r="D33" s="9">
        <v>0</v>
      </c>
      <c r="E33" s="11">
        <v>0</v>
      </c>
      <c r="F33" s="9">
        <v>0</v>
      </c>
      <c r="G33" s="8">
        <f>B21</f>
        <v>11965</v>
      </c>
      <c r="H33" s="8">
        <f>E33-G33</f>
        <v>-11965</v>
      </c>
      <c r="I33" s="8">
        <f>H33/(1+$B$9)^A33</f>
        <v>-11965</v>
      </c>
      <c r="J33" s="8">
        <f>I33</f>
        <v>-11965</v>
      </c>
    </row>
    <row r="34" spans="1:10" x14ac:dyDescent="0.35">
      <c r="A34" s="5">
        <f>A33+1</f>
        <v>1</v>
      </c>
      <c r="B34" s="10">
        <f>B33+D34</f>
        <v>2817.6428571428578</v>
      </c>
      <c r="C34" s="1">
        <f t="shared" ref="C34:C97" si="0">MAX(0,1-B34/$B$19*0.01)</f>
        <v>0.97715424710424714</v>
      </c>
      <c r="D34" s="10">
        <f>IF(AND($B$10=93,$B$11),5/7,1)*$B$24*365.25*$B$15*C33</f>
        <v>2817.6428571428578</v>
      </c>
      <c r="E34" s="11">
        <f>D34*IF($B$10=31,$B$4,IF($B$10=93,IF($B$11,$B$6,$B$6*5/7+$B$7*2/7),"Error, check Tariff selection"))/100*(1+$B$8)^A34</f>
        <v>918.18415080000022</v>
      </c>
      <c r="F34" s="10">
        <f t="shared" ref="F34:F65" si="1">D34/$B$20</f>
        <v>2965.939849624061</v>
      </c>
      <c r="G34" s="8">
        <f>F34*$B$5/100*(1+$B$8)^A34</f>
        <v>258.3873410075189</v>
      </c>
      <c r="H34" s="8">
        <f>E34-G34</f>
        <v>659.79680979248133</v>
      </c>
      <c r="I34" s="8">
        <f>H34/(1+$B$9)^A34</f>
        <v>634.4200094158474</v>
      </c>
      <c r="J34" s="8">
        <f>J33+I34</f>
        <v>-11330.579990584152</v>
      </c>
    </row>
    <row r="35" spans="1:10" x14ac:dyDescent="0.35">
      <c r="A35" s="5">
        <f t="shared" ref="A35:A58" si="2">A34+1</f>
        <v>2</v>
      </c>
      <c r="B35" s="10">
        <f t="shared" ref="B35:B82" si="3">B34+D35</f>
        <v>5570.9145418229473</v>
      </c>
      <c r="C35" s="1">
        <f t="shared" si="0"/>
        <v>0.95483042263386797</v>
      </c>
      <c r="D35" s="10">
        <f t="shared" ref="D35:D98" si="4">IF(AND($B$10=93,$B$11),5/7,1)*$B$24*365.25*$B$15*C34</f>
        <v>2753.271684680089</v>
      </c>
      <c r="E35" s="11">
        <f t="shared" ref="E35:E98" si="5">D35*IF($B$10=31,$B$4,IF($B$10=93,IF($B$11,$B$6,$B$6*5/7+$B$7*2/7),"Error, check Tariff selection"))/100*(1+$B$8)^A35</f>
        <v>915.15169342958745</v>
      </c>
      <c r="F35" s="10">
        <f t="shared" si="1"/>
        <v>2898.1807207158831</v>
      </c>
      <c r="G35" s="8">
        <f t="shared" ref="G35:G98" si="6">F35*$B$5/100*(1+$B$8)^A35</f>
        <v>257.53397341673985</v>
      </c>
      <c r="H35" s="8">
        <f t="shared" ref="H35:H82" si="7">E35-G35</f>
        <v>657.6177200128476</v>
      </c>
      <c r="I35" s="8">
        <f t="shared" ref="I35:I82" si="8">H35/(1+$B$9)^A35</f>
        <v>608.00454882844633</v>
      </c>
      <c r="J35" s="8">
        <f t="shared" ref="J35:J82" si="9">J34+I35</f>
        <v>-10722.575441755705</v>
      </c>
    </row>
    <row r="36" spans="1:10" x14ac:dyDescent="0.35">
      <c r="A36" s="5">
        <f t="shared" si="2"/>
        <v>3</v>
      </c>
      <c r="B36" s="10">
        <f t="shared" si="3"/>
        <v>8261.2856619399608</v>
      </c>
      <c r="C36" s="1">
        <f t="shared" si="0"/>
        <v>0.93301660274102738</v>
      </c>
      <c r="D36" s="10">
        <f t="shared" si="4"/>
        <v>2690.371120117014</v>
      </c>
      <c r="E36" s="11">
        <f t="shared" si="5"/>
        <v>912.12925125895231</v>
      </c>
      <c r="F36" s="10">
        <f t="shared" si="1"/>
        <v>2831.9696001231728</v>
      </c>
      <c r="G36" s="8">
        <f t="shared" si="6"/>
        <v>256.68342421575557</v>
      </c>
      <c r="H36" s="8">
        <f t="shared" si="7"/>
        <v>655.44582704319669</v>
      </c>
      <c r="I36" s="8">
        <f t="shared" si="8"/>
        <v>582.68895354744814</v>
      </c>
      <c r="J36" s="8">
        <f t="shared" si="9"/>
        <v>-10139.886488208258</v>
      </c>
    </row>
    <row r="37" spans="1:10" x14ac:dyDescent="0.35">
      <c r="A37" s="5">
        <f t="shared" si="2"/>
        <v>4</v>
      </c>
      <c r="B37" s="10">
        <f t="shared" si="3"/>
        <v>10890.193228248912</v>
      </c>
      <c r="C37" s="1">
        <f t="shared" si="0"/>
        <v>0.91170113598717095</v>
      </c>
      <c r="D37" s="10">
        <f t="shared" si="4"/>
        <v>2628.9075663089511</v>
      </c>
      <c r="E37" s="11">
        <f t="shared" si="5"/>
        <v>909.11679121121631</v>
      </c>
      <c r="F37" s="10">
        <f t="shared" si="1"/>
        <v>2767.2711224304749</v>
      </c>
      <c r="G37" s="8">
        <f t="shared" si="6"/>
        <v>255.83568409636047</v>
      </c>
      <c r="H37" s="8">
        <f t="shared" si="7"/>
        <v>653.28110711485579</v>
      </c>
      <c r="I37" s="8">
        <f t="shared" si="8"/>
        <v>558.42742828231792</v>
      </c>
      <c r="J37" s="8">
        <f t="shared" si="9"/>
        <v>-9581.4590599259409</v>
      </c>
    </row>
    <row r="38" spans="1:10" x14ac:dyDescent="0.35">
      <c r="A38" s="5">
        <f t="shared" si="2"/>
        <v>5</v>
      </c>
      <c r="B38" s="10">
        <f t="shared" si="3"/>
        <v>13459.041421912194</v>
      </c>
      <c r="C38" s="1">
        <f t="shared" si="0"/>
        <v>0.89087263711963083</v>
      </c>
      <c r="D38" s="10">
        <f t="shared" si="4"/>
        <v>2568.8481936632816</v>
      </c>
      <c r="E38" s="11">
        <f t="shared" si="5"/>
        <v>906.11428031874163</v>
      </c>
      <c r="F38" s="10">
        <f t="shared" si="1"/>
        <v>2704.0507301718753</v>
      </c>
      <c r="G38" s="8">
        <f t="shared" si="6"/>
        <v>254.99074378109071</v>
      </c>
      <c r="H38" s="8">
        <f t="shared" si="7"/>
        <v>651.12353653765092</v>
      </c>
      <c r="I38" s="8">
        <f t="shared" si="8"/>
        <v>535.17608452930835</v>
      </c>
      <c r="J38" s="8">
        <f t="shared" si="9"/>
        <v>-9046.2829753966325</v>
      </c>
    </row>
    <row r="39" spans="1:10" x14ac:dyDescent="0.35">
      <c r="A39" s="5">
        <f t="shared" si="2"/>
        <v>6</v>
      </c>
      <c r="B39" s="10">
        <f t="shared" si="3"/>
        <v>15969.202344516343</v>
      </c>
      <c r="C39" s="1">
        <f t="shared" si="0"/>
        <v>0.87051998099040806</v>
      </c>
      <c r="D39" s="10">
        <f t="shared" si="4"/>
        <v>2510.1609226041492</v>
      </c>
      <c r="E39" s="11">
        <f t="shared" si="5"/>
        <v>903.12168572277199</v>
      </c>
      <c r="F39" s="10">
        <f t="shared" si="1"/>
        <v>2642.2746553727889</v>
      </c>
      <c r="G39" s="8">
        <f t="shared" si="6"/>
        <v>254.14859402312302</v>
      </c>
      <c r="H39" s="8">
        <f t="shared" si="7"/>
        <v>648.97309169964899</v>
      </c>
      <c r="I39" s="8">
        <f t="shared" si="8"/>
        <v>512.8928611782344</v>
      </c>
      <c r="J39" s="8">
        <f t="shared" si="9"/>
        <v>-8533.3901142183986</v>
      </c>
    </row>
    <row r="40" spans="1:10" x14ac:dyDescent="0.35">
      <c r="A40" s="5">
        <f t="shared" si="2"/>
        <v>7</v>
      </c>
      <c r="B40" s="10">
        <f t="shared" si="3"/>
        <v>18422.016750954102</v>
      </c>
      <c r="C40" s="1">
        <f t="shared" si="0"/>
        <v>0.85063229661388562</v>
      </c>
      <c r="D40" s="10">
        <f t="shared" si="4"/>
        <v>2452.8144064377598</v>
      </c>
      <c r="E40" s="11">
        <f t="shared" si="5"/>
        <v>900.13897467307277</v>
      </c>
      <c r="F40" s="10">
        <f t="shared" si="1"/>
        <v>2581.9099015134316</v>
      </c>
      <c r="G40" s="8">
        <f t="shared" si="6"/>
        <v>253.30922560617302</v>
      </c>
      <c r="H40" s="8">
        <f t="shared" si="7"/>
        <v>646.82974906689969</v>
      </c>
      <c r="I40" s="8">
        <f t="shared" si="8"/>
        <v>491.53744842495774</v>
      </c>
      <c r="J40" s="8">
        <f t="shared" si="9"/>
        <v>-8041.8526657934408</v>
      </c>
    </row>
    <row r="41" spans="1:10" x14ac:dyDescent="0.35">
      <c r="A41" s="5">
        <f t="shared" si="2"/>
        <v>8</v>
      </c>
      <c r="B41" s="10">
        <f t="shared" si="3"/>
        <v>20818.794765563242</v>
      </c>
      <c r="C41" s="1">
        <f t="shared" si="0"/>
        <v>0.83119896136029803</v>
      </c>
      <c r="D41" s="10">
        <f t="shared" si="4"/>
        <v>2396.7780146091395</v>
      </c>
      <c r="E41" s="11">
        <f t="shared" si="5"/>
        <v>897.1661145275724</v>
      </c>
      <c r="F41" s="10">
        <f t="shared" si="1"/>
        <v>2522.9242259043576</v>
      </c>
      <c r="G41" s="8">
        <f t="shared" si="6"/>
        <v>252.47262934439507</v>
      </c>
      <c r="H41" s="8">
        <f t="shared" si="7"/>
        <v>644.69348518317736</v>
      </c>
      <c r="I41" s="8">
        <f t="shared" si="8"/>
        <v>471.07121485193926</v>
      </c>
      <c r="J41" s="8">
        <f t="shared" si="9"/>
        <v>-7570.7814509415011</v>
      </c>
    </row>
    <row r="42" spans="1:10" x14ac:dyDescent="0.35">
      <c r="A42" s="5">
        <f t="shared" si="2"/>
        <v>9</v>
      </c>
      <c r="B42" s="10">
        <f t="shared" si="3"/>
        <v>23160.816581904648</v>
      </c>
      <c r="C42" s="1">
        <f t="shared" si="0"/>
        <v>0.81220959528185421</v>
      </c>
      <c r="D42" s="10">
        <f t="shared" si="4"/>
        <v>2342.0218163414061</v>
      </c>
      <c r="E42" s="11">
        <f t="shared" si="5"/>
        <v>894.20307275200548</v>
      </c>
      <c r="F42" s="10">
        <f t="shared" si="1"/>
        <v>2465.2861224646381</v>
      </c>
      <c r="G42" s="8">
        <f t="shared" si="6"/>
        <v>251.63879608228103</v>
      </c>
      <c r="H42" s="8">
        <f t="shared" si="7"/>
        <v>642.56427666972445</v>
      </c>
      <c r="I42" s="8">
        <f t="shared" si="8"/>
        <v>451.45713754495415</v>
      </c>
      <c r="J42" s="8">
        <f t="shared" si="9"/>
        <v>-7119.324313396547</v>
      </c>
    </row>
    <row r="43" spans="1:10" x14ac:dyDescent="0.35">
      <c r="A43" s="5">
        <f t="shared" si="2"/>
        <v>10</v>
      </c>
      <c r="B43" s="10">
        <f t="shared" si="3"/>
        <v>25449.333146553457</v>
      </c>
      <c r="C43" s="1">
        <f t="shared" si="0"/>
        <v>0.79365405556848545</v>
      </c>
      <c r="D43" s="10">
        <f t="shared" si="4"/>
        <v>2288.5165646488081</v>
      </c>
      <c r="E43" s="11">
        <f t="shared" si="5"/>
        <v>891.24981691955611</v>
      </c>
      <c r="F43" s="10">
        <f t="shared" si="1"/>
        <v>2408.9648048934823</v>
      </c>
      <c r="G43" s="8">
        <f t="shared" si="6"/>
        <v>250.8077166945605</v>
      </c>
      <c r="H43" s="8">
        <f t="shared" si="7"/>
        <v>640.44210022499556</v>
      </c>
      <c r="I43" s="8">
        <f t="shared" si="8"/>
        <v>432.65973511954792</v>
      </c>
      <c r="J43" s="8">
        <f t="shared" si="9"/>
        <v>-6686.6645782769992</v>
      </c>
    </row>
    <row r="44" spans="1:10" x14ac:dyDescent="0.35">
      <c r="A44" s="5">
        <f t="shared" si="2"/>
        <v>11</v>
      </c>
      <c r="B44" s="10">
        <f t="shared" si="3"/>
        <v>27685.56682726846</v>
      </c>
      <c r="C44" s="1">
        <f t="shared" si="0"/>
        <v>0.77552243113025576</v>
      </c>
      <c r="D44" s="10">
        <f t="shared" si="4"/>
        <v>2236.2336807150036</v>
      </c>
      <c r="E44" s="11">
        <f t="shared" si="5"/>
        <v>888.3063147105031</v>
      </c>
      <c r="F44" s="10">
        <f t="shared" si="1"/>
        <v>2353.9301902263196</v>
      </c>
      <c r="G44" s="8">
        <f t="shared" si="6"/>
        <v>249.97938208610066</v>
      </c>
      <c r="H44" s="8">
        <f t="shared" si="7"/>
        <v>638.32693262440239</v>
      </c>
      <c r="I44" s="8">
        <f t="shared" si="8"/>
        <v>414.64500353608264</v>
      </c>
      <c r="J44" s="8">
        <f t="shared" si="9"/>
        <v>-6272.0195747409161</v>
      </c>
    </row>
    <row r="45" spans="1:10" x14ac:dyDescent="0.35">
      <c r="A45" s="5">
        <f t="shared" si="2"/>
        <v>12</v>
      </c>
      <c r="B45" s="10">
        <f t="shared" si="3"/>
        <v>29870.712065896689</v>
      </c>
      <c r="C45" s="1">
        <f t="shared" si="0"/>
        <v>0.75780503730354032</v>
      </c>
      <c r="D45" s="10">
        <f t="shared" si="4"/>
        <v>2185.145238628229</v>
      </c>
      <c r="E45" s="11">
        <f t="shared" si="5"/>
        <v>885.37253391186812</v>
      </c>
      <c r="F45" s="10">
        <f t="shared" si="1"/>
        <v>2300.152882766557</v>
      </c>
      <c r="G45" s="8">
        <f t="shared" si="6"/>
        <v>249.15378319180729</v>
      </c>
      <c r="H45" s="8">
        <f t="shared" si="7"/>
        <v>636.21875072006083</v>
      </c>
      <c r="I45" s="8">
        <f t="shared" si="8"/>
        <v>397.38035458726495</v>
      </c>
      <c r="J45" s="8">
        <f t="shared" si="9"/>
        <v>-5874.639220153651</v>
      </c>
    </row>
    <row r="46" spans="1:10" x14ac:dyDescent="0.35">
      <c r="A46" s="5">
        <f t="shared" si="2"/>
        <v>13</v>
      </c>
      <c r="B46" s="10">
        <f t="shared" si="3"/>
        <v>32005.936016361884</v>
      </c>
      <c r="C46" s="1">
        <f t="shared" si="0"/>
        <v>0.74049241067814686</v>
      </c>
      <c r="D46" s="10">
        <f t="shared" si="4"/>
        <v>2135.223950465197</v>
      </c>
      <c r="E46" s="11">
        <f t="shared" si="5"/>
        <v>882.44844241705937</v>
      </c>
      <c r="F46" s="10">
        <f t="shared" si="1"/>
        <v>2247.604158384418</v>
      </c>
      <c r="G46" s="8">
        <f t="shared" si="6"/>
        <v>248.33091097652451</v>
      </c>
      <c r="H46" s="8">
        <f t="shared" si="7"/>
        <v>634.11753144053489</v>
      </c>
      <c r="I46" s="8">
        <f t="shared" si="8"/>
        <v>380.83455694687717</v>
      </c>
      <c r="J46" s="8">
        <f t="shared" si="9"/>
        <v>-5493.8046632067735</v>
      </c>
    </row>
    <row r="47" spans="1:10" x14ac:dyDescent="0.35">
      <c r="A47" s="5">
        <f t="shared" si="2"/>
        <v>14</v>
      </c>
      <c r="B47" s="10">
        <f t="shared" si="3"/>
        <v>34092.379168077663</v>
      </c>
      <c r="C47" s="1">
        <f t="shared" si="0"/>
        <v>0.72357530404261361</v>
      </c>
      <c r="D47" s="10">
        <f t="shared" si="4"/>
        <v>2086.4431517157764</v>
      </c>
      <c r="E47" s="11">
        <f t="shared" si="5"/>
        <v>879.53400822552453</v>
      </c>
      <c r="F47" s="10">
        <f t="shared" si="1"/>
        <v>2196.2559491745014</v>
      </c>
      <c r="G47" s="8">
        <f t="shared" si="6"/>
        <v>247.51075643493721</v>
      </c>
      <c r="H47" s="8">
        <f t="shared" si="7"/>
        <v>632.02325179058732</v>
      </c>
      <c r="I47" s="8">
        <f t="shared" si="8"/>
        <v>364.97767967307641</v>
      </c>
      <c r="J47" s="8">
        <f t="shared" si="9"/>
        <v>-5128.8269835336969</v>
      </c>
    </row>
    <row r="48" spans="1:10" x14ac:dyDescent="0.35">
      <c r="A48" s="5">
        <f t="shared" si="2"/>
        <v>15</v>
      </c>
      <c r="B48" s="10">
        <f t="shared" si="3"/>
        <v>36131.155955118302</v>
      </c>
      <c r="C48" s="1">
        <f t="shared" si="0"/>
        <v>0.70704468144498667</v>
      </c>
      <c r="D48" s="10">
        <f t="shared" si="4"/>
        <v>2038.7767870406419</v>
      </c>
      <c r="E48" s="11">
        <f t="shared" si="5"/>
        <v>876.62919944239684</v>
      </c>
      <c r="F48" s="10">
        <f t="shared" si="1"/>
        <v>2146.0808284638338</v>
      </c>
      <c r="G48" s="8">
        <f t="shared" si="6"/>
        <v>246.69331059147137</v>
      </c>
      <c r="H48" s="8">
        <f t="shared" si="7"/>
        <v>629.93588885092549</v>
      </c>
      <c r="I48" s="8">
        <f t="shared" si="8"/>
        <v>349.78103806405392</v>
      </c>
      <c r="J48" s="8">
        <f t="shared" si="9"/>
        <v>-4779.0459454696429</v>
      </c>
    </row>
    <row r="49" spans="1:10" x14ac:dyDescent="0.35">
      <c r="A49" s="5">
        <f t="shared" si="2"/>
        <v>16</v>
      </c>
      <c r="B49" s="10">
        <f t="shared" si="3"/>
        <v>38123.355351472615</v>
      </c>
      <c r="C49" s="1">
        <f t="shared" si="0"/>
        <v>0.69089171336643829</v>
      </c>
      <c r="D49" s="10">
        <f t="shared" si="4"/>
        <v>1992.1993963543139</v>
      </c>
      <c r="E49" s="11">
        <f t="shared" si="5"/>
        <v>873.7339842781488</v>
      </c>
      <c r="F49" s="10">
        <f t="shared" si="1"/>
        <v>2097.0519961624359</v>
      </c>
      <c r="G49" s="8">
        <f t="shared" si="6"/>
        <v>245.87856450019669</v>
      </c>
      <c r="H49" s="8">
        <f t="shared" si="7"/>
        <v>627.85541977795208</v>
      </c>
      <c r="I49" s="8">
        <f t="shared" si="8"/>
        <v>335.21714176811435</v>
      </c>
      <c r="J49" s="8">
        <f t="shared" si="9"/>
        <v>-4443.8288037015282</v>
      </c>
    </row>
    <row r="50" spans="1:10" x14ac:dyDescent="0.35">
      <c r="A50" s="5">
        <f t="shared" si="2"/>
        <v>17</v>
      </c>
      <c r="B50" s="10">
        <f t="shared" si="3"/>
        <v>40070.041452698752</v>
      </c>
      <c r="C50" s="1">
        <f t="shared" si="0"/>
        <v>0.67510777200514527</v>
      </c>
      <c r="D50" s="10">
        <f t="shared" si="4"/>
        <v>1946.6861012261356</v>
      </c>
      <c r="E50" s="11">
        <f t="shared" si="5"/>
        <v>870.84833104824304</v>
      </c>
      <c r="F50" s="10">
        <f t="shared" si="1"/>
        <v>2049.143264448564</v>
      </c>
      <c r="G50" s="8">
        <f t="shared" si="6"/>
        <v>245.06650924472808</v>
      </c>
      <c r="H50" s="8">
        <f t="shared" si="7"/>
        <v>625.78182180351496</v>
      </c>
      <c r="I50" s="8">
        <f t="shared" si="8"/>
        <v>321.25964505430454</v>
      </c>
      <c r="J50" s="8">
        <f t="shared" si="9"/>
        <v>-4122.569158647224</v>
      </c>
    </row>
    <row r="51" spans="1:10" x14ac:dyDescent="0.35">
      <c r="A51" s="5">
        <f t="shared" si="2"/>
        <v>18</v>
      </c>
      <c r="B51" s="10">
        <f t="shared" si="3"/>
        <v>41972.254044290676</v>
      </c>
      <c r="C51" s="1">
        <f t="shared" si="0"/>
        <v>0.65968442666791338</v>
      </c>
      <c r="D51" s="10">
        <f t="shared" si="4"/>
        <v>1902.2125915919266</v>
      </c>
      <c r="E51" s="11">
        <f t="shared" si="5"/>
        <v>867.97220817278446</v>
      </c>
      <c r="F51" s="10">
        <f t="shared" si="1"/>
        <v>2002.3290437809756</v>
      </c>
      <c r="G51" s="8">
        <f t="shared" si="6"/>
        <v>244.25713593812816</v>
      </c>
      <c r="H51" s="8">
        <f t="shared" si="7"/>
        <v>623.7150722346563</v>
      </c>
      <c r="I51" s="8">
        <f t="shared" si="8"/>
        <v>307.88329915363153</v>
      </c>
      <c r="J51" s="8">
        <f t="shared" si="9"/>
        <v>-3814.6858594935925</v>
      </c>
    </row>
    <row r="52" spans="1:10" x14ac:dyDescent="0.35">
      <c r="A52" s="5">
        <f t="shared" si="2"/>
        <v>19</v>
      </c>
      <c r="B52" s="10">
        <f t="shared" si="3"/>
        <v>43831.009157059903</v>
      </c>
      <c r="C52" s="1">
        <f t="shared" si="0"/>
        <v>0.64461343926708181</v>
      </c>
      <c r="D52" s="10">
        <f t="shared" si="4"/>
        <v>1858.7551127692275</v>
      </c>
      <c r="E52" s="11">
        <f t="shared" si="5"/>
        <v>865.10558417617779</v>
      </c>
      <c r="F52" s="10">
        <f t="shared" si="1"/>
        <v>1956.5843292307659</v>
      </c>
      <c r="G52" s="8">
        <f t="shared" si="6"/>
        <v>243.45043572281057</v>
      </c>
      <c r="H52" s="8">
        <f t="shared" si="7"/>
        <v>621.65514845336725</v>
      </c>
      <c r="I52" s="8">
        <f t="shared" si="8"/>
        <v>295.06390658466086</v>
      </c>
      <c r="J52" s="8">
        <f t="shared" si="9"/>
        <v>-3519.6219529089317</v>
      </c>
    </row>
    <row r="53" spans="1:10" x14ac:dyDescent="0.35">
      <c r="A53" s="5">
        <f t="shared" si="2"/>
        <v>20</v>
      </c>
      <c r="B53" s="10">
        <f t="shared" si="3"/>
        <v>45647.29960982909</v>
      </c>
      <c r="C53" s="1">
        <f t="shared" si="0"/>
        <v>0.62988675992030463</v>
      </c>
      <c r="D53" s="10">
        <f t="shared" si="4"/>
        <v>1816.2904527691844</v>
      </c>
      <c r="E53" s="11">
        <f t="shared" si="5"/>
        <v>862.24842768677991</v>
      </c>
      <c r="F53" s="10">
        <f t="shared" si="1"/>
        <v>1911.8846871254573</v>
      </c>
      <c r="G53" s="8">
        <f t="shared" si="6"/>
        <v>242.64639977044237</v>
      </c>
      <c r="H53" s="8">
        <f t="shared" si="7"/>
        <v>619.60202791633753</v>
      </c>
      <c r="I53" s="8">
        <f t="shared" si="8"/>
        <v>282.77827738086501</v>
      </c>
      <c r="J53" s="8">
        <f t="shared" si="9"/>
        <v>-3236.8436755280668</v>
      </c>
    </row>
    <row r="54" spans="1:10" x14ac:dyDescent="0.35">
      <c r="A54" s="5">
        <f t="shared" si="2"/>
        <v>21</v>
      </c>
      <c r="B54" s="10">
        <f t="shared" si="3"/>
        <v>47422.095539727394</v>
      </c>
      <c r="C54" s="1">
        <f t="shared" si="0"/>
        <v>0.61549652265085897</v>
      </c>
      <c r="D54" s="10">
        <f t="shared" si="4"/>
        <v>1774.7959298983044</v>
      </c>
      <c r="E54" s="11">
        <f t="shared" si="5"/>
        <v>859.40070743655826</v>
      </c>
      <c r="F54" s="10">
        <f t="shared" si="1"/>
        <v>1868.2062419982153</v>
      </c>
      <c r="G54" s="8">
        <f t="shared" si="6"/>
        <v>241.84501928184761</v>
      </c>
      <c r="H54" s="8">
        <f t="shared" si="7"/>
        <v>617.55568815471065</v>
      </c>
      <c r="I54" s="8">
        <f t="shared" si="8"/>
        <v>271.00418714054399</v>
      </c>
      <c r="J54" s="8">
        <f t="shared" si="9"/>
        <v>-2965.8394883875226</v>
      </c>
    </row>
    <row r="55" spans="1:10" x14ac:dyDescent="0.35">
      <c r="A55" s="5">
        <f t="shared" si="2"/>
        <v>22</v>
      </c>
      <c r="B55" s="10">
        <f t="shared" si="3"/>
        <v>49156.344920370851</v>
      </c>
      <c r="C55" s="1">
        <f t="shared" si="0"/>
        <v>0.60143504118618218</v>
      </c>
      <c r="D55" s="10">
        <f t="shared" si="4"/>
        <v>1734.24938064346</v>
      </c>
      <c r="E55" s="11">
        <f t="shared" si="5"/>
        <v>856.56239226074808</v>
      </c>
      <c r="F55" s="10">
        <f t="shared" si="1"/>
        <v>1825.5256638352212</v>
      </c>
      <c r="G55" s="8">
        <f t="shared" si="6"/>
        <v>241.0462854869113</v>
      </c>
      <c r="H55" s="8">
        <f t="shared" si="7"/>
        <v>615.51610677383678</v>
      </c>
      <c r="I55" s="8">
        <f t="shared" si="8"/>
        <v>259.720336823428</v>
      </c>
      <c r="J55" s="8">
        <f t="shared" si="9"/>
        <v>-2706.1191515640944</v>
      </c>
    </row>
    <row r="56" spans="1:10" x14ac:dyDescent="0.35">
      <c r="A56" s="5">
        <f t="shared" si="2"/>
        <v>23</v>
      </c>
      <c r="B56" s="10">
        <f t="shared" si="3"/>
        <v>50850.974068204516</v>
      </c>
      <c r="C56" s="1">
        <f t="shared" si="0"/>
        <v>0.58769480485239578</v>
      </c>
      <c r="D56" s="10">
        <f t="shared" si="4"/>
        <v>1694.6291478336668</v>
      </c>
      <c r="E56" s="11">
        <f t="shared" si="5"/>
        <v>853.73345109751108</v>
      </c>
      <c r="F56" s="10">
        <f t="shared" si="1"/>
        <v>1783.8201556143863</v>
      </c>
      <c r="G56" s="8">
        <f t="shared" si="6"/>
        <v>240.2501896444829</v>
      </c>
      <c r="H56" s="8">
        <f t="shared" si="7"/>
        <v>613.48326145302815</v>
      </c>
      <c r="I56" s="8">
        <f t="shared" si="8"/>
        <v>248.90631422123593</v>
      </c>
      <c r="J56" s="8">
        <f t="shared" si="9"/>
        <v>-2457.2128373428586</v>
      </c>
    </row>
    <row r="57" spans="1:10" x14ac:dyDescent="0.35">
      <c r="A57" s="5">
        <f t="shared" si="2"/>
        <v>24</v>
      </c>
      <c r="B57" s="10">
        <f t="shared" si="3"/>
        <v>52506.888137276837</v>
      </c>
      <c r="C57" s="1">
        <f t="shared" si="0"/>
        <v>0.57426847456262031</v>
      </c>
      <c r="D57" s="10">
        <f t="shared" si="4"/>
        <v>1655.9140690723186</v>
      </c>
      <c r="E57" s="11">
        <f t="shared" si="5"/>
        <v>850.9138529875969</v>
      </c>
      <c r="F57" s="10">
        <f t="shared" si="1"/>
        <v>1743.0674411287566</v>
      </c>
      <c r="G57" s="8">
        <f t="shared" si="6"/>
        <v>239.45672304228145</v>
      </c>
      <c r="H57" s="8">
        <f t="shared" si="7"/>
        <v>611.4571299453155</v>
      </c>
      <c r="I57" s="8">
        <f t="shared" si="8"/>
        <v>238.54255703249211</v>
      </c>
      <c r="J57" s="8">
        <f t="shared" si="9"/>
        <v>-2218.6702803103667</v>
      </c>
    </row>
    <row r="58" spans="1:10" x14ac:dyDescent="0.35">
      <c r="A58" s="5">
        <f t="shared" si="2"/>
        <v>25</v>
      </c>
      <c r="B58" s="10">
        <f t="shared" si="3"/>
        <v>54124.971602710531</v>
      </c>
      <c r="C58" s="1">
        <f t="shared" si="0"/>
        <v>0.56114887889694165</v>
      </c>
      <c r="D58" s="10">
        <f t="shared" si="4"/>
        <v>1618.083465433692</v>
      </c>
      <c r="E58" s="11">
        <f t="shared" si="5"/>
        <v>848.10356707400285</v>
      </c>
      <c r="F58" s="10">
        <f t="shared" si="1"/>
        <v>1703.245753088097</v>
      </c>
      <c r="G58" s="8">
        <f t="shared" si="6"/>
        <v>238.66587699679943</v>
      </c>
      <c r="H58" s="8">
        <f t="shared" si="7"/>
        <v>609.43769007720346</v>
      </c>
      <c r="I58" s="8">
        <f t="shared" si="8"/>
        <v>228.6103174748028</v>
      </c>
      <c r="J58" s="8">
        <f t="shared" si="9"/>
        <v>-1990.059962835564</v>
      </c>
    </row>
    <row r="59" spans="1:10" x14ac:dyDescent="0.35">
      <c r="A59" s="5">
        <f t="shared" ref="A59:A82" si="10">A58+1</f>
        <v>26</v>
      </c>
      <c r="B59" s="10">
        <f t="shared" si="3"/>
        <v>55706.088733128221</v>
      </c>
      <c r="C59" s="1">
        <f t="shared" si="0"/>
        <v>0.54832901027193337</v>
      </c>
      <c r="D59" s="10">
        <f t="shared" si="4"/>
        <v>1581.1171304176901</v>
      </c>
      <c r="E59" s="11">
        <f t="shared" si="5"/>
        <v>845.30256260163617</v>
      </c>
      <c r="F59" s="10">
        <f t="shared" si="1"/>
        <v>1664.3338214923053</v>
      </c>
      <c r="G59" s="8">
        <f t="shared" si="6"/>
        <v>237.87764285320799</v>
      </c>
      <c r="H59" s="8">
        <f t="shared" si="7"/>
        <v>607.42491974842824</v>
      </c>
      <c r="I59" s="8">
        <f t="shared" si="8"/>
        <v>219.09162837057789</v>
      </c>
      <c r="J59" s="8">
        <f t="shared" si="9"/>
        <v>-1770.9683344649861</v>
      </c>
    </row>
    <row r="60" spans="1:10" x14ac:dyDescent="0.35">
      <c r="A60" s="5">
        <f t="shared" si="10"/>
        <v>27</v>
      </c>
      <c r="B60" s="10">
        <f t="shared" si="3"/>
        <v>57251.08405228515</v>
      </c>
      <c r="C60" s="1">
        <f t="shared" si="0"/>
        <v>0.53580202119768794</v>
      </c>
      <c r="D60" s="10">
        <f t="shared" si="4"/>
        <v>1544.9953191569257</v>
      </c>
      <c r="E60" s="11">
        <f t="shared" si="5"/>
        <v>842.51080891697814</v>
      </c>
      <c r="F60" s="10">
        <f t="shared" si="1"/>
        <v>1626.3108622704481</v>
      </c>
      <c r="G60" s="8">
        <f t="shared" si="6"/>
        <v>237.09201198526262</v>
      </c>
      <c r="H60" s="8">
        <f t="shared" si="7"/>
        <v>605.41879693171552</v>
      </c>
      <c r="I60" s="8">
        <f t="shared" si="8"/>
        <v>209.96927064484746</v>
      </c>
      <c r="J60" s="8">
        <f t="shared" si="9"/>
        <v>-1560.9990638201386</v>
      </c>
    </row>
    <row r="61" spans="1:10" x14ac:dyDescent="0.35">
      <c r="A61" s="5">
        <f t="shared" si="10"/>
        <v>28</v>
      </c>
      <c r="B61" s="10">
        <f t="shared" si="3"/>
        <v>58760.782790155521</v>
      </c>
      <c r="C61" s="1">
        <f t="shared" si="0"/>
        <v>0.52356122062036059</v>
      </c>
      <c r="D61" s="10">
        <f t="shared" si="4"/>
        <v>1509.6987378703716</v>
      </c>
      <c r="E61" s="11">
        <f t="shared" si="5"/>
        <v>839.7282754677492</v>
      </c>
      <c r="F61" s="10">
        <f t="shared" si="1"/>
        <v>1589.1565661793386</v>
      </c>
      <c r="G61" s="8">
        <f t="shared" si="6"/>
        <v>236.30897579520826</v>
      </c>
      <c r="H61" s="8">
        <f t="shared" si="7"/>
        <v>603.419299672541</v>
      </c>
      <c r="I61" s="8">
        <f t="shared" si="8"/>
        <v>201.22674217637851</v>
      </c>
      <c r="J61" s="8">
        <f t="shared" si="9"/>
        <v>-1359.7723216437601</v>
      </c>
    </row>
    <row r="62" spans="1:10" x14ac:dyDescent="0.35">
      <c r="A62" s="5">
        <f t="shared" si="10"/>
        <v>29</v>
      </c>
      <c r="B62" s="10">
        <f t="shared" si="3"/>
        <v>60235.991323713475</v>
      </c>
      <c r="C62" s="1">
        <f t="shared" si="0"/>
        <v>0.51160007034826904</v>
      </c>
      <c r="D62" s="10">
        <f t="shared" si="4"/>
        <v>1475.208533557955</v>
      </c>
      <c r="E62" s="11">
        <f t="shared" si="5"/>
        <v>836.9549318025729</v>
      </c>
      <c r="F62" s="10">
        <f t="shared" si="1"/>
        <v>1552.8510879557421</v>
      </c>
      <c r="G62" s="8">
        <f t="shared" si="6"/>
        <v>235.52852571368524</v>
      </c>
      <c r="H62" s="8">
        <f t="shared" si="7"/>
        <v>601.42640608888769</v>
      </c>
      <c r="I62" s="8">
        <f t="shared" si="8"/>
        <v>192.84822794574188</v>
      </c>
      <c r="J62" s="8">
        <f t="shared" si="9"/>
        <v>-1166.9240936980182</v>
      </c>
    </row>
    <row r="63" spans="1:10" x14ac:dyDescent="0.35">
      <c r="A63" s="5">
        <f t="shared" si="10"/>
        <v>30</v>
      </c>
      <c r="B63" s="10">
        <f t="shared" si="3"/>
        <v>61677.497607644058</v>
      </c>
      <c r="C63" s="1">
        <f t="shared" si="0"/>
        <v>0.49991218155964279</v>
      </c>
      <c r="D63" s="10">
        <f t="shared" si="4"/>
        <v>1441.5062839305838</v>
      </c>
      <c r="E63" s="11">
        <f t="shared" si="5"/>
        <v>834.19074757064413</v>
      </c>
      <c r="F63" s="10">
        <f t="shared" si="1"/>
        <v>1517.375035716404</v>
      </c>
      <c r="G63" s="8">
        <f t="shared" si="6"/>
        <v>234.75065319963602</v>
      </c>
      <c r="H63" s="8">
        <f t="shared" si="7"/>
        <v>599.44009437100817</v>
      </c>
      <c r="I63" s="8">
        <f t="shared" si="8"/>
        <v>184.81857142633061</v>
      </c>
      <c r="J63" s="8">
        <f t="shared" si="9"/>
        <v>-982.10552227168751</v>
      </c>
    </row>
    <row r="64" spans="1:10" x14ac:dyDescent="0.35">
      <c r="A64" s="5">
        <f t="shared" si="10"/>
        <v>31</v>
      </c>
      <c r="B64" s="10">
        <f t="shared" si="3"/>
        <v>63086.071595214285</v>
      </c>
      <c r="C64" s="1">
        <f t="shared" si="0"/>
        <v>0.48849131139015445</v>
      </c>
      <c r="D64" s="10">
        <f t="shared" si="4"/>
        <v>1408.5739875702309</v>
      </c>
      <c r="E64" s="11">
        <f t="shared" si="5"/>
        <v>831.43569252139616</v>
      </c>
      <c r="F64" s="10">
        <f t="shared" si="1"/>
        <v>1482.7094606002431</v>
      </c>
      <c r="G64" s="8">
        <f t="shared" si="6"/>
        <v>233.97534974021093</v>
      </c>
      <c r="H64" s="8">
        <f t="shared" si="7"/>
        <v>597.4603427811852</v>
      </c>
      <c r="I64" s="8">
        <f t="shared" si="8"/>
        <v>177.12324716657511</v>
      </c>
      <c r="J64" s="8">
        <f t="shared" si="9"/>
        <v>-804.98227510511242</v>
      </c>
    </row>
    <row r="65" spans="1:10" x14ac:dyDescent="0.35">
      <c r="A65" s="5">
        <f t="shared" si="10"/>
        <v>32</v>
      </c>
      <c r="B65" s="10">
        <f t="shared" si="3"/>
        <v>64462.465649529098</v>
      </c>
      <c r="C65" s="1">
        <f t="shared" si="0"/>
        <v>0.47733135959841266</v>
      </c>
      <c r="D65" s="10">
        <f t="shared" si="4"/>
        <v>1376.3940543148162</v>
      </c>
      <c r="E65" s="11">
        <f t="shared" si="5"/>
        <v>828.68973650417036</v>
      </c>
      <c r="F65" s="10">
        <f t="shared" si="1"/>
        <v>1448.835846647175</v>
      </c>
      <c r="G65" s="8">
        <f t="shared" si="6"/>
        <v>233.20260685067575</v>
      </c>
      <c r="H65" s="8">
        <f t="shared" si="7"/>
        <v>595.48712965349455</v>
      </c>
      <c r="I65" s="8">
        <f t="shared" si="8"/>
        <v>169.74833451375818</v>
      </c>
      <c r="J65" s="8">
        <f t="shared" si="9"/>
        <v>-635.23394059135421</v>
      </c>
    </row>
    <row r="66" spans="1:10" x14ac:dyDescent="0.35">
      <c r="A66" s="5">
        <f t="shared" si="10"/>
        <v>33</v>
      </c>
      <c r="B66" s="10">
        <f t="shared" si="3"/>
        <v>65807.414945391851</v>
      </c>
      <c r="C66" s="1">
        <f t="shared" si="0"/>
        <v>0.46642636530763359</v>
      </c>
      <c r="D66" s="10">
        <f t="shared" si="4"/>
        <v>1344.9492958627563</v>
      </c>
      <c r="E66" s="11">
        <f t="shared" si="5"/>
        <v>825.95284946788445</v>
      </c>
      <c r="F66" s="10">
        <f t="shared" ref="F66:F98" si="11">D66/$B$20</f>
        <v>1415.7361009081646</v>
      </c>
      <c r="G66" s="8">
        <f t="shared" si="6"/>
        <v>232.43241607431818</v>
      </c>
      <c r="H66" s="8">
        <f t="shared" si="7"/>
        <v>593.52043339356624</v>
      </c>
      <c r="I66" s="8">
        <f t="shared" si="8"/>
        <v>162.68049243189529</v>
      </c>
      <c r="J66" s="8">
        <f t="shared" si="9"/>
        <v>-472.55344815945892</v>
      </c>
    </row>
    <row r="67" spans="1:10" x14ac:dyDescent="0.35">
      <c r="A67" s="5">
        <f t="shared" si="10"/>
        <v>34</v>
      </c>
      <c r="B67" s="10">
        <f t="shared" si="3"/>
        <v>67121.637861984011</v>
      </c>
      <c r="C67" s="1">
        <f t="shared" si="0"/>
        <v>0.45577050382175122</v>
      </c>
      <c r="D67" s="10">
        <f t="shared" si="4"/>
        <v>1314.222916592159</v>
      </c>
      <c r="E67" s="11">
        <f t="shared" si="5"/>
        <v>823.22500146070604</v>
      </c>
      <c r="F67" s="10">
        <f t="shared" si="11"/>
        <v>1383.39254378122</v>
      </c>
      <c r="G67" s="8">
        <f t="shared" si="6"/>
        <v>231.66476898235589</v>
      </c>
      <c r="H67" s="8">
        <f t="shared" si="7"/>
        <v>591.56023247835014</v>
      </c>
      <c r="I67" s="8">
        <f t="shared" si="8"/>
        <v>155.90693536812839</v>
      </c>
      <c r="J67" s="8">
        <f t="shared" si="9"/>
        <v>-316.64651279133057</v>
      </c>
    </row>
    <row r="68" spans="1:10" x14ac:dyDescent="0.35">
      <c r="A68" s="5">
        <f t="shared" si="10"/>
        <v>35</v>
      </c>
      <c r="B68" s="10">
        <f t="shared" si="3"/>
        <v>68405.836366573771</v>
      </c>
      <c r="C68" s="1">
        <f t="shared" si="0"/>
        <v>0.44535808351426664</v>
      </c>
      <c r="D68" s="10">
        <f t="shared" si="4"/>
        <v>1284.1985045897588</v>
      </c>
      <c r="E68" s="11">
        <f t="shared" si="5"/>
        <v>820.50616262972358</v>
      </c>
      <c r="F68" s="10">
        <f t="shared" si="11"/>
        <v>1351.7878995681672</v>
      </c>
      <c r="G68" s="8">
        <f t="shared" si="6"/>
        <v>230.89965717384399</v>
      </c>
      <c r="H68" s="8">
        <f t="shared" si="7"/>
        <v>589.60650545587964</v>
      </c>
      <c r="I68" s="8">
        <f t="shared" si="8"/>
        <v>149.41541012397451</v>
      </c>
      <c r="J68" s="8">
        <f t="shared" si="9"/>
        <v>-167.23110266735605</v>
      </c>
    </row>
    <row r="69" spans="1:10" x14ac:dyDescent="0.35">
      <c r="A69" s="5">
        <f t="shared" si="10"/>
        <v>36</v>
      </c>
      <c r="B69" s="10">
        <f t="shared" si="3"/>
        <v>69660.696389458579</v>
      </c>
      <c r="C69" s="1">
        <f t="shared" si="0"/>
        <v>0.43518354278817362</v>
      </c>
      <c r="D69" s="10">
        <f t="shared" si="4"/>
        <v>1254.8600228848056</v>
      </c>
      <c r="E69" s="11">
        <f t="shared" si="5"/>
        <v>817.79630322061917</v>
      </c>
      <c r="F69" s="10">
        <f t="shared" si="11"/>
        <v>1320.9052872471639</v>
      </c>
      <c r="G69" s="8">
        <f t="shared" si="6"/>
        <v>230.13707227558297</v>
      </c>
      <c r="H69" s="8">
        <f t="shared" si="7"/>
        <v>587.65923094503614</v>
      </c>
      <c r="I69" s="8">
        <f t="shared" si="8"/>
        <v>143.19417368959026</v>
      </c>
      <c r="J69" s="8">
        <f t="shared" si="9"/>
        <v>-24.036928977765797</v>
      </c>
    </row>
    <row r="70" spans="1:10" x14ac:dyDescent="0.35">
      <c r="A70" s="5">
        <f t="shared" si="10"/>
        <v>37</v>
      </c>
      <c r="B70" s="10">
        <f t="shared" si="3"/>
        <v>70886.888190341793</v>
      </c>
      <c r="C70" s="1">
        <f t="shared" si="0"/>
        <v>0.42524144710533673</v>
      </c>
      <c r="D70" s="10">
        <f t="shared" si="4"/>
        <v>1226.1918008832206</v>
      </c>
      <c r="E70" s="11">
        <f t="shared" si="5"/>
        <v>815.09539357734457</v>
      </c>
      <c r="F70" s="10">
        <f t="shared" si="11"/>
        <v>1290.7282114560217</v>
      </c>
      <c r="G70" s="8">
        <f t="shared" si="6"/>
        <v>229.37700594202749</v>
      </c>
      <c r="H70" s="8">
        <f t="shared" si="7"/>
        <v>585.71838763531707</v>
      </c>
      <c r="I70" s="8">
        <f t="shared" si="8"/>
        <v>137.23197200095549</v>
      </c>
      <c r="J70" s="8">
        <f t="shared" si="9"/>
        <v>113.1950430231897</v>
      </c>
    </row>
    <row r="71" spans="1:10" x14ac:dyDescent="0.35">
      <c r="A71" s="5">
        <f t="shared" si="10"/>
        <v>38</v>
      </c>
      <c r="B71" s="10">
        <f t="shared" si="3"/>
        <v>72085.066716339235</v>
      </c>
      <c r="C71" s="1">
        <f t="shared" si="0"/>
        <v>0.41552648608373588</v>
      </c>
      <c r="D71" s="10">
        <f t="shared" si="4"/>
        <v>1198.1785259974445</v>
      </c>
      <c r="E71" s="11">
        <f t="shared" si="5"/>
        <v>812.40340414179434</v>
      </c>
      <c r="F71" s="10">
        <f t="shared" si="11"/>
        <v>1261.2405536815206</v>
      </c>
      <c r="G71" s="8">
        <f t="shared" si="6"/>
        <v>228.61944985519449</v>
      </c>
      <c r="H71" s="8">
        <f t="shared" si="7"/>
        <v>583.78395428659985</v>
      </c>
      <c r="I71" s="8">
        <f t="shared" si="8"/>
        <v>131.51801958154741</v>
      </c>
      <c r="J71" s="8">
        <f t="shared" si="9"/>
        <v>244.7130626047371</v>
      </c>
    </row>
    <row r="72" spans="1:10" x14ac:dyDescent="0.35">
      <c r="A72" s="5">
        <f t="shared" si="10"/>
        <v>39</v>
      </c>
      <c r="B72" s="10">
        <f t="shared" si="3"/>
        <v>73255.871951806752</v>
      </c>
      <c r="C72" s="1">
        <f t="shared" si="0"/>
        <v>0.40603347066102624</v>
      </c>
      <c r="D72" s="10">
        <f t="shared" si="4"/>
        <v>1170.8052354675094</v>
      </c>
      <c r="E72" s="11">
        <f t="shared" si="5"/>
        <v>809.72030545348423</v>
      </c>
      <c r="F72" s="10">
        <f t="shared" si="11"/>
        <v>1232.4265636500099</v>
      </c>
      <c r="G72" s="8">
        <f t="shared" si="6"/>
        <v>227.86439572457246</v>
      </c>
      <c r="H72" s="8">
        <f t="shared" si="7"/>
        <v>581.8559097289118</v>
      </c>
      <c r="I72" s="8">
        <f t="shared" si="8"/>
        <v>126.04198003167839</v>
      </c>
      <c r="J72" s="8">
        <f t="shared" si="9"/>
        <v>370.75504263641551</v>
      </c>
    </row>
    <row r="73" spans="1:10" x14ac:dyDescent="0.35">
      <c r="A73" s="5">
        <f t="shared" si="10"/>
        <v>40</v>
      </c>
      <c r="B73" s="10">
        <f t="shared" si="3"/>
        <v>74399.929260175719</v>
      </c>
      <c r="C73" s="1">
        <f t="shared" si="0"/>
        <v>0.3967573303228995</v>
      </c>
      <c r="D73" s="10">
        <f t="shared" si="4"/>
        <v>1144.0573083689646</v>
      </c>
      <c r="E73" s="11">
        <f t="shared" si="5"/>
        <v>807.04606814922863</v>
      </c>
      <c r="F73" s="10">
        <f t="shared" si="11"/>
        <v>1204.2708509146996</v>
      </c>
      <c r="G73" s="8">
        <f t="shared" si="6"/>
        <v>227.11183528703103</v>
      </c>
      <c r="H73" s="8">
        <f t="shared" si="7"/>
        <v>579.93423286219763</v>
      </c>
      <c r="I73" s="8">
        <f t="shared" si="8"/>
        <v>120.79394733020273</v>
      </c>
      <c r="J73" s="8">
        <f t="shared" si="9"/>
        <v>491.54898996661825</v>
      </c>
    </row>
    <row r="74" spans="1:10" x14ac:dyDescent="0.35">
      <c r="A74" s="5">
        <f t="shared" si="10"/>
        <v>41</v>
      </c>
      <c r="B74" s="10">
        <f t="shared" si="3"/>
        <v>75517.849717979101</v>
      </c>
      <c r="C74" s="1">
        <f t="shared" si="0"/>
        <v>0.38769311039476395</v>
      </c>
      <c r="D74" s="10">
        <f t="shared" si="4"/>
        <v>1117.9204578033871</v>
      </c>
      <c r="E74" s="11">
        <f t="shared" si="5"/>
        <v>804.38066296281841</v>
      </c>
      <c r="F74" s="10">
        <f t="shared" si="11"/>
        <v>1176.7583766351443</v>
      </c>
      <c r="G74" s="8">
        <f t="shared" si="6"/>
        <v>226.36176030672979</v>
      </c>
      <c r="H74" s="8">
        <f t="shared" si="7"/>
        <v>578.01890265608858</v>
      </c>
      <c r="I74" s="8">
        <f t="shared" si="8"/>
        <v>115.7644279147675</v>
      </c>
      <c r="J74" s="8">
        <f t="shared" si="9"/>
        <v>607.3134178813857</v>
      </c>
    </row>
    <row r="75" spans="1:10" x14ac:dyDescent="0.35">
      <c r="A75" s="5">
        <f t="shared" si="10"/>
        <v>42</v>
      </c>
      <c r="B75" s="10">
        <f t="shared" si="3"/>
        <v>76610.2304412464</v>
      </c>
      <c r="C75" s="1">
        <f t="shared" si="0"/>
        <v>0.3788359693952994</v>
      </c>
      <c r="D75" s="10">
        <f t="shared" si="4"/>
        <v>1092.3807232673041</v>
      </c>
      <c r="E75" s="11">
        <f t="shared" si="5"/>
        <v>801.72406072470108</v>
      </c>
      <c r="F75" s="10">
        <f t="shared" si="11"/>
        <v>1149.8744455445308</v>
      </c>
      <c r="G75" s="8">
        <f t="shared" si="6"/>
        <v>225.61416257502896</v>
      </c>
      <c r="H75" s="8">
        <f t="shared" si="7"/>
        <v>576.10989814967206</v>
      </c>
      <c r="I75" s="8">
        <f t="shared" si="8"/>
        <v>110.94432350819106</v>
      </c>
      <c r="J75" s="8">
        <f t="shared" si="9"/>
        <v>718.25774138957672</v>
      </c>
    </row>
    <row r="76" spans="1:10" x14ac:dyDescent="0.35">
      <c r="A76" s="5">
        <f t="shared" si="10"/>
        <v>43</v>
      </c>
      <c r="B76" s="10">
        <f t="shared" si="3"/>
        <v>77677.65490444185</v>
      </c>
      <c r="C76" s="1">
        <f t="shared" si="0"/>
        <v>0.37018117645047144</v>
      </c>
      <c r="D76" s="10">
        <f t="shared" si="4"/>
        <v>1067.4244631954557</v>
      </c>
      <c r="E76" s="11">
        <f t="shared" si="5"/>
        <v>799.07623236166125</v>
      </c>
      <c r="F76" s="10">
        <f t="shared" si="11"/>
        <v>1123.6046981004797</v>
      </c>
      <c r="G76" s="8">
        <f t="shared" si="6"/>
        <v>224.86903391039877</v>
      </c>
      <c r="H76" s="8">
        <f t="shared" si="7"/>
        <v>574.20719845126246</v>
      </c>
      <c r="I76" s="8">
        <f t="shared" si="8"/>
        <v>106.3249146599031</v>
      </c>
      <c r="J76" s="8">
        <f t="shared" si="9"/>
        <v>824.58265604947985</v>
      </c>
    </row>
    <row r="77" spans="1:10" x14ac:dyDescent="0.35">
      <c r="A77" s="5">
        <f t="shared" si="10"/>
        <v>44</v>
      </c>
      <c r="B77" s="10">
        <f t="shared" si="3"/>
        <v>78720.693252116267</v>
      </c>
      <c r="C77" s="1">
        <f t="shared" si="0"/>
        <v>0.36172410876662486</v>
      </c>
      <c r="D77" s="10">
        <f t="shared" si="4"/>
        <v>1043.0383476744107</v>
      </c>
      <c r="E77" s="11">
        <f t="shared" si="5"/>
        <v>796.43714889650289</v>
      </c>
      <c r="F77" s="10">
        <f t="shared" si="11"/>
        <v>1097.9351028151693</v>
      </c>
      <c r="G77" s="8">
        <f t="shared" si="6"/>
        <v>224.12636615833071</v>
      </c>
      <c r="H77" s="8">
        <f t="shared" si="7"/>
        <v>572.31078273817218</v>
      </c>
      <c r="I77" s="8">
        <f t="shared" si="8"/>
        <v>101.89784497267247</v>
      </c>
      <c r="J77" s="8">
        <f t="shared" si="9"/>
        <v>926.48050102215234</v>
      </c>
    </row>
    <row r="78" spans="1:10" x14ac:dyDescent="0.35">
      <c r="A78" s="5">
        <f t="shared" si="10"/>
        <v>45</v>
      </c>
      <c r="B78" s="10">
        <f t="shared" si="3"/>
        <v>79739.90260343891</v>
      </c>
      <c r="C78" s="1">
        <f t="shared" si="0"/>
        <v>0.35346024916130614</v>
      </c>
      <c r="D78" s="10">
        <f t="shared" si="4"/>
        <v>1019.2093513226467</v>
      </c>
      <c r="E78" s="11">
        <f t="shared" si="5"/>
        <v>793.80678144773162</v>
      </c>
      <c r="F78" s="10">
        <f t="shared" si="11"/>
        <v>1072.8519487606809</v>
      </c>
      <c r="G78" s="8">
        <f t="shared" si="6"/>
        <v>223.38615119124751</v>
      </c>
      <c r="H78" s="8">
        <f t="shared" si="7"/>
        <v>570.42063025648417</v>
      </c>
      <c r="I78" s="8">
        <f t="shared" si="8"/>
        <v>97.655105986089808</v>
      </c>
      <c r="J78" s="8">
        <f t="shared" si="9"/>
        <v>1024.1356070082422</v>
      </c>
    </row>
    <row r="79" spans="1:10" x14ac:dyDescent="0.35">
      <c r="A79" s="5">
        <f t="shared" si="10"/>
        <v>46</v>
      </c>
      <c r="B79" s="10">
        <f t="shared" si="3"/>
        <v>80735.827349772197</v>
      </c>
      <c r="C79" s="1">
        <f t="shared" si="0"/>
        <v>0.34538518365049564</v>
      </c>
      <c r="D79" s="10">
        <f t="shared" si="4"/>
        <v>995.92474633328902</v>
      </c>
      <c r="E79" s="11">
        <f t="shared" si="5"/>
        <v>791.1851012292401</v>
      </c>
      <c r="F79" s="10">
        <f t="shared" si="11"/>
        <v>1048.3418382455675</v>
      </c>
      <c r="G79" s="8">
        <f t="shared" si="6"/>
        <v>222.64838090841499</v>
      </c>
      <c r="H79" s="8">
        <f t="shared" si="7"/>
        <v>568.53672032082511</v>
      </c>
      <c r="I79" s="8">
        <f t="shared" si="8"/>
        <v>93.589022689459156</v>
      </c>
      <c r="J79" s="8">
        <f t="shared" si="9"/>
        <v>1117.7246296977014</v>
      </c>
    </row>
    <row r="80" spans="1:10" x14ac:dyDescent="0.35">
      <c r="A80" s="5">
        <f t="shared" si="10"/>
        <v>47</v>
      </c>
      <c r="B80" s="10">
        <f t="shared" si="3"/>
        <v>81708.999445447989</v>
      </c>
      <c r="C80" s="1">
        <f t="shared" si="0"/>
        <v>0.33749459909096213</v>
      </c>
      <c r="D80" s="10">
        <f t="shared" si="4"/>
        <v>973.17209567579323</v>
      </c>
      <c r="E80" s="11">
        <f t="shared" si="5"/>
        <v>788.57207954999035</v>
      </c>
      <c r="F80" s="10">
        <f t="shared" si="11"/>
        <v>1024.3916796587298</v>
      </c>
      <c r="G80" s="8">
        <f t="shared" si="6"/>
        <v>221.91304723585262</v>
      </c>
      <c r="H80" s="8">
        <f t="shared" si="7"/>
        <v>566.65903231413768</v>
      </c>
      <c r="I80" s="8">
        <f t="shared" si="8"/>
        <v>89.692239637891845</v>
      </c>
      <c r="J80" s="8">
        <f t="shared" si="9"/>
        <v>1207.4168693355932</v>
      </c>
    </row>
    <row r="81" spans="1:10" x14ac:dyDescent="0.35">
      <c r="A81" s="5">
        <f t="shared" si="10"/>
        <v>48</v>
      </c>
      <c r="B81" s="10">
        <f t="shared" si="3"/>
        <v>82659.938691900927</v>
      </c>
      <c r="C81" s="1">
        <f t="shared" si="0"/>
        <v>0.32978428087647893</v>
      </c>
      <c r="D81" s="10">
        <f t="shared" si="4"/>
        <v>950.93924645294192</v>
      </c>
      <c r="E81" s="11">
        <f t="shared" si="5"/>
        <v>785.96768781370338</v>
      </c>
      <c r="F81" s="10">
        <f t="shared" si="11"/>
        <v>1000.988680476781</v>
      </c>
      <c r="G81" s="8">
        <f t="shared" si="6"/>
        <v>221.18014212624595</v>
      </c>
      <c r="H81" s="8">
        <f t="shared" si="7"/>
        <v>564.7875456874574</v>
      </c>
      <c r="I81" s="8">
        <f t="shared" si="8"/>
        <v>85.957707646487577</v>
      </c>
      <c r="J81" s="8">
        <f t="shared" si="9"/>
        <v>1293.3745769820807</v>
      </c>
    </row>
    <row r="82" spans="1:10" x14ac:dyDescent="0.35">
      <c r="A82" s="5">
        <f t="shared" si="10"/>
        <v>49</v>
      </c>
      <c r="B82" s="10">
        <f t="shared" si="3"/>
        <v>83589.153015310527</v>
      </c>
      <c r="C82" s="1">
        <f t="shared" si="0"/>
        <v>0.32225011068667131</v>
      </c>
      <c r="D82" s="10">
        <f t="shared" si="4"/>
        <v>929.21432340960484</v>
      </c>
      <c r="E82" s="11">
        <f t="shared" si="5"/>
        <v>783.37189751854282</v>
      </c>
      <c r="F82" s="10">
        <f t="shared" si="11"/>
        <v>978.12034043116307</v>
      </c>
      <c r="G82" s="8">
        <f t="shared" si="6"/>
        <v>220.44965755885795</v>
      </c>
      <c r="H82" s="8">
        <f t="shared" si="7"/>
        <v>562.92223995968493</v>
      </c>
      <c r="I82" s="8">
        <f t="shared" si="8"/>
        <v>82.378671038531536</v>
      </c>
      <c r="J82" s="8">
        <f t="shared" si="9"/>
        <v>1375.7532480206123</v>
      </c>
    </row>
    <row r="83" spans="1:10" x14ac:dyDescent="0.35">
      <c r="A83" s="5">
        <f t="shared" ref="A83:A98" si="12">A82+1</f>
        <v>50</v>
      </c>
      <c r="B83" s="10">
        <f t="shared" ref="B83:B98" si="13">B82+D83</f>
        <v>84497.138737900328</v>
      </c>
      <c r="C83" s="1">
        <f t="shared" si="0"/>
        <v>0.31488806428729454</v>
      </c>
      <c r="D83" s="10">
        <f t="shared" si="4"/>
        <v>907.9857225897947</v>
      </c>
      <c r="E83" s="11">
        <f t="shared" si="5"/>
        <v>780.78468025680411</v>
      </c>
      <c r="F83" s="10">
        <f t="shared" si="11"/>
        <v>955.77444483136287</v>
      </c>
      <c r="G83" s="8">
        <f t="shared" si="6"/>
        <v>219.72158553944121</v>
      </c>
      <c r="H83" s="8">
        <f t="shared" ref="H83:H98" si="14">E83-G83</f>
        <v>561.0630947173629</v>
      </c>
      <c r="I83" s="8">
        <f t="shared" ref="I83:I98" si="15">H83/(1+$B$9)^A83</f>
        <v>78.948655424641146</v>
      </c>
      <c r="J83" s="8">
        <f t="shared" ref="J83:J98" si="16">J82+I83</f>
        <v>1454.7019034452535</v>
      </c>
    </row>
    <row r="84" spans="1:10" x14ac:dyDescent="0.35">
      <c r="A84" s="5">
        <f t="shared" si="12"/>
        <v>51</v>
      </c>
      <c r="B84" s="10">
        <f t="shared" si="13"/>
        <v>85384.380843038962</v>
      </c>
      <c r="C84" s="1">
        <f t="shared" si="0"/>
        <v>0.30769420938076508</v>
      </c>
      <c r="D84" s="10">
        <f t="shared" si="4"/>
        <v>887.24210513863648</v>
      </c>
      <c r="E84" s="11">
        <f t="shared" si="5"/>
        <v>778.20600771460488</v>
      </c>
      <c r="F84" s="10">
        <f t="shared" si="11"/>
        <v>933.93905804067003</v>
      </c>
      <c r="G84" s="8">
        <f t="shared" si="6"/>
        <v>218.99591810015096</v>
      </c>
      <c r="H84" s="8">
        <f t="shared" si="14"/>
        <v>559.21008961445386</v>
      </c>
      <c r="I84" s="8">
        <f t="shared" si="15"/>
        <v>75.661455990754774</v>
      </c>
      <c r="J84" s="8">
        <f t="shared" si="16"/>
        <v>1530.3633594360083</v>
      </c>
    </row>
    <row r="85" spans="1:10" x14ac:dyDescent="0.35">
      <c r="A85" s="5">
        <f t="shared" si="12"/>
        <v>52</v>
      </c>
      <c r="B85" s="10">
        <f t="shared" si="13"/>
        <v>86251.353234284892</v>
      </c>
      <c r="C85" s="1">
        <f t="shared" si="0"/>
        <v>0.30066470350579799</v>
      </c>
      <c r="D85" s="10">
        <f t="shared" si="4"/>
        <v>866.97239124593159</v>
      </c>
      <c r="E85" s="11">
        <f t="shared" si="5"/>
        <v>775.63585167157419</v>
      </c>
      <c r="F85" s="10">
        <f t="shared" si="11"/>
        <v>912.60251710098066</v>
      </c>
      <c r="G85" s="8">
        <f t="shared" si="6"/>
        <v>218.27264729945756</v>
      </c>
      <c r="H85" s="8">
        <f t="shared" si="14"/>
        <v>557.36320437211657</v>
      </c>
      <c r="I85" s="8">
        <f t="shared" si="15"/>
        <v>72.511126273775261</v>
      </c>
      <c r="J85" s="8">
        <f t="shared" si="16"/>
        <v>1602.8744857097836</v>
      </c>
    </row>
    <row r="86" spans="1:10" x14ac:dyDescent="0.35">
      <c r="A86" s="5">
        <f t="shared" si="12"/>
        <v>53</v>
      </c>
      <c r="B86" s="10">
        <f t="shared" si="13"/>
        <v>87098.51898851298</v>
      </c>
      <c r="C86" s="1">
        <f t="shared" si="0"/>
        <v>0.29379579198502981</v>
      </c>
      <c r="D86" s="10">
        <f t="shared" si="4"/>
        <v>847.16575422808683</v>
      </c>
      <c r="E86" s="11">
        <f t="shared" si="5"/>
        <v>773.07418400054223</v>
      </c>
      <c r="F86" s="10">
        <f t="shared" si="11"/>
        <v>891.75342550324933</v>
      </c>
      <c r="G86" s="8">
        <f t="shared" si="6"/>
        <v>217.55176522205923</v>
      </c>
      <c r="H86" s="8">
        <f t="shared" si="14"/>
        <v>555.52241877848303</v>
      </c>
      <c r="I86" s="8">
        <f t="shared" si="15"/>
        <v>69.491967404563923</v>
      </c>
      <c r="J86" s="8">
        <f t="shared" si="16"/>
        <v>1672.3664531143475</v>
      </c>
    </row>
    <row r="87" spans="1:10" x14ac:dyDescent="0.35">
      <c r="A87" s="5">
        <f t="shared" si="12"/>
        <v>54</v>
      </c>
      <c r="B87" s="10">
        <f t="shared" si="13"/>
        <v>87926.330603258233</v>
      </c>
      <c r="C87" s="1">
        <f t="shared" si="0"/>
        <v>0.28708380591952776</v>
      </c>
      <c r="D87" s="10">
        <f t="shared" si="4"/>
        <v>827.81161474524811</v>
      </c>
      <c r="E87" s="11">
        <f t="shared" si="5"/>
        <v>770.52097666723603</v>
      </c>
      <c r="F87" s="10">
        <f t="shared" si="11"/>
        <v>871.38064710026117</v>
      </c>
      <c r="G87" s="8">
        <f t="shared" si="6"/>
        <v>216.83326397879659</v>
      </c>
      <c r="H87" s="8">
        <f t="shared" si="14"/>
        <v>553.68771268843943</v>
      </c>
      <c r="I87" s="8">
        <f t="shared" si="15"/>
        <v>66.598517798826492</v>
      </c>
      <c r="J87" s="8">
        <f t="shared" si="16"/>
        <v>1738.9649709131741</v>
      </c>
    </row>
    <row r="88" spans="1:10" x14ac:dyDescent="0.35">
      <c r="A88" s="5">
        <f t="shared" si="12"/>
        <v>55</v>
      </c>
      <c r="B88" s="10">
        <f t="shared" si="13"/>
        <v>88735.230238408782</v>
      </c>
      <c r="C88" s="1">
        <f t="shared" si="0"/>
        <v>0.28052516022911789</v>
      </c>
      <c r="D88" s="10">
        <f t="shared" si="4"/>
        <v>808.89963515054387</v>
      </c>
      <c r="E88" s="11">
        <f t="shared" si="5"/>
        <v>767.9762017299679</v>
      </c>
      <c r="F88" s="10">
        <f t="shared" si="11"/>
        <v>851.47330015846728</v>
      </c>
      <c r="G88" s="8">
        <f t="shared" si="6"/>
        <v>216.11713570656448</v>
      </c>
      <c r="H88" s="8">
        <f t="shared" si="14"/>
        <v>551.85906602340344</v>
      </c>
      <c r="I88" s="8">
        <f t="shared" si="15"/>
        <v>63.825543277240875</v>
      </c>
      <c r="J88" s="8">
        <f t="shared" si="16"/>
        <v>1802.790514190415</v>
      </c>
    </row>
    <row r="89" spans="1:10" x14ac:dyDescent="0.35">
      <c r="A89" s="5">
        <f t="shared" si="12"/>
        <v>56</v>
      </c>
      <c r="B89" s="10">
        <f t="shared" si="13"/>
        <v>89525.649952377207</v>
      </c>
      <c r="C89" s="1">
        <f t="shared" si="0"/>
        <v>0.27411635173748206</v>
      </c>
      <c r="D89" s="10">
        <f t="shared" si="4"/>
        <v>790.41971396842973</v>
      </c>
      <c r="E89" s="11">
        <f t="shared" si="5"/>
        <v>765.43983133933455</v>
      </c>
      <c r="F89" s="10">
        <f t="shared" si="11"/>
        <v>832.0207515457156</v>
      </c>
      <c r="G89" s="8">
        <f t="shared" si="6"/>
        <v>215.40337256822789</v>
      </c>
      <c r="H89" s="8">
        <f t="shared" si="14"/>
        <v>550.03645877110671</v>
      </c>
      <c r="I89" s="8">
        <f t="shared" si="15"/>
        <v>61.168027596955454</v>
      </c>
      <c r="J89" s="8">
        <f t="shared" si="16"/>
        <v>1863.9585417873705</v>
      </c>
    </row>
    <row r="90" spans="1:10" x14ac:dyDescent="0.35">
      <c r="A90" s="5">
        <f t="shared" si="12"/>
        <v>57</v>
      </c>
      <c r="B90" s="10">
        <f t="shared" si="13"/>
        <v>90298.011932876383</v>
      </c>
      <c r="C90" s="1">
        <f t="shared" si="0"/>
        <v>0.26785395730100214</v>
      </c>
      <c r="D90" s="10">
        <f t="shared" si="4"/>
        <v>772.3619804991755</v>
      </c>
      <c r="E90" s="11">
        <f t="shared" si="5"/>
        <v>762.91183773790942</v>
      </c>
      <c r="F90" s="10">
        <f t="shared" si="11"/>
        <v>813.01261105176377</v>
      </c>
      <c r="G90" s="8">
        <f t="shared" si="6"/>
        <v>214.69196675253485</v>
      </c>
      <c r="H90" s="8">
        <f t="shared" si="14"/>
        <v>548.21987098537454</v>
      </c>
      <c r="I90" s="8">
        <f t="shared" si="15"/>
        <v>58.621163377328756</v>
      </c>
      <c r="J90" s="8">
        <f t="shared" si="16"/>
        <v>1922.5797051646991</v>
      </c>
    </row>
    <row r="91" spans="1:10" x14ac:dyDescent="0.35">
      <c r="A91" s="5">
        <f t="shared" si="12"/>
        <v>58</v>
      </c>
      <c r="B91" s="10">
        <f t="shared" si="13"/>
        <v>91052.728722422995</v>
      </c>
      <c r="C91" s="1">
        <f t="shared" si="0"/>
        <v>0.26173463198035407</v>
      </c>
      <c r="D91" s="10">
        <f t="shared" si="4"/>
        <v>754.71678954661672</v>
      </c>
      <c r="E91" s="11">
        <f t="shared" si="5"/>
        <v>760.39219325993815</v>
      </c>
      <c r="F91" s="10">
        <f t="shared" si="11"/>
        <v>794.43872583854397</v>
      </c>
      <c r="G91" s="8">
        <f t="shared" si="6"/>
        <v>213.98291047403126</v>
      </c>
      <c r="H91" s="8">
        <f t="shared" si="14"/>
        <v>546.40928278590695</v>
      </c>
      <c r="I91" s="8">
        <f t="shared" si="15"/>
        <v>56.180343403495883</v>
      </c>
      <c r="J91" s="8">
        <f t="shared" si="16"/>
        <v>1978.7600485681951</v>
      </c>
    </row>
    <row r="92" spans="1:10" x14ac:dyDescent="0.35">
      <c r="A92" s="5">
        <f t="shared" si="12"/>
        <v>59</v>
      </c>
      <c r="B92" s="10">
        <f t="shared" si="13"/>
        <v>91790.20343868935</v>
      </c>
      <c r="C92" s="1">
        <f t="shared" si="0"/>
        <v>0.25575510725387007</v>
      </c>
      <c r="D92" s="10">
        <f t="shared" si="4"/>
        <v>737.47471626635922</v>
      </c>
      <c r="E92" s="11">
        <f t="shared" si="5"/>
        <v>757.88087033103966</v>
      </c>
      <c r="F92" s="10">
        <f t="shared" si="11"/>
        <v>776.28917501722026</v>
      </c>
      <c r="G92" s="8">
        <f t="shared" si="6"/>
        <v>213.27619597297615</v>
      </c>
      <c r="H92" s="8">
        <f t="shared" si="14"/>
        <v>544.60467435806345</v>
      </c>
      <c r="I92" s="8">
        <f t="shared" si="15"/>
        <v>53.841152292029918</v>
      </c>
      <c r="J92" s="8">
        <f t="shared" si="16"/>
        <v>2032.6012008602249</v>
      </c>
    </row>
    <row r="93" spans="1:10" x14ac:dyDescent="0.35">
      <c r="A93" s="5">
        <f t="shared" si="12"/>
        <v>60</v>
      </c>
      <c r="B93" s="10">
        <f t="shared" si="13"/>
        <v>92510.829989821024</v>
      </c>
      <c r="C93" s="1">
        <f t="shared" si="0"/>
        <v>0.24991218927172143</v>
      </c>
      <c r="D93" s="10">
        <f t="shared" si="4"/>
        <v>720.6265511316725</v>
      </c>
      <c r="E93" s="11">
        <f t="shared" si="5"/>
        <v>755.37784146789954</v>
      </c>
      <c r="F93" s="10">
        <f t="shared" si="11"/>
        <v>758.55426434912897</v>
      </c>
      <c r="G93" s="8">
        <f t="shared" si="6"/>
        <v>212.57181551525605</v>
      </c>
      <c r="H93" s="8">
        <f t="shared" si="14"/>
        <v>542.80602595264349</v>
      </c>
      <c r="I93" s="8">
        <f t="shared" si="15"/>
        <v>51.599358503621609</v>
      </c>
      <c r="J93" s="8">
        <f t="shared" si="16"/>
        <v>2084.2005593638464</v>
      </c>
    </row>
    <row r="94" spans="1:10" x14ac:dyDescent="0.35">
      <c r="A94" s="5">
        <f t="shared" si="12"/>
        <v>61</v>
      </c>
      <c r="B94" s="10">
        <f t="shared" si="13"/>
        <v>93214.993284835422</v>
      </c>
      <c r="C94" s="1">
        <f t="shared" si="0"/>
        <v>0.24420275714998296</v>
      </c>
      <c r="D94" s="10">
        <f t="shared" si="4"/>
        <v>704.16329501439986</v>
      </c>
      <c r="E94" s="11">
        <f t="shared" si="5"/>
        <v>752.8830792779728</v>
      </c>
      <c r="F94" s="10">
        <f t="shared" si="11"/>
        <v>741.2245210677894</v>
      </c>
      <c r="G94" s="8">
        <f t="shared" si="6"/>
        <v>211.86976139230083</v>
      </c>
      <c r="H94" s="8">
        <f t="shared" si="14"/>
        <v>541.013317885672</v>
      </c>
      <c r="I94" s="8">
        <f t="shared" si="15"/>
        <v>49.450906688328736</v>
      </c>
      <c r="J94" s="8">
        <f t="shared" si="16"/>
        <v>2133.6514660521752</v>
      </c>
    </row>
    <row r="95" spans="1:10" x14ac:dyDescent="0.35">
      <c r="A95" s="5">
        <f t="shared" si="12"/>
        <v>62</v>
      </c>
      <c r="B95" s="10">
        <f t="shared" si="13"/>
        <v>93903.069439213665</v>
      </c>
      <c r="C95" s="1">
        <f t="shared" si="0"/>
        <v>0.23862376130367291</v>
      </c>
      <c r="D95" s="10">
        <f t="shared" si="4"/>
        <v>688.07615437824143</v>
      </c>
      <c r="E95" s="11">
        <f t="shared" si="5"/>
        <v>750.39655645918231</v>
      </c>
      <c r="F95" s="10">
        <f t="shared" si="11"/>
        <v>724.29068881920159</v>
      </c>
      <c r="G95" s="8">
        <f t="shared" si="6"/>
        <v>211.17002592099911</v>
      </c>
      <c r="H95" s="8">
        <f t="shared" si="14"/>
        <v>539.22653053818317</v>
      </c>
      <c r="I95" s="8">
        <f t="shared" si="15"/>
        <v>47.391910349547459</v>
      </c>
      <c r="J95" s="8">
        <f t="shared" si="16"/>
        <v>2181.0433764017225</v>
      </c>
    </row>
    <row r="96" spans="1:10" x14ac:dyDescent="0.35">
      <c r="A96" s="5">
        <f t="shared" si="12"/>
        <v>63</v>
      </c>
      <c r="B96" s="10">
        <f t="shared" si="13"/>
        <v>94575.425975795515</v>
      </c>
      <c r="C96" s="1">
        <f t="shared" si="0"/>
        <v>0.23317222181787411</v>
      </c>
      <c r="D96" s="10">
        <f t="shared" si="4"/>
        <v>672.35653658185629</v>
      </c>
      <c r="E96" s="11">
        <f t="shared" si="5"/>
        <v>747.91824579962167</v>
      </c>
      <c r="F96" s="10">
        <f t="shared" si="11"/>
        <v>707.74372271774348</v>
      </c>
      <c r="G96" s="8">
        <f t="shared" si="6"/>
        <v>210.47260144361456</v>
      </c>
      <c r="H96" s="8">
        <f t="shared" si="14"/>
        <v>537.44564435600705</v>
      </c>
      <c r="I96" s="8">
        <f t="shared" si="15"/>
        <v>45.418644813435471</v>
      </c>
      <c r="J96" s="8">
        <f t="shared" si="16"/>
        <v>2226.4620212151581</v>
      </c>
    </row>
    <row r="97" spans="1:10" x14ac:dyDescent="0.35">
      <c r="A97" s="5">
        <f t="shared" si="12"/>
        <v>64</v>
      </c>
      <c r="B97" s="10">
        <f t="shared" si="13"/>
        <v>95232.422021084785</v>
      </c>
      <c r="C97" s="1">
        <f t="shared" si="0"/>
        <v>0.22784522685606934</v>
      </c>
      <c r="D97" s="10">
        <f t="shared" si="4"/>
        <v>656.99604528926307</v>
      </c>
      <c r="E97" s="11">
        <f t="shared" si="5"/>
        <v>745.44812017725599</v>
      </c>
      <c r="F97" s="10">
        <f t="shared" si="11"/>
        <v>691.57478451501379</v>
      </c>
      <c r="G97" s="8">
        <f t="shared" si="6"/>
        <v>209.77748032770171</v>
      </c>
      <c r="H97" s="8">
        <f t="shared" si="14"/>
        <v>535.67063984955428</v>
      </c>
      <c r="I97" s="8">
        <f t="shared" si="15"/>
        <v>43.527540491068393</v>
      </c>
      <c r="J97" s="8">
        <f t="shared" si="16"/>
        <v>2269.9895617062266</v>
      </c>
    </row>
    <row r="98" spans="1:10" x14ac:dyDescent="0.35">
      <c r="A98" s="5">
        <f t="shared" si="12"/>
        <v>65</v>
      </c>
      <c r="B98" s="10">
        <f t="shared" si="13"/>
        <v>95874.40849706989</v>
      </c>
      <c r="C98" s="1">
        <f t="shared" ref="C98:C128" si="17">MAX(0,1-B98/$B$19*0.01)</f>
        <v>0.2226399311048386</v>
      </c>
      <c r="D98" s="10">
        <f t="shared" si="4"/>
        <v>641.98647598509785</v>
      </c>
      <c r="E98" s="11">
        <f t="shared" si="5"/>
        <v>742.98615255962477</v>
      </c>
      <c r="F98" s="10">
        <f t="shared" si="11"/>
        <v>675.77523787905045</v>
      </c>
      <c r="G98" s="8">
        <f t="shared" si="6"/>
        <v>209.0846549660223</v>
      </c>
      <c r="H98" s="8">
        <f t="shared" si="14"/>
        <v>533.90149759360247</v>
      </c>
      <c r="I98" s="8">
        <f t="shared" si="15"/>
        <v>41.715176421140924</v>
      </c>
      <c r="J98" s="8">
        <f t="shared" si="16"/>
        <v>2311.7047381273674</v>
      </c>
    </row>
    <row r="99" spans="1:10" x14ac:dyDescent="0.35">
      <c r="A99" s="5">
        <f t="shared" ref="A99:A162" si="18">A98+1</f>
        <v>66</v>
      </c>
      <c r="B99" s="10">
        <f t="shared" ref="B99:B162" si="19">B98+D99</f>
        <v>96501.728308662219</v>
      </c>
      <c r="C99" s="1">
        <f t="shared" si="17"/>
        <v>0.21755355425409006</v>
      </c>
      <c r="D99" s="10">
        <f t="shared" ref="D99:D162" si="20">IF(AND($B$10=93,$B$11),5/7,1)*$B$24*365.25*$B$15*C98</f>
        <v>627.31981159232646</v>
      </c>
      <c r="E99" s="11">
        <f t="shared" ref="E99:E162" si="21">D99*IF($B$10=31,$B$4,IF($B$10=93,IF($B$11,$B$6,$B$6*5/7+$B$7*2/7),"Error, check Tariff selection"))/100*(1+$B$8)^A99</f>
        <v>740.53231600354627</v>
      </c>
      <c r="F99" s="10">
        <f t="shared" ref="F99:F162" si="22">D99/$B$20</f>
        <v>660.33664378139633</v>
      </c>
      <c r="G99" s="8">
        <f t="shared" ref="G99:G162" si="23">F99*$B$5/100*(1+$B$8)^A99</f>
        <v>208.39411777646202</v>
      </c>
      <c r="H99" s="8">
        <f t="shared" ref="H99:H162" si="24">E99-G99</f>
        <v>532.13819822708422</v>
      </c>
      <c r="I99" s="8">
        <f t="shared" ref="I99:I162" si="25">H99/(1+$B$9)^A99</f>
        <v>39.9782740815319</v>
      </c>
      <c r="J99" s="8">
        <f t="shared" ref="J99:J162" si="26">J98+I99</f>
        <v>2351.6830122088991</v>
      </c>
    </row>
    <row r="100" spans="1:10" x14ac:dyDescent="0.35">
      <c r="A100" s="5">
        <f t="shared" si="18"/>
        <v>67</v>
      </c>
      <c r="B100" s="10">
        <f t="shared" si="19"/>
        <v>97114.716526852295</v>
      </c>
      <c r="C100" s="1">
        <f t="shared" si="17"/>
        <v>0.21258337951200845</v>
      </c>
      <c r="D100" s="10">
        <f t="shared" si="20"/>
        <v>612.9882181900781</v>
      </c>
      <c r="E100" s="11">
        <f t="shared" si="21"/>
        <v>738.08658365482609</v>
      </c>
      <c r="F100" s="10">
        <f t="shared" si="22"/>
        <v>645.25075598955596</v>
      </c>
      <c r="G100" s="8">
        <f t="shared" si="23"/>
        <v>207.70586120194889</v>
      </c>
      <c r="H100" s="8">
        <f t="shared" si="24"/>
        <v>530.38072245287719</v>
      </c>
      <c r="I100" s="8">
        <f t="shared" si="25"/>
        <v>38.313691458538351</v>
      </c>
      <c r="J100" s="8">
        <f t="shared" si="26"/>
        <v>2389.9967036674375</v>
      </c>
    </row>
    <row r="101" spans="1:10" x14ac:dyDescent="0.35">
      <c r="A101" s="5">
        <f t="shared" si="18"/>
        <v>68</v>
      </c>
      <c r="B101" s="10">
        <f t="shared" si="19"/>
        <v>97713.70056768159</v>
      </c>
      <c r="C101" s="1">
        <f t="shared" si="17"/>
        <v>0.20772675215393299</v>
      </c>
      <c r="D101" s="10">
        <f t="shared" si="20"/>
        <v>598.98404082929994</v>
      </c>
      <c r="E101" s="11">
        <f t="shared" si="21"/>
        <v>735.64892874795726</v>
      </c>
      <c r="F101" s="10">
        <f t="shared" si="22"/>
        <v>630.50951666242099</v>
      </c>
      <c r="G101" s="8">
        <f t="shared" si="23"/>
        <v>207.01987771036826</v>
      </c>
      <c r="H101" s="8">
        <f t="shared" si="24"/>
        <v>528.62905103758897</v>
      </c>
      <c r="I101" s="8">
        <f t="shared" si="25"/>
        <v>36.718417363049539</v>
      </c>
      <c r="J101" s="8">
        <f t="shared" si="26"/>
        <v>2426.7151210304869</v>
      </c>
    </row>
    <row r="102" spans="1:10" x14ac:dyDescent="0.35">
      <c r="A102" s="5">
        <f t="shared" si="18"/>
        <v>69</v>
      </c>
      <c r="B102" s="10">
        <f t="shared" si="19"/>
        <v>98299.000367125598</v>
      </c>
      <c r="C102" s="1">
        <f t="shared" si="17"/>
        <v>0.20298107810438692</v>
      </c>
      <c r="D102" s="10">
        <f t="shared" si="20"/>
        <v>585.29979944401407</v>
      </c>
      <c r="E102" s="11">
        <f t="shared" si="21"/>
        <v>733.21932460583116</v>
      </c>
      <c r="F102" s="10">
        <f t="shared" si="22"/>
        <v>616.10505204633068</v>
      </c>
      <c r="G102" s="8">
        <f t="shared" si="23"/>
        <v>206.33615979448197</v>
      </c>
      <c r="H102" s="8">
        <f t="shared" si="24"/>
        <v>526.88316481134916</v>
      </c>
      <c r="I102" s="8">
        <f t="shared" si="25"/>
        <v>35.189565983379985</v>
      </c>
      <c r="J102" s="8">
        <f t="shared" si="26"/>
        <v>2461.9046870138668</v>
      </c>
    </row>
    <row r="103" spans="1:10" x14ac:dyDescent="0.35">
      <c r="A103" s="5">
        <f t="shared" si="18"/>
        <v>70</v>
      </c>
      <c r="B103" s="10">
        <f t="shared" si="19"/>
        <v>98870.928551981575</v>
      </c>
      <c r="C103" s="1">
        <f t="shared" si="17"/>
        <v>0.19834382255150074</v>
      </c>
      <c r="D103" s="10">
        <f t="shared" si="20"/>
        <v>571.92818485598229</v>
      </c>
      <c r="E103" s="11">
        <f t="shared" si="21"/>
        <v>730.79774463944523</v>
      </c>
      <c r="F103" s="10">
        <f t="shared" si="22"/>
        <v>602.0296682694551</v>
      </c>
      <c r="G103" s="8">
        <f t="shared" si="23"/>
        <v>205.65469997184576</v>
      </c>
      <c r="H103" s="8">
        <f t="shared" si="24"/>
        <v>525.1430446675995</v>
      </c>
      <c r="I103" s="8">
        <f t="shared" si="25"/>
        <v>33.724371664906904</v>
      </c>
      <c r="J103" s="8">
        <f t="shared" si="26"/>
        <v>2495.6290586787736</v>
      </c>
    </row>
    <row r="104" spans="1:10" x14ac:dyDescent="0.35">
      <c r="A104" s="5">
        <f t="shared" si="18"/>
        <v>71</v>
      </c>
      <c r="B104" s="10">
        <f t="shared" si="19"/>
        <v>99429.790606852228</v>
      </c>
      <c r="C104" s="1">
        <f t="shared" si="17"/>
        <v>0.19381250859309007</v>
      </c>
      <c r="D104" s="10">
        <f t="shared" si="20"/>
        <v>558.86205487064649</v>
      </c>
      <c r="E104" s="11">
        <f t="shared" si="21"/>
        <v>728.38416234761223</v>
      </c>
      <c r="F104" s="10">
        <f t="shared" si="22"/>
        <v>588.27584723225948</v>
      </c>
      <c r="G104" s="8">
        <f t="shared" si="23"/>
        <v>204.9754907847277</v>
      </c>
      <c r="H104" s="8">
        <f t="shared" si="24"/>
        <v>523.40867156288459</v>
      </c>
      <c r="I104" s="8">
        <f t="shared" si="25"/>
        <v>32.320183907068909</v>
      </c>
      <c r="J104" s="8">
        <f t="shared" si="26"/>
        <v>2527.9492425858425</v>
      </c>
    </row>
    <row r="105" spans="1:10" x14ac:dyDescent="0.35">
      <c r="A105" s="5">
        <f t="shared" si="18"/>
        <v>72</v>
      </c>
      <c r="B105" s="10">
        <f t="shared" si="19"/>
        <v>99975.885037314481</v>
      </c>
      <c r="C105" s="1">
        <f t="shared" si="17"/>
        <v>0.18938471591366635</v>
      </c>
      <c r="D105" s="10">
        <f t="shared" si="20"/>
        <v>546.09443046225897</v>
      </c>
      <c r="E105" s="11">
        <f t="shared" si="21"/>
        <v>725.97855131666768</v>
      </c>
      <c r="F105" s="10">
        <f t="shared" si="22"/>
        <v>574.8362425918516</v>
      </c>
      <c r="G105" s="8">
        <f t="shared" si="23"/>
        <v>204.2985248000256</v>
      </c>
      <c r="H105" s="8">
        <f t="shared" si="24"/>
        <v>521.6800265166421</v>
      </c>
      <c r="I105" s="8">
        <f t="shared" si="25"/>
        <v>30.974462568675364</v>
      </c>
      <c r="J105" s="8">
        <f t="shared" si="26"/>
        <v>2558.9237051545178</v>
      </c>
    </row>
    <row r="106" spans="1:10" x14ac:dyDescent="0.35">
      <c r="A106" s="5">
        <f t="shared" si="18"/>
        <v>73</v>
      </c>
      <c r="B106" s="10">
        <f t="shared" si="19"/>
        <v>100509.50352936065</v>
      </c>
      <c r="C106" s="1">
        <f t="shared" si="17"/>
        <v>0.1850580794916703</v>
      </c>
      <c r="D106" s="10">
        <f t="shared" si="20"/>
        <v>533.61849204617124</v>
      </c>
      <c r="E106" s="11">
        <f t="shared" si="21"/>
        <v>723.58088522018352</v>
      </c>
      <c r="F106" s="10">
        <f t="shared" si="22"/>
        <v>561.70367583807501</v>
      </c>
      <c r="G106" s="8">
        <f t="shared" si="23"/>
        <v>203.62379460918689</v>
      </c>
      <c r="H106" s="8">
        <f t="shared" si="24"/>
        <v>519.9570906109966</v>
      </c>
      <c r="I106" s="8">
        <f t="shared" si="25"/>
        <v>29.684773272853551</v>
      </c>
      <c r="J106" s="8">
        <f t="shared" si="26"/>
        <v>2588.6084784273712</v>
      </c>
    </row>
    <row r="107" spans="1:10" x14ac:dyDescent="0.35">
      <c r="A107" s="5">
        <f t="shared" si="18"/>
        <v>74</v>
      </c>
      <c r="B107" s="10">
        <f t="shared" si="19"/>
        <v>101030.93110519693</v>
      </c>
      <c r="C107" s="1">
        <f t="shared" si="17"/>
        <v>0.18083028833624115</v>
      </c>
      <c r="D107" s="10">
        <f t="shared" si="20"/>
        <v>521.42757583627997</v>
      </c>
      <c r="E107" s="11">
        <f t="shared" si="21"/>
        <v>721.19113781868009</v>
      </c>
      <c r="F107" s="10">
        <f t="shared" si="22"/>
        <v>548.87113245924206</v>
      </c>
      <c r="G107" s="8">
        <f t="shared" si="23"/>
        <v>202.95129282812681</v>
      </c>
      <c r="H107" s="8">
        <f t="shared" si="24"/>
        <v>518.23984499055325</v>
      </c>
      <c r="I107" s="8">
        <f t="shared" si="25"/>
        <v>28.448783003320571</v>
      </c>
      <c r="J107" s="8">
        <f t="shared" si="26"/>
        <v>2617.0572614306916</v>
      </c>
    </row>
    <row r="108" spans="1:10" x14ac:dyDescent="0.35">
      <c r="A108" s="5">
        <f t="shared" si="18"/>
        <v>75</v>
      </c>
      <c r="B108" s="10">
        <f t="shared" si="19"/>
        <v>101540.44627548262</v>
      </c>
      <c r="C108" s="1">
        <f t="shared" si="17"/>
        <v>0.17669908425284342</v>
      </c>
      <c r="D108" s="10">
        <f t="shared" si="20"/>
        <v>509.51517028569333</v>
      </c>
      <c r="E108" s="11">
        <f t="shared" si="21"/>
        <v>718.80928295933734</v>
      </c>
      <c r="F108" s="10">
        <f t="shared" si="22"/>
        <v>536.3317581954667</v>
      </c>
      <c r="G108" s="8">
        <f t="shared" si="23"/>
        <v>202.28101209714805</v>
      </c>
      <c r="H108" s="8">
        <f t="shared" si="24"/>
        <v>516.52827086218929</v>
      </c>
      <c r="I108" s="8">
        <f t="shared" si="25"/>
        <v>27.264255884014101</v>
      </c>
      <c r="J108" s="8">
        <f t="shared" si="26"/>
        <v>2644.3215173147055</v>
      </c>
    </row>
    <row r="109" spans="1:10" x14ac:dyDescent="0.35">
      <c r="A109" s="5">
        <f t="shared" si="18"/>
        <v>76</v>
      </c>
      <c r="B109" s="10">
        <f t="shared" si="19"/>
        <v>102038.32118809133</v>
      </c>
      <c r="C109" s="1">
        <f t="shared" si="17"/>
        <v>0.17266226063709722</v>
      </c>
      <c r="D109" s="10">
        <f t="shared" si="20"/>
        <v>497.87491260870826</v>
      </c>
      <c r="E109" s="11">
        <f t="shared" si="21"/>
        <v>716.43529457570776</v>
      </c>
      <c r="F109" s="10">
        <f t="shared" si="22"/>
        <v>524.07885537758762</v>
      </c>
      <c r="G109" s="8">
        <f t="shared" si="23"/>
        <v>201.61294508085902</v>
      </c>
      <c r="H109" s="8">
        <f t="shared" si="24"/>
        <v>514.82234949484871</v>
      </c>
      <c r="I109" s="8">
        <f t="shared" si="25"/>
        <v>26.129049134447438</v>
      </c>
      <c r="J109" s="8">
        <f t="shared" si="26"/>
        <v>2670.450566449153</v>
      </c>
    </row>
    <row r="110" spans="1:10" x14ac:dyDescent="0.35">
      <c r="A110" s="5">
        <f t="shared" si="18"/>
        <v>77</v>
      </c>
      <c r="B110" s="10">
        <f t="shared" si="19"/>
        <v>102524.82177347358</v>
      </c>
      <c r="C110" s="1">
        <f t="shared" si="17"/>
        <v>0.16871766129616006</v>
      </c>
      <c r="D110" s="10">
        <f t="shared" si="20"/>
        <v>486.50058538225539</v>
      </c>
      <c r="E110" s="11">
        <f t="shared" si="21"/>
        <v>714.06914668743627</v>
      </c>
      <c r="F110" s="10">
        <f t="shared" si="22"/>
        <v>512.10587934974251</v>
      </c>
      <c r="G110" s="8">
        <f t="shared" si="23"/>
        <v>200.94708446809597</v>
      </c>
      <c r="H110" s="8">
        <f t="shared" si="24"/>
        <v>513.12206221934025</v>
      </c>
      <c r="I110" s="8">
        <f t="shared" si="25"/>
        <v>25.041109193472394</v>
      </c>
      <c r="J110" s="8">
        <f t="shared" si="26"/>
        <v>2695.4916756426255</v>
      </c>
    </row>
    <row r="111" spans="1:10" x14ac:dyDescent="0.35">
      <c r="A111" s="5">
        <f t="shared" si="18"/>
        <v>78</v>
      </c>
      <c r="B111" s="10">
        <f t="shared" si="19"/>
        <v>103000.20788669855</v>
      </c>
      <c r="C111" s="1">
        <f t="shared" si="17"/>
        <v>0.16486317929703875</v>
      </c>
      <c r="D111" s="10">
        <f t="shared" si="20"/>
        <v>475.38611322497337</v>
      </c>
      <c r="E111" s="11">
        <f t="shared" si="21"/>
        <v>711.71081339996897</v>
      </c>
      <c r="F111" s="10">
        <f t="shared" si="22"/>
        <v>500.40643497365619</v>
      </c>
      <c r="G111" s="8">
        <f t="shared" si="23"/>
        <v>200.28342297184025</v>
      </c>
      <c r="H111" s="8">
        <f t="shared" si="24"/>
        <v>511.42739042812872</v>
      </c>
      <c r="I111" s="8">
        <f t="shared" si="25"/>
        <v>23.998468004437331</v>
      </c>
      <c r="J111" s="8">
        <f t="shared" si="26"/>
        <v>2719.4901436470627</v>
      </c>
    </row>
    <row r="112" spans="1:10" x14ac:dyDescent="0.35">
      <c r="A112" s="5">
        <f t="shared" si="18"/>
        <v>79</v>
      </c>
      <c r="B112" s="10">
        <f t="shared" si="19"/>
        <v>103464.73344625071</v>
      </c>
      <c r="C112" s="1">
        <f t="shared" si="17"/>
        <v>0.1610967558412103</v>
      </c>
      <c r="D112" s="10">
        <f t="shared" si="20"/>
        <v>464.52555955216349</v>
      </c>
      <c r="E112" s="11">
        <f t="shared" si="21"/>
        <v>709.36026890427399</v>
      </c>
      <c r="F112" s="10">
        <f t="shared" si="22"/>
        <v>488.97427321280367</v>
      </c>
      <c r="G112" s="8">
        <f t="shared" si="23"/>
        <v>199.6219533291403</v>
      </c>
      <c r="H112" s="8">
        <f t="shared" si="24"/>
        <v>509.7383155751337</v>
      </c>
      <c r="I112" s="8">
        <f t="shared" si="25"/>
        <v>22.999239455021108</v>
      </c>
      <c r="J112" s="8">
        <f t="shared" si="26"/>
        <v>2742.489383102084</v>
      </c>
    </row>
    <row r="113" spans="1:10" x14ac:dyDescent="0.35">
      <c r="A113" s="5">
        <f t="shared" si="18"/>
        <v>80</v>
      </c>
      <c r="B113" s="10">
        <f t="shared" si="19"/>
        <v>103918.64656965558</v>
      </c>
      <c r="C113" s="1">
        <f t="shared" si="17"/>
        <v>0.15741637916495466</v>
      </c>
      <c r="D113" s="10">
        <f t="shared" si="20"/>
        <v>453.91312340487315</v>
      </c>
      <c r="E113" s="11">
        <f t="shared" si="21"/>
        <v>707.01748747655836</v>
      </c>
      <c r="F113" s="10">
        <f t="shared" si="22"/>
        <v>477.80328779460331</v>
      </c>
      <c r="G113" s="8">
        <f t="shared" si="23"/>
        <v>198.96266830103141</v>
      </c>
      <c r="H113" s="8">
        <f t="shared" si="24"/>
        <v>508.05481917552697</v>
      </c>
      <c r="I113" s="8">
        <f t="shared" si="25"/>
        <v>22.041615965302181</v>
      </c>
      <c r="J113" s="8">
        <f t="shared" si="26"/>
        <v>2764.5309990673863</v>
      </c>
    </row>
    <row r="114" spans="1:10" x14ac:dyDescent="0.35">
      <c r="A114" s="5">
        <f t="shared" si="18"/>
        <v>81</v>
      </c>
      <c r="B114" s="10">
        <f t="shared" si="19"/>
        <v>104362.189706007</v>
      </c>
      <c r="C114" s="1">
        <f t="shared" si="17"/>
        <v>0.15382008346480802</v>
      </c>
      <c r="D114" s="10">
        <f t="shared" si="20"/>
        <v>443.54313635142626</v>
      </c>
      <c r="E114" s="11">
        <f t="shared" si="21"/>
        <v>704.68244347798691</v>
      </c>
      <c r="F114" s="10">
        <f t="shared" si="22"/>
        <v>466.88751194886976</v>
      </c>
      <c r="G114" s="8">
        <f t="shared" si="23"/>
        <v>198.30556067245746</v>
      </c>
      <c r="H114" s="8">
        <f t="shared" si="24"/>
        <v>506.37688280552948</v>
      </c>
      <c r="I114" s="8">
        <f t="shared" si="25"/>
        <v>21.123865217890891</v>
      </c>
      <c r="J114" s="8">
        <f t="shared" si="26"/>
        <v>2785.6548642852772</v>
      </c>
    </row>
    <row r="115" spans="1:10" x14ac:dyDescent="0.35">
      <c r="A115" s="5">
        <f t="shared" si="18"/>
        <v>82</v>
      </c>
      <c r="B115" s="10">
        <f t="shared" si="19"/>
        <v>104795.59976546674</v>
      </c>
      <c r="C115" s="1">
        <f t="shared" si="17"/>
        <v>0.1503059478475669</v>
      </c>
      <c r="D115" s="10">
        <f t="shared" si="20"/>
        <v>433.41005945973455</v>
      </c>
      <c r="E115" s="11">
        <f t="shared" si="21"/>
        <v>702.35511135440004</v>
      </c>
      <c r="F115" s="10">
        <f t="shared" si="22"/>
        <v>456.22111522077324</v>
      </c>
      <c r="G115" s="8">
        <f t="shared" si="23"/>
        <v>197.65062325219048</v>
      </c>
      <c r="H115" s="8">
        <f t="shared" si="24"/>
        <v>504.70448810220955</v>
      </c>
      <c r="I115" s="8">
        <f t="shared" si="25"/>
        <v>20.244327024209777</v>
      </c>
      <c r="J115" s="8">
        <f t="shared" si="26"/>
        <v>2805.8991913094869</v>
      </c>
    </row>
    <row r="116" spans="1:10" x14ac:dyDescent="0.35">
      <c r="A116" s="5">
        <f t="shared" si="18"/>
        <v>83</v>
      </c>
      <c r="B116" s="10">
        <f t="shared" si="19"/>
        <v>105219.10824580553</v>
      </c>
      <c r="C116" s="1">
        <f t="shared" si="17"/>
        <v>0.14687209530427936</v>
      </c>
      <c r="D116" s="10">
        <f t="shared" si="20"/>
        <v>423.50848033878378</v>
      </c>
      <c r="E116" s="11">
        <f t="shared" si="21"/>
        <v>700.03546563603481</v>
      </c>
      <c r="F116" s="10">
        <f t="shared" si="22"/>
        <v>445.79840035661454</v>
      </c>
      <c r="G116" s="8">
        <f t="shared" si="23"/>
        <v>196.99784887275291</v>
      </c>
      <c r="H116" s="8">
        <f t="shared" si="24"/>
        <v>503.0376167632819</v>
      </c>
      <c r="I116" s="8">
        <f t="shared" si="25"/>
        <v>19.401410321253213</v>
      </c>
      <c r="J116" s="8">
        <f t="shared" si="26"/>
        <v>2825.3006016307399</v>
      </c>
    </row>
    <row r="117" spans="1:10" x14ac:dyDescent="0.35">
      <c r="A117" s="5">
        <f t="shared" si="18"/>
        <v>84</v>
      </c>
      <c r="B117" s="10">
        <f t="shared" si="19"/>
        <v>105632.94135605324</v>
      </c>
      <c r="C117" s="1">
        <f t="shared" si="17"/>
        <v>0.14351669170767634</v>
      </c>
      <c r="D117" s="10">
        <f t="shared" si="20"/>
        <v>413.83311024770779</v>
      </c>
      <c r="E117" s="11">
        <f t="shared" si="21"/>
        <v>697.72348093724725</v>
      </c>
      <c r="F117" s="10">
        <f t="shared" si="22"/>
        <v>435.61380026074505</v>
      </c>
      <c r="G117" s="8">
        <f t="shared" si="23"/>
        <v>196.34723039033921</v>
      </c>
      <c r="H117" s="8">
        <f t="shared" si="24"/>
        <v>501.37625054690807</v>
      </c>
      <c r="I117" s="8">
        <f t="shared" si="25"/>
        <v>18.593590293393497</v>
      </c>
      <c r="J117" s="8">
        <f t="shared" si="26"/>
        <v>2843.8941919241333</v>
      </c>
    </row>
    <row r="118" spans="1:10" x14ac:dyDescent="0.35">
      <c r="A118" s="5">
        <f t="shared" si="18"/>
        <v>85</v>
      </c>
      <c r="B118" s="10">
        <f t="shared" si="19"/>
        <v>106037.32013732415</v>
      </c>
      <c r="C118" s="1">
        <f t="shared" si="17"/>
        <v>0.14023794483250684</v>
      </c>
      <c r="D118" s="10">
        <f t="shared" si="20"/>
        <v>404.37878127090784</v>
      </c>
      <c r="E118" s="11">
        <f t="shared" si="21"/>
        <v>695.41913195623431</v>
      </c>
      <c r="F118" s="10">
        <f t="shared" si="22"/>
        <v>425.66187502200825</v>
      </c>
      <c r="G118" s="8">
        <f t="shared" si="23"/>
        <v>195.69876068473761</v>
      </c>
      <c r="H118" s="8">
        <f t="shared" si="24"/>
        <v>499.72037127149667</v>
      </c>
      <c r="I118" s="8">
        <f t="shared" si="25"/>
        <v>17.819405614026799</v>
      </c>
      <c r="J118" s="8">
        <f t="shared" si="26"/>
        <v>2861.7135975381602</v>
      </c>
    </row>
    <row r="119" spans="1:10" x14ac:dyDescent="0.35">
      <c r="A119" s="5">
        <f t="shared" si="18"/>
        <v>86</v>
      </c>
      <c r="B119" s="10">
        <f t="shared" si="19"/>
        <v>106432.46058088186</v>
      </c>
      <c r="C119" s="1">
        <f t="shared" si="17"/>
        <v>0.13703410339825506</v>
      </c>
      <c r="D119" s="10">
        <f t="shared" si="20"/>
        <v>395.14044355770704</v>
      </c>
      <c r="E119" s="11">
        <f t="shared" si="21"/>
        <v>693.12239347475497</v>
      </c>
      <c r="F119" s="10">
        <f t="shared" si="22"/>
        <v>415.93730900811272</v>
      </c>
      <c r="G119" s="8">
        <f t="shared" si="23"/>
        <v>195.05243265925162</v>
      </c>
      <c r="H119" s="8">
        <f t="shared" si="24"/>
        <v>498.06996081550335</v>
      </c>
      <c r="I119" s="8">
        <f t="shared" si="25"/>
        <v>17.077455802069181</v>
      </c>
      <c r="J119" s="8">
        <f t="shared" si="26"/>
        <v>2878.7910533402296</v>
      </c>
    </row>
    <row r="120" spans="1:10" x14ac:dyDescent="0.35">
      <c r="A120" s="5">
        <f t="shared" si="18"/>
        <v>87</v>
      </c>
      <c r="B120" s="10">
        <f t="shared" si="19"/>
        <v>106818.57374350693</v>
      </c>
      <c r="C120" s="1">
        <f t="shared" si="17"/>
        <v>0.13390345613372756</v>
      </c>
      <c r="D120" s="10">
        <f t="shared" si="20"/>
        <v>386.11316262506921</v>
      </c>
      <c r="E120" s="11">
        <f t="shared" si="21"/>
        <v>690.83324035785563</v>
      </c>
      <c r="F120" s="10">
        <f t="shared" si="22"/>
        <v>406.43490802638865</v>
      </c>
      <c r="G120" s="8">
        <f t="shared" si="23"/>
        <v>194.40823924062278</v>
      </c>
      <c r="H120" s="8">
        <f t="shared" si="24"/>
        <v>496.42500111723285</v>
      </c>
      <c r="I120" s="8">
        <f t="shared" si="25"/>
        <v>16.366398688520665</v>
      </c>
      <c r="J120" s="8">
        <f t="shared" si="26"/>
        <v>2895.1574520287504</v>
      </c>
    </row>
    <row r="121" spans="1:10" x14ac:dyDescent="0.35">
      <c r="A121" s="5">
        <f t="shared" si="18"/>
        <v>88</v>
      </c>
      <c r="B121" s="10">
        <f t="shared" si="19"/>
        <v>107195.86586022888</v>
      </c>
      <c r="C121" s="1">
        <f t="shared" si="17"/>
        <v>0.13084433086300906</v>
      </c>
      <c r="D121" s="10">
        <f t="shared" si="20"/>
        <v>377.29211672193946</v>
      </c>
      <c r="E121" s="11">
        <f t="shared" si="21"/>
        <v>688.55164755359749</v>
      </c>
      <c r="F121" s="10">
        <f t="shared" si="22"/>
        <v>397.14959654940998</v>
      </c>
      <c r="G121" s="8">
        <f t="shared" si="23"/>
        <v>193.76617337895388</v>
      </c>
      <c r="H121" s="8">
        <f t="shared" si="24"/>
        <v>494.78547417464358</v>
      </c>
      <c r="I121" s="8">
        <f t="shared" si="25"/>
        <v>15.684947988514557</v>
      </c>
      <c r="J121" s="8">
        <f t="shared" si="26"/>
        <v>2910.8424000172649</v>
      </c>
    </row>
    <row r="122" spans="1:10" x14ac:dyDescent="0.35">
      <c r="A122" s="5">
        <f t="shared" si="18"/>
        <v>89</v>
      </c>
      <c r="B122" s="10">
        <f t="shared" si="19"/>
        <v>107564.53845448267</v>
      </c>
      <c r="C122" s="1">
        <f t="shared" si="17"/>
        <v>0.12785509361230263</v>
      </c>
      <c r="D122" s="10">
        <f t="shared" si="20"/>
        <v>368.67259425379427</v>
      </c>
      <c r="E122" s="11">
        <f t="shared" si="21"/>
        <v>686.27759009277668</v>
      </c>
      <c r="F122" s="10">
        <f t="shared" si="22"/>
        <v>388.07641500399399</v>
      </c>
      <c r="G122" s="8">
        <f t="shared" si="23"/>
        <v>193.12622804763026</v>
      </c>
      <c r="H122" s="8">
        <f t="shared" si="24"/>
        <v>493.15136204514641</v>
      </c>
      <c r="I122" s="8">
        <f t="shared" si="25"/>
        <v>15.031870974459551</v>
      </c>
      <c r="J122" s="8">
        <f t="shared" si="26"/>
        <v>2925.8742709917246</v>
      </c>
    </row>
    <row r="123" spans="1:10" x14ac:dyDescent="0.35">
      <c r="A123" s="5">
        <f t="shared" si="18"/>
        <v>90</v>
      </c>
      <c r="B123" s="10">
        <f t="shared" si="19"/>
        <v>107924.78844574871</v>
      </c>
      <c r="C123" s="1">
        <f t="shared" si="17"/>
        <v>0.1249341477371726</v>
      </c>
      <c r="D123" s="10">
        <f t="shared" si="20"/>
        <v>360.24999126603592</v>
      </c>
      <c r="E123" s="11">
        <f t="shared" si="21"/>
        <v>684.01104308865695</v>
      </c>
      <c r="F123" s="10">
        <f t="shared" si="22"/>
        <v>379.21051712214307</v>
      </c>
      <c r="G123" s="8">
        <f t="shared" si="23"/>
        <v>192.48839624324458</v>
      </c>
      <c r="H123" s="8">
        <f t="shared" si="24"/>
        <v>491.5226468454124</v>
      </c>
      <c r="I123" s="8">
        <f t="shared" si="25"/>
        <v>14.405986246065904</v>
      </c>
      <c r="J123" s="8">
        <f t="shared" si="26"/>
        <v>2940.2802572377905</v>
      </c>
    </row>
    <row r="124" spans="1:10" x14ac:dyDescent="0.35">
      <c r="A124" s="5">
        <f t="shared" si="18"/>
        <v>91</v>
      </c>
      <c r="B124" s="10">
        <f t="shared" si="19"/>
        <v>108276.80825473358</v>
      </c>
      <c r="C124" s="1">
        <f t="shared" si="17"/>
        <v>0.12207993306972764</v>
      </c>
      <c r="D124" s="10">
        <f t="shared" si="20"/>
        <v>352.01980898487489</v>
      </c>
      <c r="E124" s="11">
        <f t="shared" si="21"/>
        <v>681.75198173669276</v>
      </c>
      <c r="F124" s="10">
        <f t="shared" si="22"/>
        <v>370.54716735249991</v>
      </c>
      <c r="G124" s="8">
        <f t="shared" si="23"/>
        <v>191.85267098551901</v>
      </c>
      <c r="H124" s="8">
        <f t="shared" si="24"/>
        <v>489.89931075117374</v>
      </c>
      <c r="I124" s="8">
        <f t="shared" si="25"/>
        <v>13.806161593221184</v>
      </c>
      <c r="J124" s="8">
        <f t="shared" si="26"/>
        <v>2954.0864188310115</v>
      </c>
    </row>
    <row r="125" spans="1:10" x14ac:dyDescent="0.35">
      <c r="A125" s="5">
        <f t="shared" si="18"/>
        <v>92</v>
      </c>
      <c r="B125" s="10">
        <f t="shared" si="19"/>
        <v>108620.78590614798</v>
      </c>
      <c r="C125" s="1">
        <f t="shared" si="17"/>
        <v>0.11929092508528649</v>
      </c>
      <c r="D125" s="10">
        <f t="shared" si="20"/>
        <v>343.97765141439623</v>
      </c>
      <c r="E125" s="11">
        <f t="shared" si="21"/>
        <v>679.50038131426152</v>
      </c>
      <c r="F125" s="10">
        <f t="shared" si="22"/>
        <v>362.08173833094344</v>
      </c>
      <c r="G125" s="8">
        <f t="shared" si="23"/>
        <v>191.21904531722956</v>
      </c>
      <c r="H125" s="8">
        <f t="shared" si="24"/>
        <v>488.28133599703199</v>
      </c>
      <c r="I125" s="8">
        <f t="shared" si="25"/>
        <v>13.23131194785009</v>
      </c>
      <c r="J125" s="8">
        <f t="shared" si="26"/>
        <v>2967.3177307788615</v>
      </c>
    </row>
    <row r="126" spans="1:10" x14ac:dyDescent="0.35">
      <c r="A126" s="5">
        <f t="shared" si="18"/>
        <v>93</v>
      </c>
      <c r="B126" s="10">
        <f t="shared" si="19"/>
        <v>108956.9051291365</v>
      </c>
      <c r="C126" s="1">
        <f t="shared" si="17"/>
        <v>0.1165656340880824</v>
      </c>
      <c r="D126" s="10">
        <f t="shared" si="20"/>
        <v>336.11922298852124</v>
      </c>
      <c r="E126" s="11">
        <f t="shared" si="21"/>
        <v>677.25621718038906</v>
      </c>
      <c r="F126" s="10">
        <f t="shared" si="22"/>
        <v>353.80970840896975</v>
      </c>
      <c r="G126" s="8">
        <f t="shared" si="23"/>
        <v>190.58751230412918</v>
      </c>
      <c r="H126" s="8">
        <f t="shared" si="24"/>
        <v>486.66870487625988</v>
      </c>
      <c r="I126" s="8">
        <f t="shared" si="25"/>
        <v>12.680397421052813</v>
      </c>
      <c r="J126" s="8">
        <f t="shared" si="26"/>
        <v>2979.9981281999144</v>
      </c>
    </row>
    <row r="127" spans="1:10" x14ac:dyDescent="0.35">
      <c r="A127" s="5">
        <f t="shared" si="18"/>
        <v>94</v>
      </c>
      <c r="B127" s="10">
        <f t="shared" si="19"/>
        <v>109285.34545541312</v>
      </c>
      <c r="C127" s="1">
        <f t="shared" si="17"/>
        <v>0.11390260441556932</v>
      </c>
      <c r="D127" s="10">
        <f t="shared" si="20"/>
        <v>328.4403262766134</v>
      </c>
      <c r="E127" s="11">
        <f t="shared" si="21"/>
        <v>675.01946477548574</v>
      </c>
      <c r="F127" s="10">
        <f t="shared" si="22"/>
        <v>345.72665923854044</v>
      </c>
      <c r="G127" s="8">
        <f t="shared" si="23"/>
        <v>189.95806503487327</v>
      </c>
      <c r="H127" s="8">
        <f t="shared" si="24"/>
        <v>485.0613997406125</v>
      </c>
      <c r="I127" s="8">
        <f t="shared" si="25"/>
        <v>12.152421421971678</v>
      </c>
      <c r="J127" s="8">
        <f t="shared" si="26"/>
        <v>2992.1505496218861</v>
      </c>
    </row>
    <row r="128" spans="1:10" x14ac:dyDescent="0.35">
      <c r="A128" s="5">
        <f t="shared" si="18"/>
        <v>95</v>
      </c>
      <c r="B128" s="10">
        <f t="shared" si="19"/>
        <v>109606.28231515462</v>
      </c>
      <c r="C128" s="1">
        <f t="shared" si="17"/>
        <v>0.11130041366090848</v>
      </c>
      <c r="D128" s="10">
        <f t="shared" si="20"/>
        <v>320.93685974149741</v>
      </c>
      <c r="E128" s="11">
        <f t="shared" si="21"/>
        <v>672.79009962106954</v>
      </c>
      <c r="F128" s="10">
        <f t="shared" si="22"/>
        <v>337.82827341210253</v>
      </c>
      <c r="G128" s="8">
        <f t="shared" si="23"/>
        <v>189.33069662094175</v>
      </c>
      <c r="H128" s="8">
        <f t="shared" si="24"/>
        <v>483.45940300012779</v>
      </c>
      <c r="I128" s="8">
        <f t="shared" si="25"/>
        <v>11.64642885498256</v>
      </c>
      <c r="J128" s="8">
        <f t="shared" si="26"/>
        <v>3003.7969784768684</v>
      </c>
    </row>
    <row r="129" spans="1:10" x14ac:dyDescent="0.35">
      <c r="A129" s="5">
        <f t="shared" si="18"/>
        <v>96</v>
      </c>
      <c r="B129" s="10">
        <f t="shared" si="19"/>
        <v>109919.88713070333</v>
      </c>
      <c r="C129" s="1">
        <f t="shared" ref="C129:C192" si="27">MAX(0,1-B129/$B$19*0.01)</f>
        <v>0.10875767191321628</v>
      </c>
      <c r="D129" s="10">
        <f t="shared" si="20"/>
        <v>313.60481554870415</v>
      </c>
      <c r="E129" s="11">
        <f t="shared" si="21"/>
        <v>670.5680973195058</v>
      </c>
      <c r="F129" s="10">
        <f t="shared" si="22"/>
        <v>330.11033215653072</v>
      </c>
      <c r="G129" s="8">
        <f t="shared" si="23"/>
        <v>188.70540019656613</v>
      </c>
      <c r="H129" s="8">
        <f t="shared" si="24"/>
        <v>481.86269712293966</v>
      </c>
      <c r="I129" s="8">
        <f t="shared" si="25"/>
        <v>11.161504391950508</v>
      </c>
      <c r="J129" s="8">
        <f t="shared" si="26"/>
        <v>3014.9584828688189</v>
      </c>
    </row>
    <row r="130" spans="1:10" x14ac:dyDescent="0.35">
      <c r="A130" s="5">
        <f t="shared" si="18"/>
        <v>97</v>
      </c>
      <c r="B130" s="10">
        <f t="shared" si="19"/>
        <v>110226.32740812909</v>
      </c>
      <c r="C130" s="1">
        <f t="shared" si="27"/>
        <v>0.10627302101516944</v>
      </c>
      <c r="D130" s="10">
        <f t="shared" si="20"/>
        <v>306.44027742576026</v>
      </c>
      <c r="E130" s="11">
        <f t="shared" si="21"/>
        <v>668.35343355373652</v>
      </c>
      <c r="F130" s="10">
        <f t="shared" si="22"/>
        <v>322.56871307974768</v>
      </c>
      <c r="G130" s="8">
        <f t="shared" si="23"/>
        <v>188.08216891865285</v>
      </c>
      <c r="H130" s="8">
        <f t="shared" si="24"/>
        <v>480.27126463508364</v>
      </c>
      <c r="I130" s="8">
        <f t="shared" si="25"/>
        <v>10.696770816423546</v>
      </c>
      <c r="J130" s="8">
        <f t="shared" si="26"/>
        <v>3025.6552536852423</v>
      </c>
    </row>
    <row r="131" spans="1:10" x14ac:dyDescent="0.35">
      <c r="A131" s="5">
        <f t="shared" si="18"/>
        <v>98</v>
      </c>
      <c r="B131" s="10">
        <f t="shared" si="19"/>
        <v>110525.76682669947</v>
      </c>
      <c r="C131" s="1">
        <f t="shared" si="27"/>
        <v>0.10384513383757177</v>
      </c>
      <c r="D131" s="10">
        <f t="shared" si="20"/>
        <v>299.43941857038499</v>
      </c>
      <c r="E131" s="11">
        <f t="shared" si="21"/>
        <v>666.14608408701383</v>
      </c>
      <c r="F131" s="10">
        <f t="shared" si="22"/>
        <v>315.19938796882633</v>
      </c>
      <c r="G131" s="8">
        <f t="shared" si="23"/>
        <v>187.46099596670859</v>
      </c>
      <c r="H131" s="8">
        <f t="shared" si="24"/>
        <v>478.68508812030524</v>
      </c>
      <c r="I131" s="8">
        <f t="shared" si="25"/>
        <v>10.251387436769615</v>
      </c>
      <c r="J131" s="8">
        <f t="shared" si="26"/>
        <v>3035.9066411220119</v>
      </c>
    </row>
    <row r="132" spans="1:10" x14ac:dyDescent="0.35">
      <c r="A132" s="5">
        <f t="shared" si="18"/>
        <v>99</v>
      </c>
      <c r="B132" s="10">
        <f t="shared" si="19"/>
        <v>110818.36532630595</v>
      </c>
      <c r="C132" s="1">
        <f t="shared" si="27"/>
        <v>0.10147271357049215</v>
      </c>
      <c r="D132" s="10">
        <f t="shared" si="20"/>
        <v>292.59849960647819</v>
      </c>
      <c r="E132" s="11">
        <f t="shared" si="21"/>
        <v>663.94602476263856</v>
      </c>
      <c r="F132" s="10">
        <f t="shared" si="22"/>
        <v>307.9984206383981</v>
      </c>
      <c r="G132" s="8">
        <f t="shared" si="23"/>
        <v>186.84187454276673</v>
      </c>
      <c r="H132" s="8">
        <f t="shared" si="24"/>
        <v>477.10415021987183</v>
      </c>
      <c r="I132" s="8">
        <f t="shared" si="25"/>
        <v>9.824548565386122</v>
      </c>
      <c r="J132" s="8">
        <f t="shared" si="26"/>
        <v>3045.731189687398</v>
      </c>
    </row>
    <row r="133" spans="1:10" x14ac:dyDescent="0.35">
      <c r="A133" s="5">
        <f t="shared" si="18"/>
        <v>100</v>
      </c>
      <c r="B133" s="10">
        <f t="shared" si="19"/>
        <v>111104.27919289275</v>
      </c>
      <c r="C133" s="1">
        <f t="shared" si="27"/>
        <v>9.9154493030599311E-2</v>
      </c>
      <c r="D133" s="10">
        <f t="shared" si="20"/>
        <v>285.91386658680034</v>
      </c>
      <c r="E133" s="11">
        <f t="shared" si="21"/>
        <v>661.75323150368922</v>
      </c>
      <c r="F133" s="10">
        <f t="shared" si="22"/>
        <v>300.96196482821091</v>
      </c>
      <c r="G133" s="8">
        <f t="shared" si="23"/>
        <v>186.22479787131095</v>
      </c>
      <c r="H133" s="8">
        <f t="shared" si="24"/>
        <v>475.52843363237827</v>
      </c>
      <c r="I133" s="8">
        <f t="shared" si="25"/>
        <v>9.4154820612307297</v>
      </c>
      <c r="J133" s="8">
        <f t="shared" si="26"/>
        <v>3055.1466717486287</v>
      </c>
    </row>
    <row r="134" spans="1:10" x14ac:dyDescent="0.35">
      <c r="A134" s="5">
        <f t="shared" si="18"/>
        <v>101</v>
      </c>
      <c r="B134" s="10">
        <f t="shared" si="19"/>
        <v>111383.66114193403</v>
      </c>
      <c r="C134" s="1">
        <f t="shared" si="27"/>
        <v>9.6889233984318479E-2</v>
      </c>
      <c r="D134" s="10">
        <f t="shared" si="20"/>
        <v>279.38194904128943</v>
      </c>
      <c r="E134" s="11">
        <f t="shared" si="21"/>
        <v>659.56768031276681</v>
      </c>
      <c r="F134" s="10">
        <f t="shared" si="22"/>
        <v>294.08626214872572</v>
      </c>
      <c r="G134" s="8">
        <f t="shared" si="23"/>
        <v>185.60975919920335</v>
      </c>
      <c r="H134" s="8">
        <f t="shared" si="24"/>
        <v>473.95792111356343</v>
      </c>
      <c r="I134" s="8">
        <f t="shared" si="25"/>
        <v>9.0234479330372892</v>
      </c>
      <c r="J134" s="8">
        <f t="shared" si="26"/>
        <v>3064.1701196816662</v>
      </c>
    </row>
    <row r="135" spans="1:10" x14ac:dyDescent="0.35">
      <c r="A135" s="5">
        <f t="shared" si="18"/>
        <v>102</v>
      </c>
      <c r="B135" s="10">
        <f t="shared" si="19"/>
        <v>111656.660400004</v>
      </c>
      <c r="C135" s="1">
        <f t="shared" si="27"/>
        <v>9.4675726486453948E-2</v>
      </c>
      <c r="D135" s="10">
        <f t="shared" si="20"/>
        <v>272.99925806995799</v>
      </c>
      <c r="E135" s="11">
        <f t="shared" si="21"/>
        <v>657.38934727172193</v>
      </c>
      <c r="F135" s="10">
        <f t="shared" si="22"/>
        <v>287.36764007364002</v>
      </c>
      <c r="G135" s="8">
        <f t="shared" si="23"/>
        <v>184.99675179560793</v>
      </c>
      <c r="H135" s="8">
        <f t="shared" si="24"/>
        <v>472.39259547611402</v>
      </c>
      <c r="I135" s="8">
        <f t="shared" si="25"/>
        <v>8.6477370006896592</v>
      </c>
      <c r="J135" s="8">
        <f t="shared" si="26"/>
        <v>3072.8178566823558</v>
      </c>
    </row>
    <row r="136" spans="1:10" x14ac:dyDescent="0.35">
      <c r="A136" s="5">
        <f t="shared" si="18"/>
        <v>103</v>
      </c>
      <c r="B136" s="10">
        <f t="shared" si="19"/>
        <v>111923.42278448337</v>
      </c>
      <c r="C136" s="1">
        <f t="shared" si="27"/>
        <v>9.2512788233918508E-2</v>
      </c>
      <c r="D136" s="10">
        <f t="shared" si="20"/>
        <v>266.76238447936782</v>
      </c>
      <c r="E136" s="11">
        <f t="shared" si="21"/>
        <v>655.21820854140469</v>
      </c>
      <c r="F136" s="10">
        <f t="shared" si="22"/>
        <v>280.80250997828193</v>
      </c>
      <c r="G136" s="8">
        <f t="shared" si="23"/>
        <v>184.38576895191983</v>
      </c>
      <c r="H136" s="8">
        <f t="shared" si="24"/>
        <v>470.83243958948486</v>
      </c>
      <c r="I136" s="8">
        <f t="shared" si="25"/>
        <v>8.2876696123324329</v>
      </c>
      <c r="J136" s="8">
        <f t="shared" si="26"/>
        <v>3081.1055262946884</v>
      </c>
    </row>
    <row r="137" spans="1:10" x14ac:dyDescent="0.35">
      <c r="A137" s="5">
        <f t="shared" si="18"/>
        <v>104</v>
      </c>
      <c r="B137" s="10">
        <f t="shared" si="19"/>
        <v>112184.09078144503</v>
      </c>
      <c r="C137" s="1">
        <f t="shared" si="27"/>
        <v>9.0399263934229479E-2</v>
      </c>
      <c r="D137" s="10">
        <f t="shared" si="20"/>
        <v>260.66799696167033</v>
      </c>
      <c r="E137" s="11">
        <f t="shared" si="21"/>
        <v>653.05424036139539</v>
      </c>
      <c r="F137" s="10">
        <f t="shared" si="22"/>
        <v>274.3873652228109</v>
      </c>
      <c r="G137" s="8">
        <f t="shared" si="23"/>
        <v>183.77680398168991</v>
      </c>
      <c r="H137" s="8">
        <f t="shared" si="24"/>
        <v>469.27743637970548</v>
      </c>
      <c r="I137" s="8">
        <f t="shared" si="25"/>
        <v>7.9425944148973011</v>
      </c>
      <c r="J137" s="8">
        <f t="shared" si="26"/>
        <v>3089.0481207095859</v>
      </c>
    </row>
    <row r="138" spans="1:10" x14ac:dyDescent="0.35">
      <c r="A138" s="5">
        <f t="shared" si="18"/>
        <v>105</v>
      </c>
      <c r="B138" s="10">
        <f t="shared" si="19"/>
        <v>112438.80362176029</v>
      </c>
      <c r="C138" s="1">
        <f t="shared" si="27"/>
        <v>8.8334024688429991E-2</v>
      </c>
      <c r="D138" s="10">
        <f t="shared" si="20"/>
        <v>254.71284031525366</v>
      </c>
      <c r="E138" s="11">
        <f t="shared" si="21"/>
        <v>650.89741904974812</v>
      </c>
      <c r="F138" s="10">
        <f t="shared" si="22"/>
        <v>268.11877927921438</v>
      </c>
      <c r="G138" s="8">
        <f t="shared" si="23"/>
        <v>183.16985022055243</v>
      </c>
      <c r="H138" s="8">
        <f t="shared" si="24"/>
        <v>467.72756882919566</v>
      </c>
      <c r="I138" s="8">
        <f t="shared" si="25"/>
        <v>7.6118871758213977</v>
      </c>
      <c r="J138" s="8">
        <f t="shared" si="26"/>
        <v>3096.6600078854071</v>
      </c>
    </row>
    <row r="139" spans="1:10" x14ac:dyDescent="0.35">
      <c r="A139" s="5">
        <f t="shared" si="18"/>
        <v>106</v>
      </c>
      <c r="B139" s="10">
        <f t="shared" si="19"/>
        <v>112687.69735546633</v>
      </c>
      <c r="C139" s="1">
        <f t="shared" si="27"/>
        <v>8.631596738811087E-2</v>
      </c>
      <c r="D139" s="10">
        <f t="shared" si="20"/>
        <v>248.89373370603562</v>
      </c>
      <c r="E139" s="11">
        <f t="shared" si="21"/>
        <v>648.74772100272628</v>
      </c>
      <c r="F139" s="10">
        <f t="shared" si="22"/>
        <v>261.99340390109012</v>
      </c>
      <c r="G139" s="8">
        <f t="shared" si="23"/>
        <v>182.56490102615058</v>
      </c>
      <c r="H139" s="8">
        <f t="shared" si="24"/>
        <v>466.18281997657573</v>
      </c>
      <c r="I139" s="8">
        <f t="shared" si="25"/>
        <v>7.2949496538258316</v>
      </c>
      <c r="J139" s="8">
        <f t="shared" si="26"/>
        <v>3103.954957539233</v>
      </c>
    </row>
    <row r="140" spans="1:10" x14ac:dyDescent="0.35">
      <c r="A140" s="5">
        <f t="shared" si="18"/>
        <v>107</v>
      </c>
      <c r="B140" s="10">
        <f t="shared" si="19"/>
        <v>112930.90492443481</v>
      </c>
      <c r="C140" s="1">
        <f t="shared" si="27"/>
        <v>8.4344014126204181E-2</v>
      </c>
      <c r="D140" s="10">
        <f t="shared" si="20"/>
        <v>243.20756896848644</v>
      </c>
      <c r="E140" s="11">
        <f t="shared" si="21"/>
        <v>646.60512269455603</v>
      </c>
      <c r="F140" s="10">
        <f t="shared" si="22"/>
        <v>256.00796733524891</v>
      </c>
      <c r="G140" s="8">
        <f t="shared" si="23"/>
        <v>181.96194977806712</v>
      </c>
      <c r="H140" s="8">
        <f t="shared" si="24"/>
        <v>464.64317291648888</v>
      </c>
      <c r="I140" s="8">
        <f t="shared" si="25"/>
        <v>6.9912085167120432</v>
      </c>
      <c r="J140" s="8">
        <f t="shared" si="26"/>
        <v>3110.946166055945</v>
      </c>
    </row>
    <row r="141" spans="1:10" x14ac:dyDescent="0.35">
      <c r="A141" s="5">
        <f t="shared" si="18"/>
        <v>108</v>
      </c>
      <c r="B141" s="10">
        <f t="shared" si="19"/>
        <v>113168.55623338027</v>
      </c>
      <c r="C141" s="1">
        <f t="shared" si="27"/>
        <v>8.241711162124099E-2</v>
      </c>
      <c r="D141" s="10">
        <f t="shared" si="20"/>
        <v>237.6513089454555</v>
      </c>
      <c r="E141" s="11">
        <f t="shared" si="21"/>
        <v>644.46960067715497</v>
      </c>
      <c r="F141" s="10">
        <f t="shared" si="22"/>
        <v>250.15927257416368</v>
      </c>
      <c r="G141" s="8">
        <f t="shared" si="23"/>
        <v>181.36098987774807</v>
      </c>
      <c r="H141" s="8">
        <f t="shared" si="24"/>
        <v>463.1086107994069</v>
      </c>
      <c r="I141" s="8">
        <f t="shared" si="25"/>
        <v>6.7001143042177747</v>
      </c>
      <c r="J141" s="8">
        <f t="shared" si="26"/>
        <v>3117.6462803601626</v>
      </c>
    </row>
    <row r="142" spans="1:10" x14ac:dyDescent="0.35">
      <c r="A142" s="5">
        <f t="shared" si="18"/>
        <v>109</v>
      </c>
      <c r="B142" s="10">
        <f t="shared" si="19"/>
        <v>113400.7782192462</v>
      </c>
      <c r="C142" s="1">
        <f t="shared" si="27"/>
        <v>8.0534230654760397E-2</v>
      </c>
      <c r="D142" s="10">
        <f t="shared" si="20"/>
        <v>232.2219858659353</v>
      </c>
      <c r="E142" s="11">
        <f t="shared" si="21"/>
        <v>642.34113157988509</v>
      </c>
      <c r="F142" s="10">
        <f t="shared" si="22"/>
        <v>244.44419564835295</v>
      </c>
      <c r="G142" s="8">
        <f t="shared" si="23"/>
        <v>180.76201474843322</v>
      </c>
      <c r="H142" s="8">
        <f t="shared" si="24"/>
        <v>461.57911683145187</v>
      </c>
      <c r="I142" s="8">
        <f t="shared" si="25"/>
        <v>6.4211404340570386</v>
      </c>
      <c r="J142" s="8">
        <f t="shared" si="26"/>
        <v>3124.0674207942197</v>
      </c>
    </row>
    <row r="143" spans="1:10" x14ac:dyDescent="0.35">
      <c r="A143" s="5">
        <f t="shared" si="18"/>
        <v>110</v>
      </c>
      <c r="B143" s="10">
        <f t="shared" si="19"/>
        <v>113627.69491900608</v>
      </c>
      <c r="C143" s="1">
        <f t="shared" si="27"/>
        <v>7.8694365521572274E-2</v>
      </c>
      <c r="D143" s="10">
        <f t="shared" si="20"/>
        <v>226.916699759881</v>
      </c>
      <c r="E143" s="11">
        <f t="shared" si="21"/>
        <v>640.21969210929308</v>
      </c>
      <c r="F143" s="10">
        <f t="shared" si="22"/>
        <v>238.85968395776948</v>
      </c>
      <c r="G143" s="8">
        <f t="shared" si="23"/>
        <v>180.16501783508306</v>
      </c>
      <c r="H143" s="8">
        <f t="shared" si="24"/>
        <v>460.05467427421002</v>
      </c>
      <c r="I143" s="8">
        <f t="shared" si="25"/>
        <v>6.1537822493456469</v>
      </c>
      <c r="J143" s="8">
        <f t="shared" si="26"/>
        <v>3130.2212030435653</v>
      </c>
    </row>
    <row r="144" spans="1:10" x14ac:dyDescent="0.35">
      <c r="A144" s="5">
        <f t="shared" si="18"/>
        <v>111</v>
      </c>
      <c r="B144" s="10">
        <f t="shared" si="19"/>
        <v>113849.42753591533</v>
      </c>
      <c r="C144" s="1">
        <f t="shared" si="27"/>
        <v>7.6896533492578412E-2</v>
      </c>
      <c r="D144" s="10">
        <f t="shared" si="20"/>
        <v>221.7326169092473</v>
      </c>
      <c r="E144" s="11">
        <f t="shared" si="21"/>
        <v>638.10525904885708</v>
      </c>
      <c r="F144" s="10">
        <f t="shared" si="22"/>
        <v>233.40275464131295</v>
      </c>
      <c r="G144" s="8">
        <f t="shared" si="23"/>
        <v>179.56999260430729</v>
      </c>
      <c r="H144" s="8">
        <f t="shared" si="24"/>
        <v>458.53526644454979</v>
      </c>
      <c r="I144" s="8">
        <f t="shared" si="25"/>
        <v>5.8975561056893149</v>
      </c>
      <c r="J144" s="8">
        <f t="shared" si="26"/>
        <v>3136.1187591492544</v>
      </c>
    </row>
    <row r="145" spans="1:10" x14ac:dyDescent="0.35">
      <c r="A145" s="5">
        <f t="shared" si="18"/>
        <v>112</v>
      </c>
      <c r="B145" s="10">
        <f t="shared" si="19"/>
        <v>114066.09450424973</v>
      </c>
      <c r="C145" s="1">
        <f t="shared" si="27"/>
        <v>7.5139774289866956E-2</v>
      </c>
      <c r="D145" s="10">
        <f t="shared" si="20"/>
        <v>216.66696833441009</v>
      </c>
      <c r="E145" s="11">
        <f t="shared" si="21"/>
        <v>635.99780925872983</v>
      </c>
      <c r="F145" s="10">
        <f t="shared" si="22"/>
        <v>228.07049298358959</v>
      </c>
      <c r="G145" s="8">
        <f t="shared" si="23"/>
        <v>178.97693254429279</v>
      </c>
      <c r="H145" s="8">
        <f t="shared" si="24"/>
        <v>457.02087671443701</v>
      </c>
      <c r="I145" s="8">
        <f t="shared" si="25"/>
        <v>5.6519984962827863</v>
      </c>
      <c r="J145" s="8">
        <f t="shared" si="26"/>
        <v>3141.7707576455373</v>
      </c>
    </row>
    <row r="146" spans="1:10" x14ac:dyDescent="0.35">
      <c r="A146" s="5">
        <f t="shared" si="18"/>
        <v>113</v>
      </c>
      <c r="B146" s="10">
        <f t="shared" si="19"/>
        <v>114277.8115525649</v>
      </c>
      <c r="C146" s="1">
        <f t="shared" si="27"/>
        <v>7.3423149573797919E-2</v>
      </c>
      <c r="D146" s="10">
        <f t="shared" si="20"/>
        <v>211.71704831517019</v>
      </c>
      <c r="E146" s="11">
        <f t="shared" si="21"/>
        <v>633.89731967548789</v>
      </c>
      <c r="F146" s="10">
        <f t="shared" si="22"/>
        <v>222.86005085807389</v>
      </c>
      <c r="G146" s="8">
        <f t="shared" si="23"/>
        <v>178.38583116473291</v>
      </c>
      <c r="H146" s="8">
        <f t="shared" si="24"/>
        <v>455.51148851075499</v>
      </c>
      <c r="I146" s="8">
        <f t="shared" si="25"/>
        <v>5.4166652134374367</v>
      </c>
      <c r="J146" s="8">
        <f t="shared" si="26"/>
        <v>3147.1874228589745</v>
      </c>
    </row>
    <row r="147" spans="1:10" x14ac:dyDescent="0.35">
      <c r="A147" s="5">
        <f t="shared" si="18"/>
        <v>114</v>
      </c>
      <c r="B147" s="10">
        <f t="shared" si="19"/>
        <v>114484.69176551045</v>
      </c>
      <c r="C147" s="1">
        <f t="shared" si="27"/>
        <v>7.1745742441807203E-2</v>
      </c>
      <c r="D147" s="10">
        <f t="shared" si="20"/>
        <v>206.88021294554338</v>
      </c>
      <c r="E147" s="11">
        <f t="shared" si="21"/>
        <v>631.8037673118788</v>
      </c>
      <c r="F147" s="10">
        <f t="shared" si="22"/>
        <v>217.76864520583516</v>
      </c>
      <c r="G147" s="8">
        <f t="shared" si="23"/>
        <v>177.79668199675655</v>
      </c>
      <c r="H147" s="8">
        <f t="shared" si="24"/>
        <v>454.00708531512225</v>
      </c>
      <c r="I147" s="8">
        <f t="shared" si="25"/>
        <v>5.1911305450204415</v>
      </c>
      <c r="J147" s="8">
        <f t="shared" si="26"/>
        <v>3152.3785534039948</v>
      </c>
    </row>
    <row r="148" spans="1:10" x14ac:dyDescent="0.35">
      <c r="A148" s="5">
        <f t="shared" si="18"/>
        <v>115</v>
      </c>
      <c r="B148" s="10">
        <f t="shared" si="19"/>
        <v>114686.84564423202</v>
      </c>
      <c r="C148" s="1">
        <f t="shared" si="27"/>
        <v>7.0106656938659251E-2</v>
      </c>
      <c r="D148" s="10">
        <f t="shared" si="20"/>
        <v>202.15387872156924</v>
      </c>
      <c r="E148" s="11">
        <f t="shared" si="21"/>
        <v>629.71712925657266</v>
      </c>
      <c r="F148" s="10">
        <f t="shared" si="22"/>
        <v>212.79355654902025</v>
      </c>
      <c r="G148" s="8">
        <f t="shared" si="23"/>
        <v>177.20947859285772</v>
      </c>
      <c r="H148" s="8">
        <f t="shared" si="24"/>
        <v>452.50765066371491</v>
      </c>
      <c r="I148" s="8">
        <f t="shared" si="25"/>
        <v>4.974986504352028</v>
      </c>
      <c r="J148" s="8">
        <f t="shared" si="26"/>
        <v>3157.3535399083466</v>
      </c>
    </row>
    <row r="149" spans="1:10" x14ac:dyDescent="0.35">
      <c r="A149" s="5">
        <f t="shared" si="18"/>
        <v>116</v>
      </c>
      <c r="B149" s="10">
        <f t="shared" si="19"/>
        <v>114884.3811653934</v>
      </c>
      <c r="C149" s="1">
        <f t="shared" si="27"/>
        <v>6.8505017577891292E-2</v>
      </c>
      <c r="D149" s="10">
        <f t="shared" si="20"/>
        <v>197.535521161378</v>
      </c>
      <c r="E149" s="11">
        <f t="shared" si="21"/>
        <v>627.63738267390045</v>
      </c>
      <c r="F149" s="10">
        <f t="shared" si="22"/>
        <v>207.93212753829263</v>
      </c>
      <c r="G149" s="8">
        <f t="shared" si="23"/>
        <v>176.62421452682267</v>
      </c>
      <c r="H149" s="8">
        <f t="shared" si="24"/>
        <v>451.01316814707775</v>
      </c>
      <c r="I149" s="8">
        <f t="shared" si="25"/>
        <v>4.7678420921674691</v>
      </c>
      <c r="J149" s="8">
        <f t="shared" si="26"/>
        <v>3162.1213820005141</v>
      </c>
    </row>
    <row r="150" spans="1:10" x14ac:dyDescent="0.35">
      <c r="A150" s="5">
        <f t="shared" si="18"/>
        <v>117</v>
      </c>
      <c r="B150" s="10">
        <f t="shared" si="19"/>
        <v>115077.40383885018</v>
      </c>
      <c r="C150" s="1">
        <f t="shared" si="27"/>
        <v>6.6939968874187628E-2</v>
      </c>
      <c r="D150" s="10">
        <f t="shared" si="20"/>
        <v>193.02267345679132</v>
      </c>
      <c r="E150" s="11">
        <f t="shared" si="21"/>
        <v>625.564504803619</v>
      </c>
      <c r="F150" s="10">
        <f t="shared" si="22"/>
        <v>203.18176153346457</v>
      </c>
      <c r="G150" s="8">
        <f t="shared" si="23"/>
        <v>176.04088339366308</v>
      </c>
      <c r="H150" s="8">
        <f t="shared" si="24"/>
        <v>449.52362140995592</v>
      </c>
      <c r="I150" s="8">
        <f t="shared" si="25"/>
        <v>4.5693225893091487</v>
      </c>
      <c r="J150" s="8">
        <f t="shared" si="26"/>
        <v>3166.6907045898233</v>
      </c>
    </row>
    <row r="151" spans="1:10" x14ac:dyDescent="0.35">
      <c r="A151" s="5">
        <f t="shared" si="18"/>
        <v>118</v>
      </c>
      <c r="B151" s="10">
        <f t="shared" si="19"/>
        <v>115266.01676400589</v>
      </c>
      <c r="C151" s="1">
        <f t="shared" si="27"/>
        <v>6.5410674886438591E-2</v>
      </c>
      <c r="D151" s="10">
        <f t="shared" si="20"/>
        <v>188.61292515572001</v>
      </c>
      <c r="E151" s="11">
        <f t="shared" si="21"/>
        <v>623.49847296065252</v>
      </c>
      <c r="F151" s="10">
        <f t="shared" si="22"/>
        <v>198.53992121654738</v>
      </c>
      <c r="G151" s="8">
        <f t="shared" si="23"/>
        <v>175.45947880954358</v>
      </c>
      <c r="H151" s="8">
        <f t="shared" si="24"/>
        <v>448.03899415110891</v>
      </c>
      <c r="I151" s="8">
        <f t="shared" si="25"/>
        <v>4.379068878868722</v>
      </c>
      <c r="J151" s="8">
        <f t="shared" si="26"/>
        <v>3171.0697734686919</v>
      </c>
    </row>
    <row r="152" spans="1:10" x14ac:dyDescent="0.35">
      <c r="A152" s="5">
        <f t="shared" si="18"/>
        <v>119</v>
      </c>
      <c r="B152" s="10">
        <f t="shared" si="19"/>
        <v>115450.32068488056</v>
      </c>
      <c r="C152" s="1">
        <f t="shared" si="27"/>
        <v>6.3916318771238712E-2</v>
      </c>
      <c r="D152" s="10">
        <f t="shared" si="20"/>
        <v>184.3039208746674</v>
      </c>
      <c r="E152" s="11">
        <f t="shared" si="21"/>
        <v>621.4392645348446</v>
      </c>
      <c r="F152" s="10">
        <f t="shared" si="22"/>
        <v>194.004127236492</v>
      </c>
      <c r="G152" s="8">
        <f t="shared" si="23"/>
        <v>174.87999441171206</v>
      </c>
      <c r="H152" s="8">
        <f t="shared" si="24"/>
        <v>446.55927012313253</v>
      </c>
      <c r="I152" s="8">
        <f t="shared" si="25"/>
        <v>4.1967367965534415</v>
      </c>
      <c r="J152" s="8">
        <f t="shared" si="26"/>
        <v>3175.2665102652454</v>
      </c>
    </row>
    <row r="153" spans="1:10" x14ac:dyDescent="0.35">
      <c r="A153" s="5">
        <f t="shared" si="18"/>
        <v>120</v>
      </c>
      <c r="B153" s="10">
        <f t="shared" si="19"/>
        <v>115630.41404392121</v>
      </c>
      <c r="C153" s="1">
        <f t="shared" si="27"/>
        <v>6.2456102346584719E-2</v>
      </c>
      <c r="D153" s="10">
        <f t="shared" si="20"/>
        <v>180.0933590406467</v>
      </c>
      <c r="E153" s="11">
        <f t="shared" si="21"/>
        <v>619.38685699071573</v>
      </c>
      <c r="F153" s="10">
        <f t="shared" si="22"/>
        <v>189.57195688489128</v>
      </c>
      <c r="G153" s="8">
        <f t="shared" si="23"/>
        <v>174.30242385843124</v>
      </c>
      <c r="H153" s="8">
        <f t="shared" si="24"/>
        <v>445.08443313228452</v>
      </c>
      <c r="I153" s="8">
        <f t="shared" si="25"/>
        <v>4.0219965081014371</v>
      </c>
      <c r="J153" s="8">
        <f t="shared" si="26"/>
        <v>3179.2885067733469</v>
      </c>
    </row>
    <row r="154" spans="1:10" x14ac:dyDescent="0.35">
      <c r="A154" s="5">
        <f t="shared" si="18"/>
        <v>121</v>
      </c>
      <c r="B154" s="10">
        <f t="shared" si="19"/>
        <v>115806.39303458304</v>
      </c>
      <c r="C154" s="1">
        <f t="shared" si="27"/>
        <v>6.1029245665542797E-2</v>
      </c>
      <c r="D154" s="10">
        <f t="shared" si="20"/>
        <v>175.97899066183771</v>
      </c>
      <c r="E154" s="11">
        <f t="shared" si="21"/>
        <v>617.34122786720832</v>
      </c>
      <c r="F154" s="10">
        <f t="shared" si="22"/>
        <v>185.24104280193444</v>
      </c>
      <c r="G154" s="8">
        <f t="shared" si="23"/>
        <v>173.72676082890709</v>
      </c>
      <c r="H154" s="8">
        <f t="shared" si="24"/>
        <v>443.6144670383012</v>
      </c>
      <c r="I154" s="8">
        <f t="shared" si="25"/>
        <v>3.8545319126195738</v>
      </c>
      <c r="J154" s="8">
        <f t="shared" si="26"/>
        <v>3183.1430386859665</v>
      </c>
    </row>
    <row r="155" spans="1:10" x14ac:dyDescent="0.35">
      <c r="A155" s="5">
        <f t="shared" si="18"/>
        <v>122</v>
      </c>
      <c r="B155" s="10">
        <f t="shared" si="19"/>
        <v>115978.35165270937</v>
      </c>
      <c r="C155" s="1">
        <f t="shared" si="27"/>
        <v>5.9634986599653605E-2</v>
      </c>
      <c r="D155" s="10">
        <f t="shared" si="20"/>
        <v>171.95861812633339</v>
      </c>
      <c r="E155" s="11">
        <f t="shared" si="21"/>
        <v>615.3023547774535</v>
      </c>
      <c r="F155" s="10">
        <f t="shared" si="22"/>
        <v>181.00907171192989</v>
      </c>
      <c r="G155" s="8">
        <f t="shared" si="23"/>
        <v>173.15299902322297</v>
      </c>
      <c r="H155" s="8">
        <f t="shared" si="24"/>
        <v>442.14935575423056</v>
      </c>
      <c r="I155" s="8">
        <f t="shared" si="25"/>
        <v>3.6940400707647867</v>
      </c>
      <c r="J155" s="8">
        <f t="shared" si="26"/>
        <v>3186.8370787567314</v>
      </c>
    </row>
    <row r="156" spans="1:10" x14ac:dyDescent="0.35">
      <c r="A156" s="5">
        <f t="shared" si="18"/>
        <v>123</v>
      </c>
      <c r="B156" s="10">
        <f t="shared" si="19"/>
        <v>116146.38174673769</v>
      </c>
      <c r="C156" s="1">
        <f t="shared" si="27"/>
        <v>5.8272580431856458E-2</v>
      </c>
      <c r="D156" s="10">
        <f t="shared" si="20"/>
        <v>168.03009402832402</v>
      </c>
      <c r="E156" s="11">
        <f t="shared" si="21"/>
        <v>613.27021540851331</v>
      </c>
      <c r="F156" s="10">
        <f t="shared" si="22"/>
        <v>176.87378318770951</v>
      </c>
      <c r="G156" s="8">
        <f t="shared" si="23"/>
        <v>172.58113216226741</v>
      </c>
      <c r="H156" s="8">
        <f t="shared" si="24"/>
        <v>440.6890832462459</v>
      </c>
      <c r="I156" s="8">
        <f t="shared" si="25"/>
        <v>3.5402306567341393</v>
      </c>
      <c r="J156" s="8">
        <f t="shared" si="26"/>
        <v>3190.3773094134658</v>
      </c>
    </row>
    <row r="157" spans="1:10" x14ac:dyDescent="0.35">
      <c r="A157" s="5">
        <f t="shared" si="18"/>
        <v>124</v>
      </c>
      <c r="B157" s="10">
        <f t="shared" si="19"/>
        <v>116310.57306675879</v>
      </c>
      <c r="C157" s="1">
        <f t="shared" si="27"/>
        <v>5.6941299458712402E-2</v>
      </c>
      <c r="D157" s="10">
        <f t="shared" si="20"/>
        <v>164.19132002110302</v>
      </c>
      <c r="E157" s="11">
        <f t="shared" si="21"/>
        <v>611.24478752114555</v>
      </c>
      <c r="F157" s="10">
        <f t="shared" si="22"/>
        <v>172.83296844326634</v>
      </c>
      <c r="G157" s="8">
        <f t="shared" si="23"/>
        <v>172.0111539876676</v>
      </c>
      <c r="H157" s="8">
        <f t="shared" si="24"/>
        <v>439.23363353347793</v>
      </c>
      <c r="I157" s="8">
        <f t="shared" si="25"/>
        <v>3.3928254330726491</v>
      </c>
      <c r="J157" s="8">
        <f t="shared" si="26"/>
        <v>3193.7701348465384</v>
      </c>
    </row>
    <row r="158" spans="1:10" x14ac:dyDescent="0.35">
      <c r="A158" s="5">
        <f t="shared" si="18"/>
        <v>125</v>
      </c>
      <c r="B158" s="10">
        <f t="shared" si="19"/>
        <v>116471.01331245506</v>
      </c>
      <c r="C158" s="1">
        <f t="shared" si="27"/>
        <v>5.5640432601715584E-2</v>
      </c>
      <c r="D158" s="10">
        <f t="shared" si="20"/>
        <v>160.44024569627348</v>
      </c>
      <c r="E158" s="11">
        <f t="shared" si="21"/>
        <v>609.22604894955316</v>
      </c>
      <c r="F158" s="10">
        <f t="shared" si="22"/>
        <v>168.88446915397208</v>
      </c>
      <c r="G158" s="8">
        <f t="shared" si="23"/>
        <v>171.44305826171916</v>
      </c>
      <c r="H158" s="8">
        <f t="shared" si="24"/>
        <v>437.782990687834</v>
      </c>
      <c r="I158" s="8">
        <f t="shared" si="25"/>
        <v>3.2515577473485116</v>
      </c>
      <c r="J158" s="8">
        <f t="shared" si="26"/>
        <v>3197.0216925938871</v>
      </c>
    </row>
    <row r="159" spans="1:10" x14ac:dyDescent="0.35">
      <c r="A159" s="5">
        <f t="shared" si="18"/>
        <v>126</v>
      </c>
      <c r="B159" s="10">
        <f t="shared" si="19"/>
        <v>116627.78817994363</v>
      </c>
      <c r="C159" s="1">
        <f t="shared" si="27"/>
        <v>5.4369285027483949E-2</v>
      </c>
      <c r="D159" s="10">
        <f t="shared" si="20"/>
        <v>156.77486748856251</v>
      </c>
      <c r="E159" s="11">
        <f t="shared" si="21"/>
        <v>607.21397760114769</v>
      </c>
      <c r="F159" s="10">
        <f t="shared" si="22"/>
        <v>165.02617630375002</v>
      </c>
      <c r="G159" s="8">
        <f t="shared" si="23"/>
        <v>170.87683876731936</v>
      </c>
      <c r="H159" s="8">
        <f t="shared" si="24"/>
        <v>436.33713883382836</v>
      </c>
      <c r="I159" s="8">
        <f t="shared" si="25"/>
        <v>3.1161720497854266</v>
      </c>
      <c r="J159" s="8">
        <f t="shared" si="26"/>
        <v>3200.1378646436724</v>
      </c>
    </row>
    <row r="160" spans="1:10" x14ac:dyDescent="0.35">
      <c r="A160" s="5">
        <f t="shared" si="18"/>
        <v>127</v>
      </c>
      <c r="B160" s="10">
        <f t="shared" si="19"/>
        <v>116780.98140754929</v>
      </c>
      <c r="C160" s="1">
        <f t="shared" si="27"/>
        <v>5.3127177776627232E-2</v>
      </c>
      <c r="D160" s="10">
        <f t="shared" si="20"/>
        <v>153.19322760565427</v>
      </c>
      <c r="E160" s="11">
        <f t="shared" si="21"/>
        <v>605.20855145630446</v>
      </c>
      <c r="F160" s="10">
        <f t="shared" si="22"/>
        <v>161.25602905858347</v>
      </c>
      <c r="G160" s="8">
        <f t="shared" si="23"/>
        <v>170.31248930789826</v>
      </c>
      <c r="H160" s="8">
        <f t="shared" si="24"/>
        <v>434.8960621484062</v>
      </c>
      <c r="I160" s="8">
        <f t="shared" si="25"/>
        <v>2.9864234309793081</v>
      </c>
      <c r="J160" s="8">
        <f t="shared" si="26"/>
        <v>3203.1242880746518</v>
      </c>
    </row>
    <row r="161" spans="1:10" x14ac:dyDescent="0.35">
      <c r="A161" s="5">
        <f t="shared" si="18"/>
        <v>128</v>
      </c>
      <c r="B161" s="10">
        <f t="shared" si="19"/>
        <v>116930.67482053176</v>
      </c>
      <c r="C161" s="1">
        <f t="shared" si="27"/>
        <v>5.1913447401093826E-2</v>
      </c>
      <c r="D161" s="10">
        <f t="shared" si="20"/>
        <v>149.69341298247249</v>
      </c>
      <c r="E161" s="11">
        <f t="shared" si="21"/>
        <v>603.20974856812325</v>
      </c>
      <c r="F161" s="10">
        <f t="shared" si="22"/>
        <v>157.57201366576052</v>
      </c>
      <c r="G161" s="8">
        <f t="shared" si="23"/>
        <v>169.75000370735145</v>
      </c>
      <c r="H161" s="8">
        <f t="shared" si="24"/>
        <v>433.45974486077182</v>
      </c>
      <c r="I161" s="8">
        <f t="shared" si="25"/>
        <v>2.8620771788631982</v>
      </c>
      <c r="J161" s="8">
        <f t="shared" si="26"/>
        <v>3205.986365253515</v>
      </c>
    </row>
    <row r="162" spans="1:10" x14ac:dyDescent="0.35">
      <c r="A162" s="5">
        <f t="shared" si="18"/>
        <v>129</v>
      </c>
      <c r="B162" s="10">
        <f t="shared" si="19"/>
        <v>117076.94837479111</v>
      </c>
      <c r="C162" s="1">
        <f t="shared" si="27"/>
        <v>5.0727445609801691E-2</v>
      </c>
      <c r="D162" s="10">
        <f t="shared" si="20"/>
        <v>146.27355425935346</v>
      </c>
      <c r="E162" s="11">
        <f t="shared" si="21"/>
        <v>601.21754706218894</v>
      </c>
      <c r="F162" s="10">
        <f t="shared" si="22"/>
        <v>153.9721623782668</v>
      </c>
      <c r="G162" s="8">
        <f t="shared" si="23"/>
        <v>169.18937580997266</v>
      </c>
      <c r="H162" s="8">
        <f t="shared" si="24"/>
        <v>432.02817125221628</v>
      </c>
      <c r="I162" s="8">
        <f t="shared" si="25"/>
        <v>2.7429083541188941</v>
      </c>
      <c r="J162" s="8">
        <f t="shared" si="26"/>
        <v>3208.7292736076338</v>
      </c>
    </row>
    <row r="163" spans="1:10" x14ac:dyDescent="0.35">
      <c r="A163" s="5">
        <f t="shared" ref="A163:A226" si="28">A162+1</f>
        <v>130</v>
      </c>
      <c r="B163" s="10">
        <f t="shared" ref="B163:B226" si="29">B162+D163</f>
        <v>117219.88019957468</v>
      </c>
      <c r="C163" s="1">
        <f t="shared" si="27"/>
        <v>4.9568538922367344E-2</v>
      </c>
      <c r="D163" s="10">
        <f t="shared" ref="D163:D226" si="30">IF(AND($B$10=93,$B$11),5/7,1)*$B$24*365.25*$B$15*C162</f>
        <v>142.93182478356056</v>
      </c>
      <c r="E163" s="11">
        <f t="shared" ref="E163:E226" si="31">D163*IF($B$10=31,$B$4,IF($B$10=93,IF($B$11,$B$6,$B$6*5/7+$B$7*2/7),"Error, check Tariff selection"))/100*(1+$B$8)^A163</f>
        <v>599.23192513632296</v>
      </c>
      <c r="F163" s="10">
        <f t="shared" ref="F163:F226" si="32">D163/$B$20</f>
        <v>150.45455240374795</v>
      </c>
      <c r="G163" s="8">
        <f t="shared" ref="G163:G226" si="33">F163*$B$5/100*(1+$B$8)^A163</f>
        <v>168.63059948038372</v>
      </c>
      <c r="H163" s="8">
        <f t="shared" ref="H163:H226" si="34">E163-G163</f>
        <v>430.60132565593926</v>
      </c>
      <c r="I163" s="8">
        <f t="shared" ref="I163:I226" si="35">H163/(1+$B$9)^A163</f>
        <v>2.6287013832672059</v>
      </c>
      <c r="J163" s="8">
        <f t="shared" ref="J163:J226" si="36">J162+I163</f>
        <v>3211.3579749909009</v>
      </c>
    </row>
    <row r="164" spans="1:10" x14ac:dyDescent="0.35">
      <c r="A164" s="5">
        <f t="shared" si="28"/>
        <v>131</v>
      </c>
      <c r="B164" s="10">
        <f t="shared" si="29"/>
        <v>117359.54663920829</v>
      </c>
      <c r="C164" s="1">
        <f t="shared" si="27"/>
        <v>4.8436108330743521E-2</v>
      </c>
      <c r="D164" s="10">
        <f t="shared" si="30"/>
        <v>139.66643963361608</v>
      </c>
      <c r="E164" s="11">
        <f t="shared" si="31"/>
        <v>597.25286106035958</v>
      </c>
      <c r="F164" s="10">
        <f t="shared" si="32"/>
        <v>147.01730487749063</v>
      </c>
      <c r="G164" s="8">
        <f t="shared" si="33"/>
        <v>168.07366860347182</v>
      </c>
      <c r="H164" s="8">
        <f t="shared" si="34"/>
        <v>429.17919245688779</v>
      </c>
      <c r="I164" s="8">
        <f t="shared" si="35"/>
        <v>2.519249668700887</v>
      </c>
      <c r="J164" s="8">
        <f t="shared" si="36"/>
        <v>3213.8772246596018</v>
      </c>
    </row>
    <row r="165" spans="1:10" x14ac:dyDescent="0.35">
      <c r="A165" s="5">
        <f t="shared" si="28"/>
        <v>132</v>
      </c>
      <c r="B165" s="10">
        <f t="shared" si="29"/>
        <v>117496.02229387421</v>
      </c>
      <c r="C165" s="1">
        <f t="shared" si="27"/>
        <v>4.7329548968587432E-2</v>
      </c>
      <c r="D165" s="10">
        <f t="shared" si="30"/>
        <v>136.47565466591715</v>
      </c>
      <c r="E165" s="11">
        <f t="shared" si="31"/>
        <v>595.28033317590007</v>
      </c>
      <c r="F165" s="10">
        <f t="shared" si="32"/>
        <v>143.65858385886017</v>
      </c>
      <c r="G165" s="8">
        <f t="shared" si="33"/>
        <v>167.51857708432004</v>
      </c>
      <c r="H165" s="8">
        <f t="shared" si="34"/>
        <v>427.76175609158003</v>
      </c>
      <c r="I165" s="8">
        <f t="shared" si="35"/>
        <v>2.4143552149545999</v>
      </c>
      <c r="J165" s="8">
        <f t="shared" si="36"/>
        <v>3216.2915798745562</v>
      </c>
    </row>
    <row r="166" spans="1:10" x14ac:dyDescent="0.35">
      <c r="A166" s="5">
        <f t="shared" si="28"/>
        <v>133</v>
      </c>
      <c r="B166" s="10">
        <f t="shared" si="29"/>
        <v>117629.38005945734</v>
      </c>
      <c r="C166" s="1">
        <f t="shared" si="27"/>
        <v>4.6248269788183638E-2</v>
      </c>
      <c r="D166" s="10">
        <f t="shared" si="30"/>
        <v>133.3577655831335</v>
      </c>
      <c r="E166" s="11">
        <f t="shared" si="31"/>
        <v>593.31431989607131</v>
      </c>
      <c r="F166" s="10">
        <f t="shared" si="32"/>
        <v>140.37659535066686</v>
      </c>
      <c r="G166" s="8">
        <f t="shared" si="33"/>
        <v>166.96531884813959</v>
      </c>
      <c r="H166" s="8">
        <f t="shared" si="34"/>
        <v>426.34900104793172</v>
      </c>
      <c r="I166" s="8">
        <f t="shared" si="35"/>
        <v>2.3138282705359603</v>
      </c>
      <c r="J166" s="8">
        <f t="shared" si="36"/>
        <v>3218.605408145092</v>
      </c>
    </row>
    <row r="167" spans="1:10" x14ac:dyDescent="0.35">
      <c r="A167" s="5">
        <f t="shared" si="28"/>
        <v>134</v>
      </c>
      <c r="B167" s="10">
        <f t="shared" si="29"/>
        <v>117759.69116648124</v>
      </c>
      <c r="C167" s="1">
        <f t="shared" si="27"/>
        <v>4.51916932447467E-2</v>
      </c>
      <c r="D167" s="10">
        <f t="shared" si="30"/>
        <v>130.31110702389145</v>
      </c>
      <c r="E167" s="11">
        <f t="shared" si="31"/>
        <v>591.35479970529798</v>
      </c>
      <c r="F167" s="10">
        <f t="shared" si="32"/>
        <v>137.16958634093837</v>
      </c>
      <c r="G167" s="8">
        <f t="shared" si="33"/>
        <v>166.4138878402058</v>
      </c>
      <c r="H167" s="8">
        <f t="shared" si="34"/>
        <v>424.94091186509218</v>
      </c>
      <c r="I167" s="8">
        <f t="shared" si="35"/>
        <v>2.2174869846697778</v>
      </c>
      <c r="J167" s="8">
        <f t="shared" si="36"/>
        <v>3220.8228951297619</v>
      </c>
    </row>
    <row r="168" spans="1:10" x14ac:dyDescent="0.35">
      <c r="A168" s="5">
        <f t="shared" si="28"/>
        <v>135</v>
      </c>
      <c r="B168" s="10">
        <f t="shared" si="29"/>
        <v>117887.02521815449</v>
      </c>
      <c r="C168" s="1">
        <f t="shared" si="27"/>
        <v>4.4159254987936492E-2</v>
      </c>
      <c r="D168" s="10">
        <f t="shared" si="30"/>
        <v>127.33405167325168</v>
      </c>
      <c r="E168" s="11">
        <f t="shared" si="31"/>
        <v>589.40175115906391</v>
      </c>
      <c r="F168" s="10">
        <f t="shared" si="32"/>
        <v>134.03584386658073</v>
      </c>
      <c r="G168" s="8">
        <f t="shared" si="33"/>
        <v>165.86427802579075</v>
      </c>
      <c r="H168" s="8">
        <f t="shared" si="34"/>
        <v>423.53747313327312</v>
      </c>
      <c r="I168" s="8">
        <f t="shared" si="35"/>
        <v>2.1251570783344564</v>
      </c>
      <c r="J168" s="8">
        <f t="shared" si="36"/>
        <v>3222.9480522080962</v>
      </c>
    </row>
    <row r="169" spans="1:10" x14ac:dyDescent="0.35">
      <c r="A169" s="5">
        <f t="shared" si="28"/>
        <v>136</v>
      </c>
      <c r="B169" s="10">
        <f t="shared" si="29"/>
        <v>118011.450227548</v>
      </c>
      <c r="C169" s="1">
        <f t="shared" si="27"/>
        <v>4.3150403560421435E-2</v>
      </c>
      <c r="D169" s="10">
        <f t="shared" si="30"/>
        <v>124.42500939350937</v>
      </c>
      <c r="E169" s="11">
        <f t="shared" si="31"/>
        <v>587.45515288367426</v>
      </c>
      <c r="F169" s="10">
        <f t="shared" si="32"/>
        <v>130.97369409843091</v>
      </c>
      <c r="G169" s="8">
        <f t="shared" si="33"/>
        <v>165.31648339009647</v>
      </c>
      <c r="H169" s="8">
        <f t="shared" si="34"/>
        <v>422.13866949357782</v>
      </c>
      <c r="I169" s="8">
        <f t="shared" si="35"/>
        <v>2.0366715289955071</v>
      </c>
      <c r="J169" s="8">
        <f t="shared" si="36"/>
        <v>3224.9847237370918</v>
      </c>
    </row>
    <row r="170" spans="1:10" x14ac:dyDescent="0.35">
      <c r="A170" s="5">
        <f t="shared" si="28"/>
        <v>137</v>
      </c>
      <c r="B170" s="10">
        <f t="shared" si="29"/>
        <v>118133.03265392286</v>
      </c>
      <c r="C170" s="1">
        <f t="shared" si="27"/>
        <v>4.216460010332812E-2</v>
      </c>
      <c r="D170" s="10">
        <f t="shared" si="30"/>
        <v>121.5824263748532</v>
      </c>
      <c r="E170" s="11">
        <f t="shared" si="31"/>
        <v>585.51498357602668</v>
      </c>
      <c r="F170" s="10">
        <f t="shared" si="32"/>
        <v>127.9815014472139</v>
      </c>
      <c r="G170" s="8">
        <f t="shared" si="33"/>
        <v>164.77049793819049</v>
      </c>
      <c r="H170" s="8">
        <f t="shared" si="34"/>
        <v>420.74448563783619</v>
      </c>
      <c r="I170" s="8">
        <f t="shared" si="35"/>
        <v>1.9518702684659037</v>
      </c>
      <c r="J170" s="8">
        <f t="shared" si="36"/>
        <v>3226.9365940055577</v>
      </c>
    </row>
    <row r="171" spans="1:10" x14ac:dyDescent="0.35">
      <c r="A171" s="5">
        <f t="shared" si="28"/>
        <v>138</v>
      </c>
      <c r="B171" s="10">
        <f t="shared" si="29"/>
        <v>118251.83743822828</v>
      </c>
      <c r="C171" s="1">
        <f t="shared" si="27"/>
        <v>4.1201318068419202E-2</v>
      </c>
      <c r="D171" s="10">
        <f t="shared" si="30"/>
        <v>118.80478430542748</v>
      </c>
      <c r="E171" s="11">
        <f t="shared" si="31"/>
        <v>583.58122200337891</v>
      </c>
      <c r="F171" s="10">
        <f t="shared" si="32"/>
        <v>125.05766768992366</v>
      </c>
      <c r="G171" s="8">
        <f t="shared" si="33"/>
        <v>164.22631569494044</v>
      </c>
      <c r="H171" s="8">
        <f t="shared" si="34"/>
        <v>419.35490630843844</v>
      </c>
      <c r="I171" s="8">
        <f t="shared" si="35"/>
        <v>1.8705998933466617</v>
      </c>
      <c r="J171" s="8">
        <f t="shared" si="36"/>
        <v>3228.8071938989042</v>
      </c>
    </row>
    <row r="172" spans="1:10" x14ac:dyDescent="0.35">
      <c r="A172" s="5">
        <f t="shared" si="28"/>
        <v>139</v>
      </c>
      <c r="B172" s="10">
        <f t="shared" si="29"/>
        <v>118367.92803778863</v>
      </c>
      <c r="C172" s="1">
        <f t="shared" si="27"/>
        <v>4.0260042936848928E-2</v>
      </c>
      <c r="D172" s="10">
        <f t="shared" si="30"/>
        <v>116.09059956035233</v>
      </c>
      <c r="E172" s="11">
        <f t="shared" si="31"/>
        <v>581.65384700310517</v>
      </c>
      <c r="F172" s="10">
        <f t="shared" si="32"/>
        <v>122.20063111616035</v>
      </c>
      <c r="G172" s="8">
        <f t="shared" si="33"/>
        <v>163.6839307049456</v>
      </c>
      <c r="H172" s="8">
        <f t="shared" si="34"/>
        <v>417.96991629815955</v>
      </c>
      <c r="I172" s="8">
        <f t="shared" si="35"/>
        <v>1.7927133875238157</v>
      </c>
      <c r="J172" s="8">
        <f t="shared" si="36"/>
        <v>3230.5999072864279</v>
      </c>
    </row>
    <row r="173" spans="1:10" x14ac:dyDescent="0.35">
      <c r="A173" s="5">
        <f t="shared" si="28"/>
        <v>140</v>
      </c>
      <c r="B173" s="10">
        <f t="shared" si="29"/>
        <v>118481.36646019791</v>
      </c>
      <c r="C173" s="1">
        <f t="shared" si="27"/>
        <v>3.9340271944341199E-2</v>
      </c>
      <c r="D173" s="10">
        <f t="shared" si="30"/>
        <v>113.43842240927714</v>
      </c>
      <c r="E173" s="11">
        <f t="shared" si="31"/>
        <v>579.73283748248264</v>
      </c>
      <c r="F173" s="10">
        <f t="shared" si="32"/>
        <v>119.40886569397594</v>
      </c>
      <c r="G173" s="8">
        <f t="shared" si="33"/>
        <v>163.14333703247661</v>
      </c>
      <c r="H173" s="8">
        <f t="shared" si="34"/>
        <v>416.58950045000603</v>
      </c>
      <c r="I173" s="8">
        <f t="shared" si="35"/>
        <v>1.7180698562199386</v>
      </c>
      <c r="J173" s="8">
        <f t="shared" si="36"/>
        <v>3232.317977142648</v>
      </c>
    </row>
    <row r="174" spans="1:10" x14ac:dyDescent="0.35">
      <c r="A174" s="5">
        <f t="shared" si="28"/>
        <v>141</v>
      </c>
      <c r="B174" s="10">
        <f t="shared" si="29"/>
        <v>118592.21329643994</v>
      </c>
      <c r="C174" s="1">
        <f t="shared" si="27"/>
        <v>3.8441513812649042E-2</v>
      </c>
      <c r="D174" s="10">
        <f t="shared" si="30"/>
        <v>110.84683624203055</v>
      </c>
      <c r="E174" s="11">
        <f t="shared" si="31"/>
        <v>577.81817241843908</v>
      </c>
      <c r="F174" s="10">
        <f t="shared" si="32"/>
        <v>116.68088025476901</v>
      </c>
      <c r="G174" s="8">
        <f t="shared" si="33"/>
        <v>162.60452876140468</v>
      </c>
      <c r="H174" s="8">
        <f t="shared" si="34"/>
        <v>415.21364365703437</v>
      </c>
      <c r="I174" s="8">
        <f t="shared" si="35"/>
        <v>1.6465342711188793</v>
      </c>
      <c r="J174" s="8">
        <f t="shared" si="36"/>
        <v>3233.964511413767</v>
      </c>
    </row>
    <row r="175" spans="1:10" x14ac:dyDescent="0.35">
      <c r="A175" s="5">
        <f t="shared" si="28"/>
        <v>142</v>
      </c>
      <c r="B175" s="10">
        <f t="shared" si="29"/>
        <v>118700.52775325191</v>
      </c>
      <c r="C175" s="1">
        <f t="shared" si="27"/>
        <v>3.7563288487146518E-2</v>
      </c>
      <c r="D175" s="10">
        <f t="shared" si="30"/>
        <v>108.31445681196908</v>
      </c>
      <c r="E175" s="11">
        <f t="shared" si="31"/>
        <v>575.9098308573457</v>
      </c>
      <c r="F175" s="10">
        <f t="shared" si="32"/>
        <v>114.01521769680956</v>
      </c>
      <c r="G175" s="8">
        <f t="shared" si="33"/>
        <v>162.06749999514307</v>
      </c>
      <c r="H175" s="8">
        <f t="shared" si="34"/>
        <v>413.84233086220263</v>
      </c>
      <c r="I175" s="8">
        <f t="shared" si="35"/>
        <v>1.5779772261029221</v>
      </c>
      <c r="J175" s="8">
        <f t="shared" si="36"/>
        <v>3235.54248863987</v>
      </c>
    </row>
    <row r="176" spans="1:10" x14ac:dyDescent="0.35">
      <c r="A176" s="5">
        <f t="shared" si="28"/>
        <v>143</v>
      </c>
      <c r="B176" s="10">
        <f t="shared" si="29"/>
        <v>118806.36768474852</v>
      </c>
      <c r="C176" s="1">
        <f t="shared" si="27"/>
        <v>3.6705126880417382E-2</v>
      </c>
      <c r="D176" s="10">
        <f t="shared" si="30"/>
        <v>105.83993149660493</v>
      </c>
      <c r="E176" s="11">
        <f t="shared" si="31"/>
        <v>574.00779191476943</v>
      </c>
      <c r="F176" s="10">
        <f t="shared" si="32"/>
        <v>111.41045420695256</v>
      </c>
      <c r="G176" s="8">
        <f t="shared" si="33"/>
        <v>161.53224485657765</v>
      </c>
      <c r="H176" s="8">
        <f t="shared" si="34"/>
        <v>412.47554705819175</v>
      </c>
      <c r="I176" s="8">
        <f t="shared" si="35"/>
        <v>1.5122747031602408</v>
      </c>
      <c r="J176" s="8">
        <f t="shared" si="36"/>
        <v>3237.0547633430301</v>
      </c>
    </row>
    <row r="177" spans="1:10" x14ac:dyDescent="0.35">
      <c r="A177" s="5">
        <f t="shared" si="28"/>
        <v>144</v>
      </c>
      <c r="B177" s="10">
        <f t="shared" si="29"/>
        <v>118909.78962332365</v>
      </c>
      <c r="C177" s="1">
        <f t="shared" si="27"/>
        <v>3.5866570621700067E-2</v>
      </c>
      <c r="D177" s="10">
        <f t="shared" si="30"/>
        <v>103.42193857513034</v>
      </c>
      <c r="E177" s="11">
        <f t="shared" si="31"/>
        <v>572.11203477525839</v>
      </c>
      <c r="F177" s="10">
        <f t="shared" si="32"/>
        <v>108.86519850013721</v>
      </c>
      <c r="G177" s="8">
        <f t="shared" si="33"/>
        <v>160.99875748800625</v>
      </c>
      <c r="H177" s="8">
        <f t="shared" si="34"/>
        <v>411.11327728725212</v>
      </c>
      <c r="I177" s="8">
        <f t="shared" si="35"/>
        <v>1.4493078480393988</v>
      </c>
      <c r="J177" s="8">
        <f t="shared" si="36"/>
        <v>3238.5040711910697</v>
      </c>
    </row>
    <row r="178" spans="1:10" x14ac:dyDescent="0.35">
      <c r="A178" s="5">
        <f t="shared" si="28"/>
        <v>145</v>
      </c>
      <c r="B178" s="10">
        <f t="shared" si="29"/>
        <v>119010.84880984609</v>
      </c>
      <c r="C178" s="1">
        <f t="shared" si="27"/>
        <v>3.5047171812058631E-2</v>
      </c>
      <c r="D178" s="10">
        <f t="shared" si="30"/>
        <v>101.05918652244306</v>
      </c>
      <c r="E178" s="11">
        <f t="shared" si="31"/>
        <v>570.2225386920976</v>
      </c>
      <c r="F178" s="10">
        <f t="shared" si="32"/>
        <v>106.37809107625586</v>
      </c>
      <c r="G178" s="8">
        <f t="shared" si="33"/>
        <v>160.46703205107005</v>
      </c>
      <c r="H178" s="8">
        <f t="shared" si="34"/>
        <v>409.75550664102752</v>
      </c>
      <c r="I178" s="8">
        <f t="shared" si="35"/>
        <v>1.3889627552448822</v>
      </c>
      <c r="J178" s="8">
        <f t="shared" si="36"/>
        <v>3239.8930339463145</v>
      </c>
    </row>
    <row r="179" spans="1:10" x14ac:dyDescent="0.35">
      <c r="A179" s="5">
        <f t="shared" si="28"/>
        <v>146</v>
      </c>
      <c r="B179" s="10">
        <f t="shared" si="29"/>
        <v>119109.59922316539</v>
      </c>
      <c r="C179" s="1">
        <f t="shared" si="27"/>
        <v>3.4246492785145355E-2</v>
      </c>
      <c r="D179" s="10">
        <f t="shared" si="30"/>
        <v>98.750413319305508</v>
      </c>
      <c r="E179" s="11">
        <f t="shared" si="31"/>
        <v>568.33928298709998</v>
      </c>
      <c r="F179" s="10">
        <f t="shared" si="32"/>
        <v>103.9478034940058</v>
      </c>
      <c r="G179" s="8">
        <f t="shared" si="33"/>
        <v>159.93706272669471</v>
      </c>
      <c r="H179" s="8">
        <f t="shared" si="34"/>
        <v>408.40222026040527</v>
      </c>
      <c r="I179" s="8">
        <f t="shared" si="35"/>
        <v>1.3311302619849006</v>
      </c>
      <c r="J179" s="8">
        <f t="shared" si="36"/>
        <v>3241.2241642082995</v>
      </c>
    </row>
    <row r="180" spans="1:10" x14ac:dyDescent="0.35">
      <c r="A180" s="5">
        <f t="shared" si="28"/>
        <v>147</v>
      </c>
      <c r="B180" s="10">
        <f t="shared" si="29"/>
        <v>119206.09360894366</v>
      </c>
      <c r="C180" s="1">
        <f t="shared" si="27"/>
        <v>3.3464105873429739E-2</v>
      </c>
      <c r="D180" s="10">
        <f t="shared" si="30"/>
        <v>96.494385778259229</v>
      </c>
      <c r="E180" s="11">
        <f t="shared" si="31"/>
        <v>566.46224705036798</v>
      </c>
      <c r="F180" s="10">
        <f t="shared" si="32"/>
        <v>101.57303766132551</v>
      </c>
      <c r="G180" s="8">
        <f t="shared" si="33"/>
        <v>159.40884371502355</v>
      </c>
      <c r="H180" s="8">
        <f t="shared" si="34"/>
        <v>407.05340333534446</v>
      </c>
      <c r="I180" s="8">
        <f t="shared" si="35"/>
        <v>1.2757057506985436</v>
      </c>
      <c r="J180" s="8">
        <f t="shared" si="36"/>
        <v>3242.4998699589983</v>
      </c>
    </row>
    <row r="181" spans="1:10" x14ac:dyDescent="0.35">
      <c r="A181" s="5">
        <f t="shared" si="28"/>
        <v>148</v>
      </c>
      <c r="B181" s="10">
        <f t="shared" si="29"/>
        <v>119300.38350782861</v>
      </c>
      <c r="C181" s="1">
        <f t="shared" si="27"/>
        <v>3.2699593179768005E-2</v>
      </c>
      <c r="D181" s="10">
        <f t="shared" si="30"/>
        <v>94.289898884941664</v>
      </c>
      <c r="E181" s="11">
        <f t="shared" si="31"/>
        <v>564.59141034007212</v>
      </c>
      <c r="F181" s="10">
        <f t="shared" si="32"/>
        <v>99.252525142043865</v>
      </c>
      <c r="G181" s="8">
        <f t="shared" si="33"/>
        <v>158.88236923535473</v>
      </c>
      <c r="H181" s="8">
        <f t="shared" si="34"/>
        <v>405.70904110471736</v>
      </c>
      <c r="I181" s="8">
        <f t="shared" si="35"/>
        <v>1.2225889598051942</v>
      </c>
      <c r="J181" s="8">
        <f t="shared" si="36"/>
        <v>3243.7224589188036</v>
      </c>
    </row>
    <row r="182" spans="1:10" x14ac:dyDescent="0.35">
      <c r="A182" s="5">
        <f t="shared" si="28"/>
        <v>149</v>
      </c>
      <c r="B182" s="10">
        <f t="shared" si="29"/>
        <v>119392.51928298306</v>
      </c>
      <c r="C182" s="1">
        <f t="shared" si="27"/>
        <v>3.1952546354191314E-2</v>
      </c>
      <c r="D182" s="10">
        <f t="shared" si="30"/>
        <v>92.135775154450627</v>
      </c>
      <c r="E182" s="11">
        <f t="shared" si="31"/>
        <v>562.72675238222496</v>
      </c>
      <c r="F182" s="10">
        <f t="shared" si="32"/>
        <v>96.985026478369079</v>
      </c>
      <c r="G182" s="8">
        <f t="shared" si="33"/>
        <v>158.35763352607799</v>
      </c>
      <c r="H182" s="8">
        <f t="shared" si="34"/>
        <v>404.369118856147</v>
      </c>
      <c r="I182" s="8">
        <f t="shared" si="35"/>
        <v>1.1716838023337841</v>
      </c>
      <c r="J182" s="8">
        <f t="shared" si="36"/>
        <v>3244.8941427211375</v>
      </c>
    </row>
    <row r="183" spans="1:10" x14ac:dyDescent="0.35">
      <c r="A183" s="5">
        <f t="shared" si="28"/>
        <v>150</v>
      </c>
      <c r="B183" s="10">
        <f t="shared" si="29"/>
        <v>119482.55014698548</v>
      </c>
      <c r="C183" s="1">
        <f t="shared" si="27"/>
        <v>3.1222566375793348E-2</v>
      </c>
      <c r="D183" s="10">
        <f t="shared" si="30"/>
        <v>90.03086400241321</v>
      </c>
      <c r="E183" s="11">
        <f t="shared" si="31"/>
        <v>560.86825277045932</v>
      </c>
      <c r="F183" s="10">
        <f t="shared" si="32"/>
        <v>94.769330528856017</v>
      </c>
      <c r="G183" s="8">
        <f t="shared" si="33"/>
        <v>157.83463084461243</v>
      </c>
      <c r="H183" s="8">
        <f t="shared" si="34"/>
        <v>403.03362192584689</v>
      </c>
      <c r="I183" s="8">
        <f t="shared" si="35"/>
        <v>1.1228981921038288</v>
      </c>
      <c r="J183" s="8">
        <f t="shared" si="36"/>
        <v>3246.0170409132415</v>
      </c>
    </row>
    <row r="184" spans="1:10" x14ac:dyDescent="0.35">
      <c r="A184" s="5">
        <f t="shared" si="28"/>
        <v>151</v>
      </c>
      <c r="B184" s="10">
        <f t="shared" si="29"/>
        <v>119570.5241881159</v>
      </c>
      <c r="C184" s="1">
        <f t="shared" si="27"/>
        <v>3.0509263339600801E-2</v>
      </c>
      <c r="D184" s="10">
        <f t="shared" si="30"/>
        <v>87.97404113042289</v>
      </c>
      <c r="E184" s="11">
        <f t="shared" si="31"/>
        <v>559.01589116580408</v>
      </c>
      <c r="F184" s="10">
        <f t="shared" si="32"/>
        <v>92.604253821497778</v>
      </c>
      <c r="G184" s="8">
        <f t="shared" si="33"/>
        <v>157.31335546734277</v>
      </c>
      <c r="H184" s="8">
        <f t="shared" si="34"/>
        <v>401.7025356984613</v>
      </c>
      <c r="I184" s="8">
        <f t="shared" si="35"/>
        <v>1.0761438771437835</v>
      </c>
      <c r="J184" s="8">
        <f t="shared" si="36"/>
        <v>3247.0931847903853</v>
      </c>
    </row>
    <row r="185" spans="1:10" x14ac:dyDescent="0.35">
      <c r="A185" s="5">
        <f t="shared" si="28"/>
        <v>152</v>
      </c>
      <c r="B185" s="10">
        <f t="shared" si="29"/>
        <v>119656.48839604142</v>
      </c>
      <c r="C185" s="1">
        <f t="shared" si="27"/>
        <v>2.9812256248312852E-2</v>
      </c>
      <c r="D185" s="10">
        <f t="shared" si="30"/>
        <v>85.964207925516646</v>
      </c>
      <c r="E185" s="11">
        <f t="shared" si="31"/>
        <v>557.16964729646111</v>
      </c>
      <c r="F185" s="10">
        <f t="shared" si="32"/>
        <v>90.488639921596473</v>
      </c>
      <c r="G185" s="8">
        <f t="shared" si="33"/>
        <v>156.79380168955717</v>
      </c>
      <c r="H185" s="8">
        <f t="shared" si="34"/>
        <v>400.37584560690391</v>
      </c>
      <c r="I185" s="8">
        <f t="shared" si="35"/>
        <v>1.0313362800453918</v>
      </c>
      <c r="J185" s="8">
        <f t="shared" si="36"/>
        <v>3248.1245210704305</v>
      </c>
    </row>
    <row r="186" spans="1:10" x14ac:dyDescent="0.35">
      <c r="A186" s="5">
        <f t="shared" si="28"/>
        <v>153</v>
      </c>
      <c r="B186" s="10">
        <f t="shared" si="29"/>
        <v>119740.48868691479</v>
      </c>
      <c r="C186" s="1">
        <f t="shared" si="27"/>
        <v>2.9131172808798955E-2</v>
      </c>
      <c r="D186" s="10">
        <f t="shared" si="30"/>
        <v>84.000290873371242</v>
      </c>
      <c r="E186" s="11">
        <f t="shared" si="31"/>
        <v>555.32950095757906</v>
      </c>
      <c r="F186" s="10">
        <f t="shared" si="32"/>
        <v>88.421358814074992</v>
      </c>
      <c r="G186" s="8">
        <f t="shared" si="33"/>
        <v>156.27596382538343</v>
      </c>
      <c r="H186" s="8">
        <f t="shared" si="34"/>
        <v>399.05353713219563</v>
      </c>
      <c r="I186" s="8">
        <f t="shared" si="35"/>
        <v>0.9883943449652226</v>
      </c>
      <c r="J186" s="8">
        <f t="shared" si="36"/>
        <v>3249.1129154153959</v>
      </c>
    </row>
    <row r="187" spans="1:10" x14ac:dyDescent="0.35">
      <c r="A187" s="5">
        <f t="shared" si="28"/>
        <v>154</v>
      </c>
      <c r="B187" s="10">
        <f t="shared" si="29"/>
        <v>119822.56992789969</v>
      </c>
      <c r="C187" s="1">
        <f t="shared" si="27"/>
        <v>2.8465649233245571E-2</v>
      </c>
      <c r="D187" s="10">
        <f t="shared" si="30"/>
        <v>82.081240984906614</v>
      </c>
      <c r="E187" s="11">
        <f t="shared" si="31"/>
        <v>553.49543201103847</v>
      </c>
      <c r="F187" s="10">
        <f t="shared" si="32"/>
        <v>86.401306299901705</v>
      </c>
      <c r="G187" s="8">
        <f t="shared" si="33"/>
        <v>155.75983620772837</v>
      </c>
      <c r="H187" s="8">
        <f t="shared" si="34"/>
        <v>397.7355958033101</v>
      </c>
      <c r="I187" s="8">
        <f t="shared" si="35"/>
        <v>0.94724039099665047</v>
      </c>
      <c r="J187" s="8">
        <f t="shared" si="36"/>
        <v>3250.0601558063927</v>
      </c>
    </row>
    <row r="188" spans="1:10" x14ac:dyDescent="0.35">
      <c r="A188" s="5">
        <f t="shared" si="28"/>
        <v>155</v>
      </c>
      <c r="B188" s="10">
        <f t="shared" si="29"/>
        <v>119902.77596113567</v>
      </c>
      <c r="C188" s="1">
        <f t="shared" si="27"/>
        <v>2.7815330044845821E-2</v>
      </c>
      <c r="D188" s="10">
        <f t="shared" si="30"/>
        <v>80.206033235988457</v>
      </c>
      <c r="E188" s="11">
        <f t="shared" si="31"/>
        <v>551.66742038523239</v>
      </c>
      <c r="F188" s="10">
        <f t="shared" si="32"/>
        <v>84.42740340630364</v>
      </c>
      <c r="G188" s="8">
        <f t="shared" si="33"/>
        <v>155.24541318821605</v>
      </c>
      <c r="H188" s="8">
        <f t="shared" si="34"/>
        <v>396.42200719701634</v>
      </c>
      <c r="I188" s="8">
        <f t="shared" si="35"/>
        <v>0.9077999716470031</v>
      </c>
      <c r="J188" s="8">
        <f t="shared" si="36"/>
        <v>3250.9679557780396</v>
      </c>
    </row>
    <row r="189" spans="1:10" x14ac:dyDescent="0.35">
      <c r="A189" s="5">
        <f t="shared" si="28"/>
        <v>156</v>
      </c>
      <c r="B189" s="10">
        <f t="shared" si="29"/>
        <v>119981.14962715561</v>
      </c>
      <c r="C189" s="1">
        <f t="shared" si="27"/>
        <v>2.7179867887927367E-2</v>
      </c>
      <c r="D189" s="10">
        <f t="shared" si="30"/>
        <v>78.373666019930951</v>
      </c>
      <c r="E189" s="11">
        <f t="shared" si="31"/>
        <v>549.84544607484656</v>
      </c>
      <c r="F189" s="10">
        <f t="shared" si="32"/>
        <v>82.498595810453637</v>
      </c>
      <c r="G189" s="8">
        <f t="shared" si="33"/>
        <v>154.73268913712627</v>
      </c>
      <c r="H189" s="8">
        <f t="shared" si="34"/>
        <v>395.11275693772029</v>
      </c>
      <c r="I189" s="8">
        <f t="shared" si="35"/>
        <v>0.87000174016568155</v>
      </c>
      <c r="J189" s="8">
        <f t="shared" si="36"/>
        <v>3251.8379575182053</v>
      </c>
    </row>
    <row r="190" spans="1:10" x14ac:dyDescent="0.35">
      <c r="A190" s="5">
        <f t="shared" si="28"/>
        <v>157</v>
      </c>
      <c r="B190" s="10">
        <f t="shared" si="29"/>
        <v>120057.73278776811</v>
      </c>
      <c r="C190" s="1">
        <f t="shared" si="27"/>
        <v>2.6558923342420715E-2</v>
      </c>
      <c r="D190" s="10">
        <f t="shared" si="30"/>
        <v>76.583160612505083</v>
      </c>
      <c r="E190" s="11">
        <f t="shared" si="31"/>
        <v>548.02948914062301</v>
      </c>
      <c r="F190" s="10">
        <f t="shared" si="32"/>
        <v>80.613853276321137</v>
      </c>
      <c r="G190" s="8">
        <f t="shared" si="33"/>
        <v>154.22165844332767</v>
      </c>
      <c r="H190" s="8">
        <f t="shared" si="34"/>
        <v>393.80783069729534</v>
      </c>
      <c r="I190" s="8">
        <f t="shared" si="35"/>
        <v>0.83377732047961339</v>
      </c>
      <c r="J190" s="8">
        <f t="shared" si="36"/>
        <v>3252.6717348386851</v>
      </c>
    </row>
    <row r="191" spans="1:10" x14ac:dyDescent="0.35">
      <c r="A191" s="5">
        <f t="shared" si="28"/>
        <v>158</v>
      </c>
      <c r="B191" s="10">
        <f t="shared" si="29"/>
        <v>120132.56634841728</v>
      </c>
      <c r="C191" s="1">
        <f t="shared" si="27"/>
        <v>2.5952164742562456E-2</v>
      </c>
      <c r="D191" s="10">
        <f t="shared" si="30"/>
        <v>74.833560649176448</v>
      </c>
      <c r="E191" s="11">
        <f t="shared" si="31"/>
        <v>546.2195297091763</v>
      </c>
      <c r="F191" s="10">
        <f t="shared" si="32"/>
        <v>78.772169104396269</v>
      </c>
      <c r="G191" s="8">
        <f t="shared" si="33"/>
        <v>153.71231551422625</v>
      </c>
      <c r="H191" s="8">
        <f t="shared" si="34"/>
        <v>392.50721419495005</v>
      </c>
      <c r="I191" s="8">
        <f t="shared" si="35"/>
        <v>0.79906118350266819</v>
      </c>
      <c r="J191" s="8">
        <f t="shared" si="36"/>
        <v>3253.4707960221876</v>
      </c>
    </row>
    <row r="192" spans="1:10" x14ac:dyDescent="0.35">
      <c r="A192" s="5">
        <f t="shared" si="28"/>
        <v>159</v>
      </c>
      <c r="B192" s="10">
        <f t="shared" si="29"/>
        <v>120205.69028003156</v>
      </c>
      <c r="C192" s="1">
        <f t="shared" si="27"/>
        <v>2.5359267999743973E-2</v>
      </c>
      <c r="D192" s="10">
        <f t="shared" si="30"/>
        <v>73.123931614275818</v>
      </c>
      <c r="E192" s="11">
        <f t="shared" si="31"/>
        <v>544.41554797273648</v>
      </c>
      <c r="F192" s="10">
        <f t="shared" si="32"/>
        <v>76.972559593974552</v>
      </c>
      <c r="G192" s="8">
        <f t="shared" si="33"/>
        <v>153.20465477569283</v>
      </c>
      <c r="H192" s="8">
        <f t="shared" si="34"/>
        <v>391.21089319704367</v>
      </c>
      <c r="I192" s="8">
        <f t="shared" si="35"/>
        <v>0.765790528595088</v>
      </c>
      <c r="J192" s="8">
        <f t="shared" si="36"/>
        <v>3254.2365865507827</v>
      </c>
    </row>
    <row r="193" spans="1:10" x14ac:dyDescent="0.35">
      <c r="A193" s="5">
        <f t="shared" si="28"/>
        <v>160</v>
      </c>
      <c r="B193" s="10">
        <f t="shared" si="29"/>
        <v>120277.14364037341</v>
      </c>
      <c r="C193" s="1">
        <f t="shared" ref="C193:C256" si="37">MAX(0,1-B193/$B$19*0.01)</f>
        <v>2.4779916429404691E-2</v>
      </c>
      <c r="D193" s="10">
        <f t="shared" si="30"/>
        <v>71.453360341850058</v>
      </c>
      <c r="E193" s="11">
        <f t="shared" si="31"/>
        <v>542.61752418896788</v>
      </c>
      <c r="F193" s="10">
        <f t="shared" si="32"/>
        <v>75.214063517736903</v>
      </c>
      <c r="G193" s="8">
        <f t="shared" si="33"/>
        <v>152.69867067201224</v>
      </c>
      <c r="H193" s="8">
        <f t="shared" si="34"/>
        <v>389.91885351695566</v>
      </c>
      <c r="I193" s="8">
        <f t="shared" si="35"/>
        <v>0.73390516995872479</v>
      </c>
      <c r="J193" s="8">
        <f t="shared" si="36"/>
        <v>3254.9704917207414</v>
      </c>
    </row>
    <row r="194" spans="1:10" x14ac:dyDescent="0.35">
      <c r="A194" s="5">
        <f t="shared" si="28"/>
        <v>161</v>
      </c>
      <c r="B194" s="10">
        <f t="shared" si="29"/>
        <v>120346.96459490132</v>
      </c>
      <c r="C194" s="1">
        <f t="shared" si="37"/>
        <v>2.4213800581881051E-2</v>
      </c>
      <c r="D194" s="10">
        <f t="shared" si="30"/>
        <v>69.82095452790908</v>
      </c>
      <c r="E194" s="11">
        <f t="shared" si="31"/>
        <v>540.82543868073128</v>
      </c>
      <c r="F194" s="10">
        <f t="shared" si="32"/>
        <v>73.495741608325346</v>
      </c>
      <c r="G194" s="8">
        <f t="shared" si="33"/>
        <v>152.19435766581634</v>
      </c>
      <c r="H194" s="8">
        <f t="shared" si="34"/>
        <v>388.63108101491491</v>
      </c>
      <c r="I194" s="8">
        <f t="shared" si="35"/>
        <v>0.70334742776237702</v>
      </c>
      <c r="J194" s="8">
        <f t="shared" si="36"/>
        <v>3255.6738391485037</v>
      </c>
    </row>
    <row r="195" spans="1:10" x14ac:dyDescent="0.35">
      <c r="A195" s="5">
        <f t="shared" si="28"/>
        <v>162</v>
      </c>
      <c r="B195" s="10">
        <f t="shared" si="29"/>
        <v>120415.19043715514</v>
      </c>
      <c r="C195" s="1">
        <f t="shared" si="37"/>
        <v>2.3660618077120388E-2</v>
      </c>
      <c r="D195" s="10">
        <f t="shared" si="30"/>
        <v>68.225842253818712</v>
      </c>
      <c r="E195" s="11">
        <f t="shared" si="31"/>
        <v>539.03927183587075</v>
      </c>
      <c r="F195" s="10">
        <f t="shared" si="32"/>
        <v>71.816676056651275</v>
      </c>
      <c r="G195" s="8">
        <f t="shared" si="33"/>
        <v>151.69171023802403</v>
      </c>
      <c r="H195" s="8">
        <f t="shared" si="34"/>
        <v>387.34756159784672</v>
      </c>
      <c r="I195" s="8">
        <f t="shared" si="35"/>
        <v>0.67406202380039404</v>
      </c>
      <c r="J195" s="8">
        <f t="shared" si="36"/>
        <v>3256.3479011723043</v>
      </c>
    </row>
    <row r="196" spans="1:10" x14ac:dyDescent="0.35">
      <c r="A196" s="5">
        <f t="shared" si="28"/>
        <v>163</v>
      </c>
      <c r="B196" s="10">
        <f t="shared" si="29"/>
        <v>120481.85760867572</v>
      </c>
      <c r="C196" s="1">
        <f t="shared" si="37"/>
        <v>2.3120073443169797E-2</v>
      </c>
      <c r="D196" s="10">
        <f t="shared" si="30"/>
        <v>66.667171520583437</v>
      </c>
      <c r="E196" s="11">
        <f t="shared" si="31"/>
        <v>537.25900410701058</v>
      </c>
      <c r="F196" s="10">
        <f t="shared" si="32"/>
        <v>70.175970021666785</v>
      </c>
      <c r="G196" s="8">
        <f t="shared" si="33"/>
        <v>151.19072288778401</v>
      </c>
      <c r="H196" s="8">
        <f t="shared" si="34"/>
        <v>386.06828121922661</v>
      </c>
      <c r="I196" s="8">
        <f t="shared" si="35"/>
        <v>0.64599598149577386</v>
      </c>
      <c r="J196" s="8">
        <f t="shared" si="36"/>
        <v>3256.9938971537999</v>
      </c>
    </row>
    <row r="197" spans="1:10" x14ac:dyDescent="0.35">
      <c r="A197" s="5">
        <f t="shared" si="28"/>
        <v>164</v>
      </c>
      <c r="B197" s="10">
        <f t="shared" si="29"/>
        <v>120547.00171846949</v>
      </c>
      <c r="C197" s="1">
        <f t="shared" si="37"/>
        <v>2.2591877958355377E-2</v>
      </c>
      <c r="D197" s="10">
        <f t="shared" si="30"/>
        <v>65.144109793765651</v>
      </c>
      <c r="E197" s="11">
        <f t="shared" si="31"/>
        <v>535.48461601132863</v>
      </c>
      <c r="F197" s="10">
        <f t="shared" si="32"/>
        <v>68.572747151332266</v>
      </c>
      <c r="G197" s="8">
        <f t="shared" si="33"/>
        <v>150.69139013241116</v>
      </c>
      <c r="H197" s="8">
        <f t="shared" si="34"/>
        <v>384.7932258789175</v>
      </c>
      <c r="I197" s="8">
        <f t="shared" si="35"/>
        <v>0.61909853006681892</v>
      </c>
      <c r="J197" s="8">
        <f t="shared" si="36"/>
        <v>3257.6129956838668</v>
      </c>
    </row>
    <row r="198" spans="1:10" x14ac:dyDescent="0.35">
      <c r="A198" s="5">
        <f t="shared" si="28"/>
        <v>165</v>
      </c>
      <c r="B198" s="10">
        <f t="shared" si="29"/>
        <v>120610.6575620283</v>
      </c>
      <c r="C198" s="1">
        <f t="shared" si="37"/>
        <v>2.2075749497067809E-2</v>
      </c>
      <c r="D198" s="10">
        <f t="shared" si="30"/>
        <v>63.655843558803198</v>
      </c>
      <c r="E198" s="11">
        <f t="shared" si="31"/>
        <v>533.71608813034356</v>
      </c>
      <c r="F198" s="10">
        <f t="shared" si="32"/>
        <v>67.006151114529686</v>
      </c>
      <c r="G198" s="8">
        <f t="shared" si="33"/>
        <v>150.19370650732654</v>
      </c>
      <c r="H198" s="8">
        <f t="shared" si="34"/>
        <v>383.52238162301705</v>
      </c>
      <c r="I198" s="8">
        <f t="shared" si="35"/>
        <v>0.59332101268403992</v>
      </c>
      <c r="J198" s="8">
        <f t="shared" si="36"/>
        <v>3258.2063166965509</v>
      </c>
    </row>
    <row r="199" spans="1:10" x14ac:dyDescent="0.35">
      <c r="A199" s="5">
        <f t="shared" si="28"/>
        <v>166</v>
      </c>
      <c r="B199" s="10">
        <f t="shared" si="29"/>
        <v>120672.85913991478</v>
      </c>
      <c r="C199" s="1">
        <f t="shared" si="37"/>
        <v>2.1571412379069232E-2</v>
      </c>
      <c r="D199" s="10">
        <f t="shared" si="30"/>
        <v>62.201577886488145</v>
      </c>
      <c r="E199" s="11">
        <f t="shared" si="31"/>
        <v>531.95340110971904</v>
      </c>
      <c r="F199" s="10">
        <f t="shared" si="32"/>
        <v>65.475345143671731</v>
      </c>
      <c r="G199" s="8">
        <f t="shared" si="33"/>
        <v>149.69766656600234</v>
      </c>
      <c r="H199" s="8">
        <f t="shared" si="34"/>
        <v>382.2557345437167</v>
      </c>
      <c r="I199" s="8">
        <f t="shared" si="35"/>
        <v>0.56861679845116464</v>
      </c>
      <c r="J199" s="8">
        <f t="shared" si="36"/>
        <v>3258.7749334950022</v>
      </c>
    </row>
    <row r="200" spans="1:10" x14ac:dyDescent="0.35">
      <c r="A200" s="5">
        <f t="shared" si="28"/>
        <v>167</v>
      </c>
      <c r="B200" s="10">
        <f t="shared" si="29"/>
        <v>120733.63967592316</v>
      </c>
      <c r="C200" s="1">
        <f t="shared" si="37"/>
        <v>2.1078597222244588E-2</v>
      </c>
      <c r="D200" s="10">
        <f t="shared" si="30"/>
        <v>60.780536008367442</v>
      </c>
      <c r="E200" s="11">
        <f t="shared" si="31"/>
        <v>530.19653565902854</v>
      </c>
      <c r="F200" s="10">
        <f t="shared" si="32"/>
        <v>63.979511587755205</v>
      </c>
      <c r="G200" s="8">
        <f t="shared" si="33"/>
        <v>149.20326487989573</v>
      </c>
      <c r="H200" s="8">
        <f t="shared" si="34"/>
        <v>380.99327077913279</v>
      </c>
      <c r="I200" s="8">
        <f t="shared" si="35"/>
        <v>0.5449411980509633</v>
      </c>
      <c r="J200" s="8">
        <f t="shared" si="36"/>
        <v>3259.319874693053</v>
      </c>
    </row>
    <row r="201" spans="1:10" x14ac:dyDescent="0.35">
      <c r="A201" s="5">
        <f t="shared" si="28"/>
        <v>168</v>
      </c>
      <c r="B201" s="10">
        <f t="shared" si="29"/>
        <v>120793.03163482501</v>
      </c>
      <c r="C201" s="1">
        <f t="shared" si="37"/>
        <v>2.0597040798716049E-2</v>
      </c>
      <c r="D201" s="10">
        <f t="shared" si="30"/>
        <v>59.391958901848746</v>
      </c>
      <c r="E201" s="11">
        <f t="shared" si="31"/>
        <v>528.44547255156078</v>
      </c>
      <c r="F201" s="10">
        <f t="shared" si="32"/>
        <v>62.517851475630259</v>
      </c>
      <c r="G201" s="8">
        <f t="shared" si="33"/>
        <v>148.71049603839398</v>
      </c>
      <c r="H201" s="8">
        <f t="shared" si="34"/>
        <v>379.73497651316677</v>
      </c>
      <c r="I201" s="8">
        <f t="shared" si="35"/>
        <v>0.52225138290339035</v>
      </c>
      <c r="J201" s="8">
        <f t="shared" si="36"/>
        <v>3259.8421260759565</v>
      </c>
    </row>
    <row r="202" spans="1:10" x14ac:dyDescent="0.35">
      <c r="A202" s="5">
        <f t="shared" si="28"/>
        <v>169</v>
      </c>
      <c r="B202" s="10">
        <f t="shared" si="29"/>
        <v>120851.06673970979</v>
      </c>
      <c r="C202" s="1">
        <f t="shared" si="37"/>
        <v>2.0126485894244817E-2</v>
      </c>
      <c r="D202" s="10">
        <f t="shared" si="30"/>
        <v>58.035104884782299</v>
      </c>
      <c r="E202" s="11">
        <f t="shared" si="31"/>
        <v>526.7001926241029</v>
      </c>
      <c r="F202" s="10">
        <f t="shared" si="32"/>
        <v>61.089584089244532</v>
      </c>
      <c r="G202" s="8">
        <f t="shared" si="33"/>
        <v>148.21935464875369</v>
      </c>
      <c r="H202" s="8">
        <f t="shared" si="34"/>
        <v>378.48083797534923</v>
      </c>
      <c r="I202" s="8">
        <f t="shared" si="35"/>
        <v>0.50050630768972659</v>
      </c>
      <c r="J202" s="8">
        <f t="shared" si="36"/>
        <v>3260.3426323836461</v>
      </c>
    </row>
    <row r="203" spans="1:10" x14ac:dyDescent="0.35">
      <c r="A203" s="5">
        <f t="shared" si="28"/>
        <v>170</v>
      </c>
      <c r="B203" s="10">
        <f t="shared" si="29"/>
        <v>120907.77598892909</v>
      </c>
      <c r="C203" s="1">
        <f t="shared" si="37"/>
        <v>1.9666681170845024E-2</v>
      </c>
      <c r="D203" s="10">
        <f t="shared" si="30"/>
        <v>56.709249219305391</v>
      </c>
      <c r="E203" s="11">
        <f t="shared" si="31"/>
        <v>524.96067677673182</v>
      </c>
      <c r="F203" s="10">
        <f t="shared" si="32"/>
        <v>59.693946546637257</v>
      </c>
      <c r="G203" s="8">
        <f t="shared" si="33"/>
        <v>147.7298353360417</v>
      </c>
      <c r="H203" s="8">
        <f t="shared" si="34"/>
        <v>377.23084144069014</v>
      </c>
      <c r="I203" s="8">
        <f t="shared" si="35"/>
        <v>0.47966663610260618</v>
      </c>
      <c r="J203" s="8">
        <f t="shared" si="36"/>
        <v>3260.8222990197487</v>
      </c>
    </row>
    <row r="204" spans="1:10" x14ac:dyDescent="0.35">
      <c r="A204" s="5">
        <f t="shared" si="28"/>
        <v>171</v>
      </c>
      <c r="B204" s="10">
        <f t="shared" si="29"/>
        <v>120963.18967265383</v>
      </c>
      <c r="C204" s="1">
        <f t="shared" si="37"/>
        <v>1.9217381032536451E-2</v>
      </c>
      <c r="D204" s="10">
        <f t="shared" si="30"/>
        <v>55.413683724737417</v>
      </c>
      <c r="E204" s="11">
        <f t="shared" si="31"/>
        <v>523.22690597260498</v>
      </c>
      <c r="F204" s="10">
        <f t="shared" si="32"/>
        <v>58.330193394460444</v>
      </c>
      <c r="G204" s="8">
        <f t="shared" si="33"/>
        <v>147.24193274307657</v>
      </c>
      <c r="H204" s="8">
        <f t="shared" si="34"/>
        <v>375.98497322952841</v>
      </c>
      <c r="I204" s="8">
        <f t="shared" si="35"/>
        <v>0.45969466968760175</v>
      </c>
      <c r="J204" s="8">
        <f t="shared" si="36"/>
        <v>3261.2819936894361</v>
      </c>
    </row>
    <row r="205" spans="1:10" x14ac:dyDescent="0.35">
      <c r="A205" s="5">
        <f t="shared" si="28"/>
        <v>172</v>
      </c>
      <c r="B205" s="10">
        <f t="shared" si="29"/>
        <v>121017.33738905315</v>
      </c>
      <c r="C205" s="1">
        <f t="shared" si="37"/>
        <v>1.8778345494163573E-2</v>
      </c>
      <c r="D205" s="10">
        <f t="shared" si="30"/>
        <v>54.147716399318966</v>
      </c>
      <c r="E205" s="11">
        <f t="shared" si="31"/>
        <v>521.49886123775548</v>
      </c>
      <c r="F205" s="10">
        <f t="shared" si="32"/>
        <v>56.997596209809444</v>
      </c>
      <c r="G205" s="8">
        <f t="shared" si="33"/>
        <v>146.75564153037072</v>
      </c>
      <c r="H205" s="8">
        <f t="shared" si="34"/>
        <v>374.74321970738475</v>
      </c>
      <c r="I205" s="8">
        <f t="shared" si="35"/>
        <v>0.44055427964764926</v>
      </c>
      <c r="J205" s="8">
        <f t="shared" si="36"/>
        <v>3261.7225479690837</v>
      </c>
    </row>
    <row r="206" spans="1:10" x14ac:dyDescent="0.35">
      <c r="A206" s="5">
        <f t="shared" si="28"/>
        <v>173</v>
      </c>
      <c r="B206" s="10">
        <f t="shared" si="29"/>
        <v>121070.24806010374</v>
      </c>
      <c r="C206" s="1">
        <f t="shared" si="37"/>
        <v>1.834934005321287E-2</v>
      </c>
      <c r="D206" s="10">
        <f t="shared" si="30"/>
        <v>52.910671050590757</v>
      </c>
      <c r="E206" s="11">
        <f t="shared" si="31"/>
        <v>519.77652366087057</v>
      </c>
      <c r="F206" s="10">
        <f t="shared" si="32"/>
        <v>55.695443211148167</v>
      </c>
      <c r="G206" s="8">
        <f t="shared" si="33"/>
        <v>146.27095637606817</v>
      </c>
      <c r="H206" s="8">
        <f t="shared" si="34"/>
        <v>373.5055672848024</v>
      </c>
      <c r="I206" s="8">
        <f t="shared" si="35"/>
        <v>0.422210841486928</v>
      </c>
      <c r="J206" s="8">
        <f t="shared" si="36"/>
        <v>3262.1447588105707</v>
      </c>
    </row>
    <row r="207" spans="1:10" x14ac:dyDescent="0.35">
      <c r="A207" s="5">
        <f t="shared" si="28"/>
        <v>174</v>
      </c>
      <c r="B207" s="10">
        <f t="shared" si="29"/>
        <v>121121.94994703795</v>
      </c>
      <c r="C207" s="1">
        <f t="shared" si="37"/>
        <v>1.7930135564557026E-2</v>
      </c>
      <c r="D207" s="10">
        <f t="shared" si="30"/>
        <v>51.701886934220589</v>
      </c>
      <c r="E207" s="11">
        <f t="shared" si="31"/>
        <v>518.05987439310786</v>
      </c>
      <c r="F207" s="10">
        <f t="shared" si="32"/>
        <v>54.423038878126938</v>
      </c>
      <c r="G207" s="8">
        <f t="shared" si="33"/>
        <v>145.78787197589287</v>
      </c>
      <c r="H207" s="8">
        <f t="shared" si="34"/>
        <v>372.27200241721499</v>
      </c>
      <c r="I207" s="8">
        <f t="shared" si="35"/>
        <v>0.40463117237601803</v>
      </c>
      <c r="J207" s="8">
        <f t="shared" si="36"/>
        <v>3262.5493899829466</v>
      </c>
    </row>
    <row r="208" spans="1:10" x14ac:dyDescent="0.35">
      <c r="A208" s="5">
        <f t="shared" si="28"/>
        <v>175</v>
      </c>
      <c r="B208" s="10">
        <f t="shared" si="29"/>
        <v>121172.47066543903</v>
      </c>
      <c r="C208" s="1">
        <f t="shared" si="37"/>
        <v>1.7520508118061828E-2</v>
      </c>
      <c r="D208" s="10">
        <f t="shared" si="30"/>
        <v>50.520718401077225</v>
      </c>
      <c r="E208" s="11">
        <f t="shared" si="31"/>
        <v>516.34889464786818</v>
      </c>
      <c r="F208" s="10">
        <f t="shared" si="32"/>
        <v>53.179703580081295</v>
      </c>
      <c r="G208" s="8">
        <f t="shared" si="33"/>
        <v>145.30638304308459</v>
      </c>
      <c r="H208" s="8">
        <f t="shared" si="34"/>
        <v>371.04251160478361</v>
      </c>
      <c r="I208" s="8">
        <f t="shared" si="35"/>
        <v>0.38778347112495809</v>
      </c>
      <c r="J208" s="8">
        <f t="shared" si="36"/>
        <v>3262.9371734540714</v>
      </c>
    </row>
    <row r="209" spans="1:10" x14ac:dyDescent="0.35">
      <c r="A209" s="5">
        <f t="shared" si="28"/>
        <v>176</v>
      </c>
      <c r="B209" s="10">
        <f t="shared" si="29"/>
        <v>121221.83719999141</v>
      </c>
      <c r="C209" s="1">
        <f t="shared" si="37"/>
        <v>1.7120238918988506E-2</v>
      </c>
      <c r="D209" s="10">
        <f t="shared" si="30"/>
        <v>49.366534552370368</v>
      </c>
      <c r="E209" s="11">
        <f t="shared" si="31"/>
        <v>514.64356570060363</v>
      </c>
      <c r="F209" s="10">
        <f t="shared" si="32"/>
        <v>51.964773213021445</v>
      </c>
      <c r="G209" s="8">
        <f t="shared" si="33"/>
        <v>144.82648430834502</v>
      </c>
      <c r="H209" s="8">
        <f t="shared" si="34"/>
        <v>369.81708139225861</v>
      </c>
      <c r="I209" s="8">
        <f t="shared" si="35"/>
        <v>0.3716372606556847</v>
      </c>
      <c r="J209" s="8">
        <f t="shared" si="36"/>
        <v>3263.3088107147269</v>
      </c>
    </row>
    <row r="210" spans="1:10" x14ac:dyDescent="0.35">
      <c r="A210" s="5">
        <f t="shared" si="28"/>
        <v>177</v>
      </c>
      <c r="B210" s="10">
        <f t="shared" si="29"/>
        <v>121270.07591889407</v>
      </c>
      <c r="C210" s="1">
        <f t="shared" si="37"/>
        <v>1.67291141711291E-2</v>
      </c>
      <c r="D210" s="10">
        <f t="shared" si="30"/>
        <v>48.238718902667124</v>
      </c>
      <c r="E210" s="11">
        <f t="shared" si="31"/>
        <v>512.94386888860129</v>
      </c>
      <c r="F210" s="10">
        <f t="shared" si="32"/>
        <v>50.777598844912767</v>
      </c>
      <c r="G210" s="8">
        <f t="shared" si="33"/>
        <v>144.34817051977703</v>
      </c>
      <c r="H210" s="8">
        <f t="shared" si="34"/>
        <v>368.59569836882429</v>
      </c>
      <c r="I210" s="8">
        <f t="shared" si="35"/>
        <v>0.35616333286973761</v>
      </c>
      <c r="J210" s="8">
        <f t="shared" si="36"/>
        <v>3263.6649740475964</v>
      </c>
    </row>
    <row r="211" spans="1:10" x14ac:dyDescent="0.35">
      <c r="A211" s="5">
        <f t="shared" si="28"/>
        <v>178</v>
      </c>
      <c r="B211" s="10">
        <f t="shared" si="29"/>
        <v>121317.21258794468</v>
      </c>
      <c r="C211" s="1">
        <f t="shared" si="37"/>
        <v>1.6346924962610698E-2</v>
      </c>
      <c r="D211" s="10">
        <f t="shared" si="30"/>
        <v>47.136669050609271</v>
      </c>
      <c r="E211" s="11">
        <f t="shared" si="31"/>
        <v>511.24978561079422</v>
      </c>
      <c r="F211" s="10">
        <f t="shared" si="32"/>
        <v>49.617546369062396</v>
      </c>
      <c r="G211" s="8">
        <f t="shared" si="33"/>
        <v>143.87143644283125</v>
      </c>
      <c r="H211" s="8">
        <f t="shared" si="34"/>
        <v>367.37834916796294</v>
      </c>
      <c r="I211" s="8">
        <f t="shared" si="35"/>
        <v>0.34133369581153689</v>
      </c>
      <c r="J211" s="8">
        <f t="shared" si="36"/>
        <v>3264.0063077434079</v>
      </c>
    </row>
    <row r="212" spans="1:10" x14ac:dyDescent="0.35">
      <c r="A212" s="5">
        <f t="shared" si="28"/>
        <v>179</v>
      </c>
      <c r="B212" s="10">
        <f t="shared" si="29"/>
        <v>121363.27238430183</v>
      </c>
      <c r="C212" s="1">
        <f t="shared" si="37"/>
        <v>1.5973467154309473E-2</v>
      </c>
      <c r="D212" s="10">
        <f t="shared" si="30"/>
        <v>46.059796357150312</v>
      </c>
      <c r="E212" s="11">
        <f t="shared" si="31"/>
        <v>509.56129732753942</v>
      </c>
      <c r="F212" s="10">
        <f t="shared" si="32"/>
        <v>48.483996165421381</v>
      </c>
      <c r="G212" s="8">
        <f t="shared" si="33"/>
        <v>143.39627686024377</v>
      </c>
      <c r="H212" s="8">
        <f t="shared" si="34"/>
        <v>366.16502046729568</v>
      </c>
      <c r="I212" s="8">
        <f t="shared" si="35"/>
        <v>0.32712152303160974</v>
      </c>
      <c r="J212" s="8">
        <f t="shared" si="36"/>
        <v>3264.3334292664395</v>
      </c>
    </row>
    <row r="213" spans="1:10" x14ac:dyDescent="0.35">
      <c r="A213" s="5">
        <f t="shared" si="28"/>
        <v>180</v>
      </c>
      <c r="B213" s="10">
        <f t="shared" si="29"/>
        <v>121408.27990993297</v>
      </c>
      <c r="C213" s="1">
        <f t="shared" si="37"/>
        <v>1.5608541270813681E-2</v>
      </c>
      <c r="D213" s="10">
        <f t="shared" si="30"/>
        <v>45.007525631146137</v>
      </c>
      <c r="E213" s="11">
        <f t="shared" si="31"/>
        <v>507.87838556042618</v>
      </c>
      <c r="F213" s="10">
        <f t="shared" si="32"/>
        <v>47.376342769627513</v>
      </c>
      <c r="G213" s="8">
        <f t="shared" si="33"/>
        <v>142.92268657198207</v>
      </c>
      <c r="H213" s="8">
        <f t="shared" si="34"/>
        <v>364.95569898844411</v>
      </c>
      <c r="I213" s="8">
        <f t="shared" si="35"/>
        <v>0.31350110505820977</v>
      </c>
      <c r="J213" s="8">
        <f t="shared" si="36"/>
        <v>3264.6469303714975</v>
      </c>
    </row>
    <row r="214" spans="1:10" x14ac:dyDescent="0.35">
      <c r="A214" s="5">
        <f t="shared" si="28"/>
        <v>181</v>
      </c>
      <c r="B214" s="10">
        <f t="shared" si="29"/>
        <v>121452.2592047551</v>
      </c>
      <c r="C214" s="1">
        <f t="shared" si="37"/>
        <v>1.5251952393877555E-2</v>
      </c>
      <c r="D214" s="10">
        <f t="shared" si="30"/>
        <v>43.97929482212767</v>
      </c>
      <c r="E214" s="11">
        <f t="shared" si="31"/>
        <v>506.2010318920747</v>
      </c>
      <c r="F214" s="10">
        <f t="shared" si="32"/>
        <v>46.29399454960808</v>
      </c>
      <c r="G214" s="8">
        <f t="shared" si="33"/>
        <v>142.45066039518855</v>
      </c>
      <c r="H214" s="8">
        <f t="shared" si="34"/>
        <v>363.75037149688615</v>
      </c>
      <c r="I214" s="8">
        <f t="shared" si="35"/>
        <v>0.30044780288951362</v>
      </c>
      <c r="J214" s="8">
        <f t="shared" si="36"/>
        <v>3264.9473781743873</v>
      </c>
    </row>
    <row r="215" spans="1:10" x14ac:dyDescent="0.35">
      <c r="A215" s="5">
        <f t="shared" si="28"/>
        <v>182</v>
      </c>
      <c r="B215" s="10">
        <f t="shared" si="29"/>
        <v>121495.23375947519</v>
      </c>
      <c r="C215" s="1">
        <f t="shared" si="37"/>
        <v>1.4903510058309144E-2</v>
      </c>
      <c r="D215" s="10">
        <f t="shared" si="30"/>
        <v>42.974554720092002</v>
      </c>
      <c r="E215" s="11">
        <f t="shared" si="31"/>
        <v>504.52921796593262</v>
      </c>
      <c r="F215" s="10">
        <f t="shared" si="32"/>
        <v>45.236373389570531</v>
      </c>
      <c r="G215" s="8">
        <f t="shared" si="33"/>
        <v>141.98019316412297</v>
      </c>
      <c r="H215" s="8">
        <f t="shared" si="34"/>
        <v>362.54902480180965</v>
      </c>
      <c r="I215" s="8">
        <f t="shared" si="35"/>
        <v>0.28793800342227055</v>
      </c>
      <c r="J215" s="8">
        <f t="shared" si="36"/>
        <v>3265.2353161778096</v>
      </c>
    </row>
    <row r="216" spans="1:10" x14ac:dyDescent="0.35">
      <c r="A216" s="5">
        <f t="shared" si="28"/>
        <v>183</v>
      </c>
      <c r="B216" s="10">
        <f t="shared" si="29"/>
        <v>121537.22652813734</v>
      </c>
      <c r="C216" s="1">
        <f t="shared" si="37"/>
        <v>1.4563028150237689E-2</v>
      </c>
      <c r="D216" s="10">
        <f t="shared" si="30"/>
        <v>41.992768662151498</v>
      </c>
      <c r="E216" s="11">
        <f t="shared" si="31"/>
        <v>502.86292548606389</v>
      </c>
      <c r="F216" s="10">
        <f t="shared" si="32"/>
        <v>44.202914381212103</v>
      </c>
      <c r="G216" s="8">
        <f t="shared" si="33"/>
        <v>141.51127973010324</v>
      </c>
      <c r="H216" s="8">
        <f t="shared" si="34"/>
        <v>361.35164575596065</v>
      </c>
      <c r="I216" s="8">
        <f t="shared" si="35"/>
        <v>0.27594907673627184</v>
      </c>
      <c r="J216" s="8">
        <f t="shared" si="36"/>
        <v>3265.5112652545458</v>
      </c>
    </row>
    <row r="217" spans="1:10" x14ac:dyDescent="0.35">
      <c r="A217" s="5">
        <f t="shared" si="28"/>
        <v>184</v>
      </c>
      <c r="B217" s="10">
        <f t="shared" si="29"/>
        <v>121578.25994038323</v>
      </c>
      <c r="C217" s="1">
        <f t="shared" si="37"/>
        <v>1.4230324807703476E-2</v>
      </c>
      <c r="D217" s="10">
        <f t="shared" si="30"/>
        <v>41.03341224588759</v>
      </c>
      <c r="E217" s="11">
        <f t="shared" si="31"/>
        <v>501.20213621697496</v>
      </c>
      <c r="F217" s="10">
        <f t="shared" si="32"/>
        <v>43.193065521986938</v>
      </c>
      <c r="G217" s="8">
        <f t="shared" si="33"/>
        <v>141.04391496145655</v>
      </c>
      <c r="H217" s="8">
        <f t="shared" si="34"/>
        <v>360.15822125551841</v>
      </c>
      <c r="I217" s="8">
        <f t="shared" si="35"/>
        <v>0.26445933515739573</v>
      </c>
      <c r="J217" s="8">
        <f t="shared" si="36"/>
        <v>3265.7757245897033</v>
      </c>
    </row>
    <row r="218" spans="1:10" x14ac:dyDescent="0.35">
      <c r="A218" s="5">
        <f t="shared" si="28"/>
        <v>185</v>
      </c>
      <c r="B218" s="10">
        <f t="shared" si="29"/>
        <v>121618.35591343248</v>
      </c>
      <c r="C218" s="1">
        <f t="shared" si="37"/>
        <v>1.3905222323520428E-2</v>
      </c>
      <c r="D218" s="10">
        <f t="shared" si="30"/>
        <v>40.095973049248514</v>
      </c>
      <c r="E218" s="11">
        <f t="shared" si="31"/>
        <v>499.54683198338159</v>
      </c>
      <c r="F218" s="10">
        <f t="shared" si="32"/>
        <v>42.206287420261596</v>
      </c>
      <c r="G218" s="8">
        <f t="shared" si="33"/>
        <v>140.57809374345359</v>
      </c>
      <c r="H218" s="8">
        <f t="shared" si="34"/>
        <v>358.96873823992803</v>
      </c>
      <c r="I218" s="8">
        <f t="shared" si="35"/>
        <v>0.25344799402511847</v>
      </c>
      <c r="J218" s="8">
        <f t="shared" si="36"/>
        <v>3266.0291725837283</v>
      </c>
    </row>
    <row r="219" spans="1:10" x14ac:dyDescent="0.35">
      <c r="A219" s="5">
        <f t="shared" si="28"/>
        <v>186</v>
      </c>
      <c r="B219" s="10">
        <f t="shared" si="29"/>
        <v>121657.53586378932</v>
      </c>
      <c r="C219" s="1">
        <f t="shared" si="37"/>
        <v>1.3587547050356807E-2</v>
      </c>
      <c r="D219" s="10">
        <f t="shared" si="30"/>
        <v>39.179950356850746</v>
      </c>
      <c r="E219" s="11">
        <f t="shared" si="31"/>
        <v>497.89699467003544</v>
      </c>
      <c r="F219" s="10">
        <f t="shared" si="32"/>
        <v>41.242053007211311</v>
      </c>
      <c r="G219" s="8">
        <f t="shared" si="33"/>
        <v>140.11381097825983</v>
      </c>
      <c r="H219" s="8">
        <f t="shared" si="34"/>
        <v>357.7831836917756</v>
      </c>
      <c r="I219" s="8">
        <f t="shared" si="35"/>
        <v>0.24289513409358771</v>
      </c>
      <c r="J219" s="8">
        <f t="shared" si="36"/>
        <v>3266.2720677178218</v>
      </c>
    </row>
    <row r="220" spans="1:10" x14ac:dyDescent="0.35">
      <c r="A220" s="5">
        <f t="shared" si="28"/>
        <v>187</v>
      </c>
      <c r="B220" s="10">
        <f t="shared" si="29"/>
        <v>121695.82071868185</v>
      </c>
      <c r="C220" s="1">
        <f t="shared" si="37"/>
        <v>1.3277129307984969E-2</v>
      </c>
      <c r="D220" s="10">
        <f t="shared" si="30"/>
        <v>38.284854892530362</v>
      </c>
      <c r="E220" s="11">
        <f t="shared" si="31"/>
        <v>496.25260622151234</v>
      </c>
      <c r="F220" s="10">
        <f t="shared" si="32"/>
        <v>40.29984725529512</v>
      </c>
      <c r="G220" s="8">
        <f t="shared" si="33"/>
        <v>139.65106158487598</v>
      </c>
      <c r="H220" s="8">
        <f t="shared" si="34"/>
        <v>356.60154463663639</v>
      </c>
      <c r="I220" s="8">
        <f t="shared" si="35"/>
        <v>0.23278166549818799</v>
      </c>
      <c r="J220" s="8">
        <f t="shared" si="36"/>
        <v>3266.5048493833201</v>
      </c>
    </row>
    <row r="221" spans="1:10" x14ac:dyDescent="0.35">
      <c r="A221" s="5">
        <f t="shared" si="28"/>
        <v>188</v>
      </c>
      <c r="B221" s="10">
        <f t="shared" si="29"/>
        <v>121733.23092723986</v>
      </c>
      <c r="C221" s="1">
        <f t="shared" si="37"/>
        <v>1.2973803292649744E-2</v>
      </c>
      <c r="D221" s="10">
        <f t="shared" si="30"/>
        <v>37.410208558005941</v>
      </c>
      <c r="E221" s="11">
        <f t="shared" si="31"/>
        <v>494.61364864202142</v>
      </c>
      <c r="F221" s="10">
        <f t="shared" si="32"/>
        <v>39.379166903164148</v>
      </c>
      <c r="G221" s="8">
        <f t="shared" si="33"/>
        <v>139.1898404990842</v>
      </c>
      <c r="H221" s="8">
        <f t="shared" si="34"/>
        <v>355.42380814293722</v>
      </c>
      <c r="I221" s="8">
        <f t="shared" si="35"/>
        <v>0.22308929322244817</v>
      </c>
      <c r="J221" s="8">
        <f t="shared" si="36"/>
        <v>3266.7279386765426</v>
      </c>
    </row>
    <row r="222" spans="1:10" x14ac:dyDescent="0.35">
      <c r="A222" s="5">
        <f t="shared" si="28"/>
        <v>189</v>
      </c>
      <c r="B222" s="10">
        <f t="shared" si="29"/>
        <v>121769.78647141736</v>
      </c>
      <c r="C222" s="1">
        <f t="shared" si="37"/>
        <v>1.2677406988507833E-2</v>
      </c>
      <c r="D222" s="10">
        <f t="shared" si="30"/>
        <v>36.555544177511038</v>
      </c>
      <c r="E222" s="11">
        <f t="shared" si="31"/>
        <v>492.98010399520302</v>
      </c>
      <c r="F222" s="10">
        <f t="shared" si="32"/>
        <v>38.479520186853726</v>
      </c>
      <c r="G222" s="8">
        <f t="shared" si="33"/>
        <v>138.7301426733913</v>
      </c>
      <c r="H222" s="8">
        <f t="shared" si="34"/>
        <v>354.24996132181172</v>
      </c>
      <c r="I222" s="8">
        <f t="shared" si="35"/>
        <v>0.21380048400280308</v>
      </c>
      <c r="J222" s="8">
        <f t="shared" si="36"/>
        <v>3266.9417391605452</v>
      </c>
    </row>
    <row r="223" spans="1:10" x14ac:dyDescent="0.35">
      <c r="A223" s="5">
        <f t="shared" si="28"/>
        <v>190</v>
      </c>
      <c r="B223" s="10">
        <f t="shared" si="29"/>
        <v>121805.50687666562</v>
      </c>
      <c r="C223" s="1">
        <f t="shared" si="37"/>
        <v>1.2387782081089482E-2</v>
      </c>
      <c r="D223" s="10">
        <f t="shared" si="30"/>
        <v>35.720405248262047</v>
      </c>
      <c r="E223" s="11">
        <f t="shared" si="31"/>
        <v>491.351954403945</v>
      </c>
      <c r="F223" s="10">
        <f t="shared" si="32"/>
        <v>37.600426577117943</v>
      </c>
      <c r="G223" s="8">
        <f t="shared" si="33"/>
        <v>138.27196307697687</v>
      </c>
      <c r="H223" s="8">
        <f t="shared" si="34"/>
        <v>353.07999132696813</v>
      </c>
      <c r="I223" s="8">
        <f t="shared" si="35"/>
        <v>0.20489843461135537</v>
      </c>
      <c r="J223" s="8">
        <f t="shared" si="36"/>
        <v>3267.1466375951568</v>
      </c>
    </row>
    <row r="224" spans="1:10" x14ac:dyDescent="0.35">
      <c r="A224" s="5">
        <f t="shared" si="28"/>
        <v>191</v>
      </c>
      <c r="B224" s="10">
        <f t="shared" si="29"/>
        <v>121840.41122236224</v>
      </c>
      <c r="C224" s="1">
        <f t="shared" si="37"/>
        <v>1.2104773872738561E-2</v>
      </c>
      <c r="D224" s="10">
        <f t="shared" si="30"/>
        <v>34.904345696624063</v>
      </c>
      <c r="E224" s="11">
        <f t="shared" si="31"/>
        <v>489.72918205016242</v>
      </c>
      <c r="F224" s="10">
        <f t="shared" si="32"/>
        <v>36.741416522762172</v>
      </c>
      <c r="G224" s="8">
        <f t="shared" si="33"/>
        <v>137.81529669563164</v>
      </c>
      <c r="H224" s="8">
        <f t="shared" si="34"/>
        <v>351.91388535453075</v>
      </c>
      <c r="I224" s="8">
        <f t="shared" si="35"/>
        <v>0.19636704145923797</v>
      </c>
      <c r="J224" s="8">
        <f t="shared" si="36"/>
        <v>3267.3430046366161</v>
      </c>
    </row>
    <row r="225" spans="1:10" x14ac:dyDescent="0.35">
      <c r="A225" s="5">
        <f t="shared" si="28"/>
        <v>192</v>
      </c>
      <c r="B225" s="10">
        <f t="shared" si="29"/>
        <v>121874.51815200209</v>
      </c>
      <c r="C225" s="1">
        <f t="shared" si="37"/>
        <v>1.1828231199982997E-2</v>
      </c>
      <c r="D225" s="10">
        <f t="shared" si="30"/>
        <v>34.106929639851295</v>
      </c>
      <c r="E225" s="11">
        <f t="shared" si="31"/>
        <v>488.1117691746328</v>
      </c>
      <c r="F225" s="10">
        <f t="shared" si="32"/>
        <v>35.902031199843471</v>
      </c>
      <c r="G225" s="8">
        <f t="shared" si="33"/>
        <v>137.3601385317107</v>
      </c>
      <c r="H225" s="8">
        <f t="shared" si="34"/>
        <v>350.75163064292212</v>
      </c>
      <c r="I225" s="8">
        <f t="shared" si="35"/>
        <v>0.18819087146563016</v>
      </c>
      <c r="J225" s="8">
        <f t="shared" si="36"/>
        <v>3267.531195508082</v>
      </c>
    </row>
    <row r="226" spans="1:10" x14ac:dyDescent="0.35">
      <c r="A226" s="5">
        <f t="shared" si="28"/>
        <v>193</v>
      </c>
      <c r="B226" s="10">
        <f t="shared" si="29"/>
        <v>121907.84588315536</v>
      </c>
      <c r="C226" s="1">
        <f t="shared" si="37"/>
        <v>1.1558006352794359E-2</v>
      </c>
      <c r="D226" s="10">
        <f t="shared" si="30"/>
        <v>33.327731153266384</v>
      </c>
      <c r="E226" s="11">
        <f t="shared" si="31"/>
        <v>486.4996980767711</v>
      </c>
      <c r="F226" s="10">
        <f t="shared" si="32"/>
        <v>35.081822266596198</v>
      </c>
      <c r="G226" s="8">
        <f t="shared" si="33"/>
        <v>136.90648360407053</v>
      </c>
      <c r="H226" s="8">
        <f t="shared" si="34"/>
        <v>349.59321447270054</v>
      </c>
      <c r="I226" s="8">
        <f t="shared" si="35"/>
        <v>0.1803551341396803</v>
      </c>
      <c r="J226" s="8">
        <f t="shared" si="36"/>
        <v>3267.7115506422215</v>
      </c>
    </row>
    <row r="227" spans="1:10" x14ac:dyDescent="0.35">
      <c r="A227" s="5">
        <f t="shared" ref="A227:A290" si="38">A226+1</f>
        <v>194</v>
      </c>
      <c r="B227" s="10">
        <f t="shared" ref="B227:B290" si="39">B226+D227</f>
        <v>121940.41221719811</v>
      </c>
      <c r="C227" s="1">
        <f t="shared" si="37"/>
        <v>1.1293954995690858E-2</v>
      </c>
      <c r="D227" s="10">
        <f t="shared" ref="D227:D290" si="40">IF(AND($B$10=93,$B$11),5/7,1)*$B$24*365.25*$B$15*C226</f>
        <v>32.566334042762797</v>
      </c>
      <c r="E227" s="11">
        <f t="shared" ref="E227:E290" si="41">D227*IF($B$10=31,$B$4,IF($B$10=93,IF($B$11,$B$6,$B$6*5/7+$B$7*2/7),"Error, check Tariff selection"))/100*(1+$B$8)^A227</f>
        <v>484.89295111446421</v>
      </c>
      <c r="F227" s="10">
        <f t="shared" ref="F227:F290" si="42">D227/$B$20</f>
        <v>34.28035162396084</v>
      </c>
      <c r="G227" s="8">
        <f t="shared" ref="G227:G290" si="43">F227*$B$5/100*(1+$B$8)^A227</f>
        <v>136.45432694802207</v>
      </c>
      <c r="H227" s="8">
        <f t="shared" ref="H227:H290" si="44">E227-G227</f>
        <v>348.43862416644214</v>
      </c>
      <c r="I227" s="8">
        <f t="shared" ref="I227:I290" si="45">H227/(1+$B$9)^A227</f>
        <v>0.17284565482488257</v>
      </c>
      <c r="J227" s="8">
        <f t="shared" ref="J227:J290" si="46">J226+I227</f>
        <v>3267.8843962970464</v>
      </c>
    </row>
    <row r="228" spans="1:10" x14ac:dyDescent="0.35">
      <c r="A228" s="5">
        <f t="shared" si="38"/>
        <v>195</v>
      </c>
      <c r="B228" s="10">
        <f t="shared" si="39"/>
        <v>121972.23454882062</v>
      </c>
      <c r="C228" s="1">
        <f t="shared" si="37"/>
        <v>1.1035936090643572E-2</v>
      </c>
      <c r="D228" s="10">
        <f t="shared" si="40"/>
        <v>31.822331622501242</v>
      </c>
      <c r="E228" s="11">
        <f t="shared" si="41"/>
        <v>483.29151070385808</v>
      </c>
      <c r="F228" s="10">
        <f t="shared" si="42"/>
        <v>33.497191181580256</v>
      </c>
      <c r="G228" s="8">
        <f t="shared" si="43"/>
        <v>136.00366361527131</v>
      </c>
      <c r="H228" s="8">
        <f t="shared" si="44"/>
        <v>347.28784708858677</v>
      </c>
      <c r="I228" s="8">
        <f t="shared" si="45"/>
        <v>0.16564884905746283</v>
      </c>
      <c r="J228" s="8">
        <f t="shared" si="46"/>
        <v>3268.0500451461039</v>
      </c>
    </row>
    <row r="229" spans="1:10" x14ac:dyDescent="0.35">
      <c r="A229" s="5">
        <f t="shared" si="38"/>
        <v>196</v>
      </c>
      <c r="B229" s="10">
        <f t="shared" si="39"/>
        <v>122003.3298753183</v>
      </c>
      <c r="C229" s="1">
        <f t="shared" si="37"/>
        <v>1.0783811821743372E-2</v>
      </c>
      <c r="D229" s="10">
        <f t="shared" si="40"/>
        <v>31.095326497686933</v>
      </c>
      <c r="E229" s="11">
        <f t="shared" si="41"/>
        <v>481.69535931917761</v>
      </c>
      <c r="F229" s="10">
        <f t="shared" si="42"/>
        <v>32.731922629144144</v>
      </c>
      <c r="G229" s="8">
        <f t="shared" si="43"/>
        <v>135.55448867386795</v>
      </c>
      <c r="H229" s="8">
        <f t="shared" si="44"/>
        <v>346.14087064530963</v>
      </c>
      <c r="I229" s="8">
        <f t="shared" si="45"/>
        <v>0.1587516979924222</v>
      </c>
      <c r="J229" s="8">
        <f t="shared" si="46"/>
        <v>3268.2087968440965</v>
      </c>
    </row>
    <row r="230" spans="1:10" x14ac:dyDescent="0.35">
      <c r="A230" s="5">
        <f t="shared" si="38"/>
        <v>197</v>
      </c>
      <c r="B230" s="10">
        <f t="shared" si="39"/>
        <v>122033.71480567061</v>
      </c>
      <c r="C230" s="1">
        <f t="shared" si="37"/>
        <v>1.0537447521589582E-2</v>
      </c>
      <c r="D230" s="10">
        <f t="shared" si="40"/>
        <v>30.384930352307922</v>
      </c>
      <c r="E230" s="11">
        <f t="shared" si="41"/>
        <v>480.1044794925221</v>
      </c>
      <c r="F230" s="10">
        <f t="shared" si="42"/>
        <v>31.984137212955709</v>
      </c>
      <c r="G230" s="8">
        <f t="shared" si="43"/>
        <v>135.10679720814846</v>
      </c>
      <c r="H230" s="8">
        <f t="shared" si="44"/>
        <v>344.99768228437364</v>
      </c>
      <c r="I230" s="8">
        <f t="shared" si="45"/>
        <v>0.15214172485276131</v>
      </c>
      <c r="J230" s="8">
        <f t="shared" si="46"/>
        <v>3268.3609385689492</v>
      </c>
    </row>
    <row r="231" spans="1:10" x14ac:dyDescent="0.35">
      <c r="A231" s="5">
        <f t="shared" si="38"/>
        <v>198</v>
      </c>
      <c r="B231" s="10">
        <f t="shared" si="39"/>
        <v>122063.40556941234</v>
      </c>
      <c r="C231" s="1">
        <f t="shared" si="37"/>
        <v>1.0296711599359298E-2</v>
      </c>
      <c r="D231" s="10">
        <f t="shared" si="40"/>
        <v>29.690763741724595</v>
      </c>
      <c r="E231" s="11">
        <f t="shared" si="41"/>
        <v>478.51885381369226</v>
      </c>
      <c r="F231" s="10">
        <f t="shared" si="42"/>
        <v>31.253435517604839</v>
      </c>
      <c r="G231" s="8">
        <f t="shared" si="43"/>
        <v>134.66058431868714</v>
      </c>
      <c r="H231" s="8">
        <f t="shared" si="44"/>
        <v>343.85826949500512</v>
      </c>
      <c r="I231" s="8">
        <f t="shared" si="45"/>
        <v>0.14580697235930298</v>
      </c>
      <c r="J231" s="8">
        <f t="shared" si="46"/>
        <v>3268.5067455413086</v>
      </c>
    </row>
    <row r="232" spans="1:10" x14ac:dyDescent="0.35">
      <c r="A232" s="5">
        <f t="shared" si="38"/>
        <v>199</v>
      </c>
      <c r="B232" s="10">
        <f t="shared" si="39"/>
        <v>122092.41802530234</v>
      </c>
      <c r="C232" s="1">
        <f t="shared" si="37"/>
        <v>1.0061475470521497E-2</v>
      </c>
      <c r="D232" s="10">
        <f t="shared" si="40"/>
        <v>29.012455889994737</v>
      </c>
      <c r="E232" s="11">
        <f t="shared" si="41"/>
        <v>476.93846492997199</v>
      </c>
      <c r="F232" s="10">
        <f t="shared" si="42"/>
        <v>30.539427252626041</v>
      </c>
      <c r="G232" s="8">
        <f t="shared" si="43"/>
        <v>134.2158451222345</v>
      </c>
      <c r="H232" s="8">
        <f t="shared" si="44"/>
        <v>342.72261980773749</v>
      </c>
      <c r="I232" s="8">
        <f t="shared" si="45"/>
        <v>0.13973598110025906</v>
      </c>
      <c r="J232" s="8">
        <f t="shared" si="46"/>
        <v>3268.646481522409</v>
      </c>
    </row>
    <row r="233" spans="1:10" x14ac:dyDescent="0.35">
      <c r="A233" s="5">
        <f t="shared" si="38"/>
        <v>200</v>
      </c>
      <c r="B233" s="10">
        <f t="shared" si="39"/>
        <v>122120.76766979416</v>
      </c>
      <c r="C233" s="1">
        <f t="shared" si="37"/>
        <v>9.8316134881554218E-3</v>
      </c>
      <c r="D233" s="10">
        <f t="shared" si="40"/>
        <v>28.349644491832969</v>
      </c>
      <c r="E233" s="11">
        <f t="shared" si="41"/>
        <v>475.36329554597592</v>
      </c>
      <c r="F233" s="10">
        <f t="shared" si="42"/>
        <v>29.841731044034706</v>
      </c>
      <c r="G233" s="8">
        <f t="shared" si="43"/>
        <v>133.77257475167477</v>
      </c>
      <c r="H233" s="8">
        <f t="shared" si="44"/>
        <v>341.59072079430115</v>
      </c>
      <c r="I233" s="8">
        <f t="shared" si="45"/>
        <v>0.1339177688014469</v>
      </c>
      <c r="J233" s="8">
        <f t="shared" si="46"/>
        <v>3268.7803992912104</v>
      </c>
    </row>
    <row r="234" spans="1:10" x14ac:dyDescent="0.35">
      <c r="A234" s="5">
        <f t="shared" si="38"/>
        <v>201</v>
      </c>
      <c r="B234" s="10">
        <f t="shared" si="39"/>
        <v>122148.46964531325</v>
      </c>
      <c r="C234" s="1">
        <f t="shared" si="37"/>
        <v>9.6070028758384884E-3</v>
      </c>
      <c r="D234" s="10">
        <f t="shared" si="40"/>
        <v>27.701975519090499</v>
      </c>
      <c r="E234" s="11">
        <f t="shared" si="41"/>
        <v>473.7933284234328</v>
      </c>
      <c r="F234" s="10">
        <f t="shared" si="42"/>
        <v>29.159974230621579</v>
      </c>
      <c r="G234" s="8">
        <f t="shared" si="43"/>
        <v>133.33076835596461</v>
      </c>
      <c r="H234" s="8">
        <f t="shared" si="44"/>
        <v>340.46256006746819</v>
      </c>
      <c r="I234" s="8">
        <f t="shared" si="45"/>
        <v>0.12834181045961682</v>
      </c>
      <c r="J234" s="8">
        <f t="shared" si="46"/>
        <v>3268.9087411016699</v>
      </c>
    </row>
    <row r="235" spans="1:10" x14ac:dyDescent="0.35">
      <c r="A235" s="5">
        <f t="shared" si="38"/>
        <v>202</v>
      </c>
      <c r="B235" s="10">
        <f t="shared" si="39"/>
        <v>122175.5387483449</v>
      </c>
      <c r="C235" s="1">
        <f t="shared" si="37"/>
        <v>9.3875236620682978E-3</v>
      </c>
      <c r="D235" s="10">
        <f t="shared" si="40"/>
        <v>27.06910303165721</v>
      </c>
      <c r="E235" s="11">
        <f t="shared" si="41"/>
        <v>472.22854638098789</v>
      </c>
      <c r="F235" s="10">
        <f t="shared" si="42"/>
        <v>28.49379266490233</v>
      </c>
      <c r="G235" s="8">
        <f t="shared" si="43"/>
        <v>132.8904211000777</v>
      </c>
      <c r="H235" s="8">
        <f t="shared" si="44"/>
        <v>339.33812528091016</v>
      </c>
      <c r="I235" s="8">
        <f t="shared" si="45"/>
        <v>0.12299801930297723</v>
      </c>
      <c r="J235" s="8">
        <f t="shared" si="46"/>
        <v>3269.0317391209728</v>
      </c>
    </row>
    <row r="236" spans="1:10" x14ac:dyDescent="0.35">
      <c r="A236" s="5">
        <f t="shared" si="38"/>
        <v>203</v>
      </c>
      <c r="B236" s="10">
        <f t="shared" si="39"/>
        <v>122201.98943733759</v>
      </c>
      <c r="C236" s="1">
        <f t="shared" si="37"/>
        <v>9.1730586161815619E-3</v>
      </c>
      <c r="D236" s="10">
        <f t="shared" si="40"/>
        <v>26.450688992686302</v>
      </c>
      <c r="E236" s="11">
        <f t="shared" si="41"/>
        <v>470.66893229404832</v>
      </c>
      <c r="F236" s="10">
        <f t="shared" si="42"/>
        <v>27.842830518617163</v>
      </c>
      <c r="G236" s="8">
        <f t="shared" si="43"/>
        <v>132.45152816496105</v>
      </c>
      <c r="H236" s="8">
        <f t="shared" si="44"/>
        <v>338.2174041290873</v>
      </c>
      <c r="I236" s="8">
        <f t="shared" si="45"/>
        <v>0.11787672854448146</v>
      </c>
      <c r="J236" s="8">
        <f t="shared" si="46"/>
        <v>3269.1496158495174</v>
      </c>
    </row>
    <row r="237" spans="1:10" x14ac:dyDescent="0.35">
      <c r="A237" s="5">
        <f t="shared" si="38"/>
        <v>204</v>
      </c>
      <c r="B237" s="10">
        <f t="shared" si="39"/>
        <v>122227.83584042563</v>
      </c>
      <c r="C237" s="1">
        <f t="shared" si="37"/>
        <v>8.9634931857380806E-3</v>
      </c>
      <c r="D237" s="10">
        <f t="shared" si="40"/>
        <v>25.846403088036727</v>
      </c>
      <c r="E237" s="11">
        <f t="shared" si="41"/>
        <v>469.11446909456913</v>
      </c>
      <c r="F237" s="10">
        <f t="shared" si="42"/>
        <v>27.206740092670241</v>
      </c>
      <c r="G237" s="8">
        <f t="shared" si="43"/>
        <v>132.01408474747501</v>
      </c>
      <c r="H237" s="8">
        <f t="shared" si="44"/>
        <v>337.10038434709412</v>
      </c>
      <c r="I237" s="8">
        <f t="shared" si="45"/>
        <v>0.11296867389483965</v>
      </c>
      <c r="J237" s="8">
        <f t="shared" si="46"/>
        <v>3269.2625845234124</v>
      </c>
    </row>
    <row r="238" spans="1:10" x14ac:dyDescent="0.35">
      <c r="A238" s="5">
        <f t="shared" si="38"/>
        <v>205</v>
      </c>
      <c r="B238" s="10">
        <f t="shared" si="39"/>
        <v>122253.09176297547</v>
      </c>
      <c r="C238" s="1">
        <f t="shared" si="37"/>
        <v>8.7587154353339081E-3</v>
      </c>
      <c r="D238" s="10">
        <f t="shared" si="40"/>
        <v>25.255922549843582</v>
      </c>
      <c r="E238" s="11">
        <f t="shared" si="41"/>
        <v>467.56513977089173</v>
      </c>
      <c r="F238" s="10">
        <f t="shared" si="42"/>
        <v>26.585181631414297</v>
      </c>
      <c r="G238" s="8">
        <f t="shared" si="43"/>
        <v>131.5780860603476</v>
      </c>
      <c r="H238" s="8">
        <f t="shared" si="44"/>
        <v>335.98705371054416</v>
      </c>
      <c r="I238" s="8">
        <f t="shared" si="45"/>
        <v>0.10826497680365343</v>
      </c>
      <c r="J238" s="8">
        <f t="shared" si="46"/>
        <v>3269.3708495002161</v>
      </c>
    </row>
    <row r="239" spans="1:10" x14ac:dyDescent="0.35">
      <c r="A239" s="5">
        <f t="shared" si="38"/>
        <v>206</v>
      </c>
      <c r="B239" s="10">
        <f t="shared" si="39"/>
        <v>122277.77069495959</v>
      </c>
      <c r="C239" s="1">
        <f t="shared" si="37"/>
        <v>8.5586159868141776E-3</v>
      </c>
      <c r="D239" s="10">
        <f t="shared" si="40"/>
        <v>24.678931984115483</v>
      </c>
      <c r="E239" s="11">
        <f t="shared" si="41"/>
        <v>466.02092736751615</v>
      </c>
      <c r="F239" s="10">
        <f t="shared" si="42"/>
        <v>25.977823141174195</v>
      </c>
      <c r="G239" s="8">
        <f t="shared" si="43"/>
        <v>131.14352733211061</v>
      </c>
      <c r="H239" s="8">
        <f t="shared" si="44"/>
        <v>334.87740003540557</v>
      </c>
      <c r="I239" s="8">
        <f t="shared" si="45"/>
        <v>0.10375712839832589</v>
      </c>
      <c r="J239" s="8">
        <f t="shared" si="46"/>
        <v>3269.4746066286143</v>
      </c>
    </row>
    <row r="240" spans="1:10" x14ac:dyDescent="0.35">
      <c r="A240" s="5">
        <f t="shared" si="38"/>
        <v>207</v>
      </c>
      <c r="B240" s="10">
        <f t="shared" si="39"/>
        <v>122301.88581816187</v>
      </c>
      <c r="C240" s="1">
        <f t="shared" si="37"/>
        <v>8.3630879608496134E-3</v>
      </c>
      <c r="D240" s="10">
        <f t="shared" si="40"/>
        <v>24.11512320227564</v>
      </c>
      <c r="E240" s="11">
        <f t="shared" si="41"/>
        <v>464.48181498496746</v>
      </c>
      <c r="F240" s="10">
        <f t="shared" si="42"/>
        <v>25.384340212921728</v>
      </c>
      <c r="G240" s="8">
        <f t="shared" si="43"/>
        <v>130.71040380706174</v>
      </c>
      <c r="H240" s="8">
        <f t="shared" si="44"/>
        <v>333.77141117790575</v>
      </c>
      <c r="I240" s="8">
        <f t="shared" si="45"/>
        <v>9.9436974091732314E-2</v>
      </c>
      <c r="J240" s="8">
        <f t="shared" si="46"/>
        <v>3269.5740436027058</v>
      </c>
    </row>
    <row r="241" spans="1:10" x14ac:dyDescent="0.35">
      <c r="A241" s="5">
        <f t="shared" si="38"/>
        <v>208</v>
      </c>
      <c r="B241" s="10">
        <f t="shared" si="39"/>
        <v>122325.45001321842</v>
      </c>
      <c r="C241" s="1">
        <f t="shared" si="37"/>
        <v>8.172026919850528E-3</v>
      </c>
      <c r="D241" s="10">
        <f t="shared" si="40"/>
        <v>23.564195056545341</v>
      </c>
      <c r="E241" s="11">
        <f t="shared" si="41"/>
        <v>462.94778577954588</v>
      </c>
      <c r="F241" s="10">
        <f t="shared" si="42"/>
        <v>24.804415848995095</v>
      </c>
      <c r="G241" s="8">
        <f t="shared" si="43"/>
        <v>130.27871074519456</v>
      </c>
      <c r="H241" s="8">
        <f t="shared" si="44"/>
        <v>332.66907503435129</v>
      </c>
      <c r="I241" s="8">
        <f t="shared" si="45"/>
        <v>9.5296698830757531E-2</v>
      </c>
      <c r="J241" s="8">
        <f t="shared" si="46"/>
        <v>3269.6693403015365</v>
      </c>
    </row>
    <row r="242" spans="1:10" x14ac:dyDescent="0.35">
      <c r="A242" s="5">
        <f t="shared" si="38"/>
        <v>209</v>
      </c>
      <c r="B242" s="10">
        <f t="shared" si="39"/>
        <v>122348.47586649751</v>
      </c>
      <c r="C242" s="1">
        <f t="shared" si="37"/>
        <v>7.9853308121822231E-3</v>
      </c>
      <c r="D242" s="10">
        <f t="shared" si="40"/>
        <v>23.02585327909599</v>
      </c>
      <c r="E242" s="11">
        <f t="shared" si="41"/>
        <v>461.41882296322643</v>
      </c>
      <c r="F242" s="10">
        <f t="shared" si="42"/>
        <v>24.237740293785254</v>
      </c>
      <c r="G242" s="8">
        <f t="shared" si="43"/>
        <v>129.84844342217013</v>
      </c>
      <c r="H242" s="8">
        <f t="shared" si="44"/>
        <v>331.5703795410563</v>
      </c>
      <c r="I242" s="8">
        <f t="shared" si="45"/>
        <v>9.1328812959075079E-2</v>
      </c>
      <c r="J242" s="8">
        <f t="shared" si="46"/>
        <v>3269.7606691144956</v>
      </c>
    </row>
    <row r="243" spans="1:10" x14ac:dyDescent="0.35">
      <c r="A243" s="5">
        <f t="shared" si="38"/>
        <v>210</v>
      </c>
      <c r="B243" s="10">
        <f t="shared" si="39"/>
        <v>122370.97567682237</v>
      </c>
      <c r="C243" s="1">
        <f t="shared" si="37"/>
        <v>7.8028999176563696E-3</v>
      </c>
      <c r="D243" s="10">
        <f t="shared" si="40"/>
        <v>22.499810324868015</v>
      </c>
      <c r="E243" s="11">
        <f t="shared" si="41"/>
        <v>459.89490980340884</v>
      </c>
      <c r="F243" s="10">
        <f t="shared" si="42"/>
        <v>23.684010868282122</v>
      </c>
      <c r="G243" s="8">
        <f t="shared" si="43"/>
        <v>129.41959712924674</v>
      </c>
      <c r="H243" s="8">
        <f t="shared" si="44"/>
        <v>330.47531267416207</v>
      </c>
      <c r="I243" s="8">
        <f t="shared" si="45"/>
        <v>8.7526138668527903E-2</v>
      </c>
      <c r="J243" s="8">
        <f t="shared" si="46"/>
        <v>3269.8481952531642</v>
      </c>
    </row>
    <row r="244" spans="1:10" x14ac:dyDescent="0.35">
      <c r="A244" s="5">
        <f t="shared" si="38"/>
        <v>211</v>
      </c>
      <c r="B244" s="10">
        <f t="shared" si="39"/>
        <v>122392.96146204036</v>
      </c>
      <c r="C244" s="1">
        <f t="shared" si="37"/>
        <v>7.624636794267281E-3</v>
      </c>
      <c r="D244" s="10">
        <f t="shared" si="40"/>
        <v>21.985785217985065</v>
      </c>
      <c r="E244" s="11">
        <f t="shared" si="41"/>
        <v>458.3760296227523</v>
      </c>
      <c r="F244" s="10">
        <f t="shared" si="42"/>
        <v>23.142931808405333</v>
      </c>
      <c r="G244" s="8">
        <f t="shared" si="43"/>
        <v>128.99216717323307</v>
      </c>
      <c r="H244" s="8">
        <f t="shared" si="44"/>
        <v>329.38386244951926</v>
      </c>
      <c r="I244" s="8">
        <f t="shared" si="45"/>
        <v>8.3881797014654091E-2</v>
      </c>
      <c r="J244" s="8">
        <f t="shared" si="46"/>
        <v>3269.932077050179</v>
      </c>
    </row>
    <row r="245" spans="1:10" x14ac:dyDescent="0.35">
      <c r="A245" s="5">
        <f t="shared" si="38"/>
        <v>212</v>
      </c>
      <c r="B245" s="10">
        <f t="shared" si="39"/>
        <v>122414.44496544203</v>
      </c>
      <c r="C245" s="1">
        <f t="shared" si="37"/>
        <v>7.4504462261455462E-3</v>
      </c>
      <c r="D245" s="10">
        <f t="shared" si="40"/>
        <v>21.483503401675822</v>
      </c>
      <c r="E245" s="11">
        <f t="shared" si="41"/>
        <v>456.86216579898638</v>
      </c>
      <c r="F245" s="10">
        <f t="shared" si="42"/>
        <v>22.614214107027184</v>
      </c>
      <c r="G245" s="8">
        <f t="shared" si="43"/>
        <v>128.56614887643551</v>
      </c>
      <c r="H245" s="8">
        <f t="shared" si="44"/>
        <v>328.29601692255085</v>
      </c>
      <c r="I245" s="8">
        <f t="shared" si="45"/>
        <v>8.0389195472843705E-2</v>
      </c>
      <c r="J245" s="8">
        <f t="shared" si="46"/>
        <v>3270.0124662456519</v>
      </c>
    </row>
    <row r="246" spans="1:10" x14ac:dyDescent="0.35">
      <c r="A246" s="5">
        <f t="shared" si="38"/>
        <v>213</v>
      </c>
      <c r="B246" s="10">
        <f t="shared" si="39"/>
        <v>122435.43766203366</v>
      </c>
      <c r="C246" s="1">
        <f t="shared" si="37"/>
        <v>7.2802351727000447E-3</v>
      </c>
      <c r="D246" s="10">
        <f t="shared" si="40"/>
        <v>20.992696591625958</v>
      </c>
      <c r="E246" s="11">
        <f t="shared" si="41"/>
        <v>455.35330176475634</v>
      </c>
      <c r="F246" s="10">
        <f t="shared" si="42"/>
        <v>22.097575359606271</v>
      </c>
      <c r="G246" s="8">
        <f t="shared" si="43"/>
        <v>128.1415375766141</v>
      </c>
      <c r="H246" s="8">
        <f t="shared" si="44"/>
        <v>327.21176418814224</v>
      </c>
      <c r="I246" s="8">
        <f t="shared" si="45"/>
        <v>7.7042016012628819E-2</v>
      </c>
      <c r="J246" s="8">
        <f t="shared" si="46"/>
        <v>3270.0895082616644</v>
      </c>
    </row>
    <row r="247" spans="1:10" x14ac:dyDescent="0.35">
      <c r="A247" s="5">
        <f t="shared" si="38"/>
        <v>214</v>
      </c>
      <c r="B247" s="10">
        <f t="shared" si="39"/>
        <v>122455.95076466634</v>
      </c>
      <c r="C247" s="1">
        <f t="shared" si="37"/>
        <v>7.1139127189214779E-3</v>
      </c>
      <c r="D247" s="10">
        <f t="shared" si="40"/>
        <v>20.513102632678482</v>
      </c>
      <c r="E247" s="11">
        <f t="shared" si="41"/>
        <v>453.84942100742819</v>
      </c>
      <c r="F247" s="10">
        <f t="shared" si="42"/>
        <v>21.592739613345771</v>
      </c>
      <c r="G247" s="8">
        <f t="shared" si="43"/>
        <v>127.7183286269281</v>
      </c>
      <c r="H247" s="8">
        <f t="shared" si="44"/>
        <v>326.13109238050009</v>
      </c>
      <c r="I247" s="8">
        <f t="shared" si="45"/>
        <v>7.3834203668518422E-2</v>
      </c>
      <c r="J247" s="8">
        <f t="shared" si="46"/>
        <v>3270.1633424653328</v>
      </c>
    </row>
    <row r="248" spans="1:10" x14ac:dyDescent="0.35">
      <c r="A248" s="5">
        <f t="shared" si="38"/>
        <v>215</v>
      </c>
      <c r="B248" s="10">
        <f t="shared" si="39"/>
        <v>122475.99523002515</v>
      </c>
      <c r="C248" s="1">
        <f t="shared" si="37"/>
        <v>6.951390026823101E-3</v>
      </c>
      <c r="D248" s="10">
        <f t="shared" si="40"/>
        <v>20.044465358806828</v>
      </c>
      <c r="E248" s="11">
        <f t="shared" si="41"/>
        <v>452.35050706887017</v>
      </c>
      <c r="F248" s="10">
        <f t="shared" si="42"/>
        <v>21.099437219796663</v>
      </c>
      <c r="G248" s="8">
        <f t="shared" si="43"/>
        <v>127.29651739587423</v>
      </c>
      <c r="H248" s="8">
        <f t="shared" si="44"/>
        <v>325.05398967299595</v>
      </c>
      <c r="I248" s="8">
        <f t="shared" si="45"/>
        <v>7.0759955586708501E-2</v>
      </c>
      <c r="J248" s="8">
        <f t="shared" si="46"/>
        <v>3270.2341024209195</v>
      </c>
    </row>
    <row r="249" spans="1:10" x14ac:dyDescent="0.35">
      <c r="A249" s="5">
        <f t="shared" si="38"/>
        <v>216</v>
      </c>
      <c r="B249" s="10">
        <f t="shared" si="39"/>
        <v>122495.58176448144</v>
      </c>
      <c r="C249" s="1">
        <f t="shared" si="37"/>
        <v>6.7925802879882369E-3</v>
      </c>
      <c r="D249" s="10">
        <f t="shared" si="40"/>
        <v>19.58653445629221</v>
      </c>
      <c r="E249" s="11">
        <f t="shared" si="41"/>
        <v>450.856543545352</v>
      </c>
      <c r="F249" s="10">
        <f t="shared" si="42"/>
        <v>20.617404690833904</v>
      </c>
      <c r="G249" s="8">
        <f t="shared" si="43"/>
        <v>126.87609926725837</v>
      </c>
      <c r="H249" s="8">
        <f t="shared" si="44"/>
        <v>323.98044427809361</v>
      </c>
      <c r="I249" s="8">
        <f t="shared" si="45"/>
        <v>6.7813710527874868E-2</v>
      </c>
      <c r="J249" s="8">
        <f t="shared" si="46"/>
        <v>3270.3019161314473</v>
      </c>
    </row>
    <row r="250" spans="1:10" x14ac:dyDescent="0.35">
      <c r="A250" s="5">
        <f t="shared" si="38"/>
        <v>217</v>
      </c>
      <c r="B250" s="10">
        <f t="shared" si="39"/>
        <v>122514.72082981146</v>
      </c>
      <c r="C250" s="1">
        <f t="shared" si="37"/>
        <v>6.6373986772043647E-3</v>
      </c>
      <c r="D250" s="10">
        <f t="shared" si="40"/>
        <v>19.139065330019431</v>
      </c>
      <c r="E250" s="11">
        <f t="shared" si="41"/>
        <v>449.36751408727923</v>
      </c>
      <c r="F250" s="10">
        <f t="shared" si="42"/>
        <v>20.146384557915191</v>
      </c>
      <c r="G250" s="8">
        <f t="shared" si="43"/>
        <v>126.45706964012088</v>
      </c>
      <c r="H250" s="8">
        <f t="shared" si="44"/>
        <v>322.91044444715834</v>
      </c>
      <c r="I250" s="8">
        <f t="shared" si="45"/>
        <v>6.4990138807013959E-2</v>
      </c>
      <c r="J250" s="8">
        <f t="shared" si="46"/>
        <v>3270.3669062702543</v>
      </c>
    </row>
    <row r="251" spans="1:10" x14ac:dyDescent="0.35">
      <c r="A251" s="5">
        <f t="shared" si="38"/>
        <v>218</v>
      </c>
      <c r="B251" s="10">
        <f t="shared" si="39"/>
        <v>122533.4226487843</v>
      </c>
      <c r="C251" s="1">
        <f t="shared" si="37"/>
        <v>6.4857623071543635E-3</v>
      </c>
      <c r="D251" s="10">
        <f t="shared" si="40"/>
        <v>18.701818972834332</v>
      </c>
      <c r="E251" s="11">
        <f t="shared" si="41"/>
        <v>447.88340239908848</v>
      </c>
      <c r="F251" s="10">
        <f t="shared" si="42"/>
        <v>19.686125234562454</v>
      </c>
      <c r="G251" s="8">
        <f t="shared" si="43"/>
        <v>126.03942392870698</v>
      </c>
      <c r="H251" s="8">
        <f t="shared" si="44"/>
        <v>321.8439784703815</v>
      </c>
      <c r="I251" s="8">
        <f t="shared" si="45"/>
        <v>6.2284132652184916E-2</v>
      </c>
      <c r="J251" s="8">
        <f t="shared" si="46"/>
        <v>3270.4291904029064</v>
      </c>
    </row>
    <row r="252" spans="1:10" x14ac:dyDescent="0.35">
      <c r="A252" s="5">
        <f t="shared" si="38"/>
        <v>219</v>
      </c>
      <c r="B252" s="10">
        <f t="shared" si="39"/>
        <v>122551.69721062218</v>
      </c>
      <c r="C252" s="1">
        <f t="shared" si="37"/>
        <v>6.3375901841443705E-3</v>
      </c>
      <c r="D252" s="10">
        <f t="shared" si="40"/>
        <v>18.274561837879872</v>
      </c>
      <c r="E252" s="11">
        <f t="shared" si="41"/>
        <v>446.40419223900551</v>
      </c>
      <c r="F252" s="10">
        <f t="shared" si="42"/>
        <v>19.236380881978814</v>
      </c>
      <c r="G252" s="8">
        <f t="shared" si="43"/>
        <v>125.62315756239897</v>
      </c>
      <c r="H252" s="8">
        <f t="shared" si="44"/>
        <v>320.78103467660651</v>
      </c>
      <c r="I252" s="8">
        <f t="shared" si="45"/>
        <v>5.9690796964665928E-2</v>
      </c>
      <c r="J252" s="8">
        <f t="shared" si="46"/>
        <v>3270.4888811998712</v>
      </c>
    </row>
    <row r="253" spans="1:10" x14ac:dyDescent="0.35">
      <c r="A253" s="5">
        <f t="shared" si="38"/>
        <v>220</v>
      </c>
      <c r="B253" s="10">
        <f t="shared" si="39"/>
        <v>122569.55427633603</v>
      </c>
      <c r="C253" s="1">
        <f t="shared" si="37"/>
        <v>6.1928031648429416E-3</v>
      </c>
      <c r="D253" s="10">
        <f t="shared" si="40"/>
        <v>17.857065713853075</v>
      </c>
      <c r="E253" s="11">
        <f t="shared" si="41"/>
        <v>444.92986741890394</v>
      </c>
      <c r="F253" s="10">
        <f t="shared" si="42"/>
        <v>18.79691127774008</v>
      </c>
      <c r="G253" s="8">
        <f t="shared" si="43"/>
        <v>125.20826598567604</v>
      </c>
      <c r="H253" s="8">
        <f t="shared" si="44"/>
        <v>319.72160143322787</v>
      </c>
      <c r="I253" s="8">
        <f t="shared" si="45"/>
        <v>5.7205440463846513E-2</v>
      </c>
      <c r="J253" s="8">
        <f t="shared" si="46"/>
        <v>3270.546086640335</v>
      </c>
    </row>
    <row r="254" spans="1:10" x14ac:dyDescent="0.35">
      <c r="A254" s="5">
        <f t="shared" si="38"/>
        <v>221</v>
      </c>
      <c r="B254" s="10">
        <f t="shared" si="39"/>
        <v>122587.00338393914</v>
      </c>
      <c r="C254" s="1">
        <f t="shared" si="37"/>
        <v>6.0513239140068675E-3</v>
      </c>
      <c r="D254" s="10">
        <f t="shared" si="40"/>
        <v>17.449107603111397</v>
      </c>
      <c r="E254" s="11">
        <f t="shared" si="41"/>
        <v>443.46041180415568</v>
      </c>
      <c r="F254" s="10">
        <f t="shared" si="42"/>
        <v>18.367481687485682</v>
      </c>
      <c r="G254" s="8">
        <f t="shared" si="43"/>
        <v>124.79474465807245</v>
      </c>
      <c r="H254" s="8">
        <f t="shared" si="44"/>
        <v>318.66566714608325</v>
      </c>
      <c r="I254" s="8">
        <f t="shared" si="45"/>
        <v>5.4823567200819101E-2</v>
      </c>
      <c r="J254" s="8">
        <f t="shared" si="46"/>
        <v>3270.6009102075359</v>
      </c>
    </row>
    <row r="255" spans="1:10" x14ac:dyDescent="0.35">
      <c r="A255" s="5">
        <f t="shared" si="38"/>
        <v>222</v>
      </c>
      <c r="B255" s="10">
        <f t="shared" si="39"/>
        <v>122604.0538535417</v>
      </c>
      <c r="C255" s="1">
        <f t="shared" si="37"/>
        <v>5.9130768631753261E-3</v>
      </c>
      <c r="D255" s="10">
        <f t="shared" si="40"/>
        <v>17.050469602559211</v>
      </c>
      <c r="E255" s="11">
        <f t="shared" si="41"/>
        <v>441.99580931336698</v>
      </c>
      <c r="F255" s="10">
        <f t="shared" si="42"/>
        <v>17.947862739536014</v>
      </c>
      <c r="G255" s="8">
        <f t="shared" si="43"/>
        <v>124.38258905410332</v>
      </c>
      <c r="H255" s="8">
        <f t="shared" si="44"/>
        <v>317.61322025926364</v>
      </c>
      <c r="I255" s="8">
        <f t="shared" si="45"/>
        <v>5.25408684253066E-2</v>
      </c>
      <c r="J255" s="8">
        <f t="shared" si="46"/>
        <v>3270.6534510759611</v>
      </c>
    </row>
    <row r="256" spans="1:10" x14ac:dyDescent="0.35">
      <c r="A256" s="5">
        <f t="shared" si="38"/>
        <v>223</v>
      </c>
      <c r="B256" s="10">
        <f t="shared" si="39"/>
        <v>122620.71479232896</v>
      </c>
      <c r="C256" s="1">
        <f t="shared" si="37"/>
        <v>5.7779881703056146E-3</v>
      </c>
      <c r="D256" s="10">
        <f t="shared" si="40"/>
        <v>16.660938787262651</v>
      </c>
      <c r="E256" s="11">
        <f t="shared" si="41"/>
        <v>440.53604391829361</v>
      </c>
      <c r="F256" s="10">
        <f t="shared" si="42"/>
        <v>17.537830302381739</v>
      </c>
      <c r="G256" s="8">
        <f t="shared" si="43"/>
        <v>123.97179466324046</v>
      </c>
      <c r="H256" s="8">
        <f t="shared" si="44"/>
        <v>316.56424925505314</v>
      </c>
      <c r="I256" s="8">
        <f t="shared" si="45"/>
        <v>5.0353214791250593E-2</v>
      </c>
      <c r="J256" s="8">
        <f t="shared" si="46"/>
        <v>3270.7038042907525</v>
      </c>
    </row>
    <row r="257" spans="1:10" x14ac:dyDescent="0.35">
      <c r="A257" s="5">
        <f t="shared" si="38"/>
        <v>224</v>
      </c>
      <c r="B257" s="10">
        <f t="shared" si="39"/>
        <v>122636.99509942568</v>
      </c>
      <c r="C257" s="1">
        <f t="shared" ref="C257:C320" si="47">MAX(0,1-B257/$B$19*0.01)</f>
        <v>5.645985680332255E-3</v>
      </c>
      <c r="D257" s="10">
        <f t="shared" si="40"/>
        <v>16.280307096717547</v>
      </c>
      <c r="E257" s="11">
        <f t="shared" si="41"/>
        <v>439.08109964360796</v>
      </c>
      <c r="F257" s="10">
        <f t="shared" si="42"/>
        <v>17.137165364965838</v>
      </c>
      <c r="G257" s="8">
        <f t="shared" si="43"/>
        <v>123.56235698984719</v>
      </c>
      <c r="H257" s="8">
        <f t="shared" si="44"/>
        <v>315.5187426537608</v>
      </c>
      <c r="I257" s="8">
        <f t="shared" si="45"/>
        <v>4.825664888691851E-2</v>
      </c>
      <c r="J257" s="8">
        <f t="shared" si="46"/>
        <v>3270.7520609396393</v>
      </c>
    </row>
    <row r="258" spans="1:10" x14ac:dyDescent="0.35">
      <c r="A258" s="5">
        <f t="shared" si="38"/>
        <v>225</v>
      </c>
      <c r="B258" s="10">
        <f t="shared" si="39"/>
        <v>122652.9034706494</v>
      </c>
      <c r="C258" s="1">
        <f t="shared" si="47"/>
        <v>5.5169988866263786E-3</v>
      </c>
      <c r="D258" s="10">
        <f t="shared" si="40"/>
        <v>15.908371223719037</v>
      </c>
      <c r="E258" s="11">
        <f t="shared" si="41"/>
        <v>437.63096056675585</v>
      </c>
      <c r="F258" s="10">
        <f t="shared" si="42"/>
        <v>16.74565391970425</v>
      </c>
      <c r="G258" s="8">
        <f t="shared" si="43"/>
        <v>123.15427155313772</v>
      </c>
      <c r="H258" s="8">
        <f t="shared" si="44"/>
        <v>314.47668901361811</v>
      </c>
      <c r="I258" s="8">
        <f t="shared" si="45"/>
        <v>4.624737807604664E-2</v>
      </c>
      <c r="J258" s="8">
        <f t="shared" si="46"/>
        <v>3270.7983083177155</v>
      </c>
    </row>
    <row r="259" spans="1:10" x14ac:dyDescent="0.35">
      <c r="A259" s="5">
        <f t="shared" si="38"/>
        <v>226</v>
      </c>
      <c r="B259" s="10">
        <f t="shared" si="39"/>
        <v>122668.44840315517</v>
      </c>
      <c r="C259" s="1">
        <f t="shared" si="47"/>
        <v>5.3909588933364061E-3</v>
      </c>
      <c r="D259" s="10">
        <f t="shared" si="40"/>
        <v>15.544932505767914</v>
      </c>
      <c r="E259" s="11">
        <f t="shared" si="41"/>
        <v>436.18561081775528</v>
      </c>
      <c r="F259" s="10">
        <f t="shared" si="42"/>
        <v>16.363086848176753</v>
      </c>
      <c r="G259" s="8">
        <f t="shared" si="43"/>
        <v>122.74753388712078</v>
      </c>
      <c r="H259" s="8">
        <f t="shared" si="44"/>
        <v>313.43807693063451</v>
      </c>
      <c r="I259" s="8">
        <f t="shared" si="45"/>
        <v>4.4321767637051264E-2</v>
      </c>
      <c r="J259" s="8">
        <f t="shared" si="46"/>
        <v>3270.8426300853525</v>
      </c>
    </row>
    <row r="260" spans="1:10" x14ac:dyDescent="0.35">
      <c r="A260" s="5">
        <f t="shared" si="38"/>
        <v>227</v>
      </c>
      <c r="B260" s="10">
        <f t="shared" si="39"/>
        <v>122683.63819997413</v>
      </c>
      <c r="C260" s="1">
        <f t="shared" si="47"/>
        <v>5.26779837858804E-3</v>
      </c>
      <c r="D260" s="10">
        <f t="shared" si="40"/>
        <v>15.18979681896009</v>
      </c>
      <c r="E260" s="11">
        <f t="shared" si="41"/>
        <v>434.74503457905956</v>
      </c>
      <c r="F260" s="10">
        <f t="shared" si="42"/>
        <v>15.989259809431674</v>
      </c>
      <c r="G260" s="8">
        <f t="shared" si="43"/>
        <v>122.34213954056088</v>
      </c>
      <c r="H260" s="8">
        <f t="shared" si="44"/>
        <v>312.40289503849868</v>
      </c>
      <c r="I260" s="8">
        <f t="shared" si="45"/>
        <v>4.2476334187910365E-2</v>
      </c>
      <c r="J260" s="8">
        <f t="shared" si="46"/>
        <v>3270.8851064195405</v>
      </c>
    </row>
    <row r="261" spans="1:10" x14ac:dyDescent="0.35">
      <c r="A261" s="5">
        <f t="shared" si="38"/>
        <v>228</v>
      </c>
      <c r="B261" s="10">
        <f t="shared" si="39"/>
        <v>122698.48097444842</v>
      </c>
      <c r="C261" s="1">
        <f t="shared" si="47"/>
        <v>5.1474515585262504E-3</v>
      </c>
      <c r="D261" s="10">
        <f t="shared" si="40"/>
        <v>14.842774474297318</v>
      </c>
      <c r="E261" s="11">
        <f t="shared" si="41"/>
        <v>433.30921608533555</v>
      </c>
      <c r="F261" s="10">
        <f t="shared" si="42"/>
        <v>15.623973130839284</v>
      </c>
      <c r="G261" s="8">
        <f t="shared" si="43"/>
        <v>121.93808407691616</v>
      </c>
      <c r="H261" s="8">
        <f t="shared" si="44"/>
        <v>311.37113200841941</v>
      </c>
      <c r="I261" s="8">
        <f t="shared" si="45"/>
        <v>4.0707739384806076E-2</v>
      </c>
      <c r="J261" s="8">
        <f t="shared" si="46"/>
        <v>3270.9258141589253</v>
      </c>
    </row>
    <row r="262" spans="1:10" x14ac:dyDescent="0.35">
      <c r="A262" s="5">
        <f t="shared" si="38"/>
        <v>229</v>
      </c>
      <c r="B262" s="10">
        <f t="shared" si="39"/>
        <v>122712.98465456479</v>
      </c>
      <c r="C262" s="1">
        <f t="shared" si="47"/>
        <v>5.0298541521773821E-3</v>
      </c>
      <c r="D262" s="10">
        <f t="shared" si="40"/>
        <v>14.50368011637036</v>
      </c>
      <c r="E262" s="11">
        <f t="shared" si="41"/>
        <v>431.87813962334837</v>
      </c>
      <c r="F262" s="10">
        <f t="shared" si="42"/>
        <v>15.267031701442484</v>
      </c>
      <c r="G262" s="8">
        <f t="shared" si="43"/>
        <v>121.53536307430556</v>
      </c>
      <c r="H262" s="8">
        <f t="shared" si="44"/>
        <v>310.34277654904281</v>
      </c>
      <c r="I262" s="8">
        <f t="shared" si="45"/>
        <v>3.9012783883148314E-2</v>
      </c>
      <c r="J262" s="8">
        <f t="shared" si="46"/>
        <v>3270.9648269428085</v>
      </c>
    </row>
    <row r="263" spans="1:10" x14ac:dyDescent="0.35">
      <c r="A263" s="5">
        <f t="shared" si="38"/>
        <v>230</v>
      </c>
      <c r="B263" s="10">
        <f t="shared" si="39"/>
        <v>122727.15698718914</v>
      </c>
      <c r="C263" s="1">
        <f t="shared" si="47"/>
        <v>4.9149433471150639E-3</v>
      </c>
      <c r="D263" s="10">
        <f t="shared" si="40"/>
        <v>14.172332624352945</v>
      </c>
      <c r="E263" s="11">
        <f t="shared" si="41"/>
        <v>430.45178953173155</v>
      </c>
      <c r="F263" s="10">
        <f t="shared" si="42"/>
        <v>14.918244867739944</v>
      </c>
      <c r="G263" s="8">
        <f t="shared" si="43"/>
        <v>121.13397212544461</v>
      </c>
      <c r="H263" s="8">
        <f t="shared" si="44"/>
        <v>309.31781740628696</v>
      </c>
      <c r="I263" s="8">
        <f t="shared" si="45"/>
        <v>3.7388401550033368E-2</v>
      </c>
      <c r="J263" s="8">
        <f t="shared" si="46"/>
        <v>3271.0022153443583</v>
      </c>
    </row>
    <row r="264" spans="1:10" x14ac:dyDescent="0.35">
      <c r="A264" s="5">
        <f t="shared" si="38"/>
        <v>231</v>
      </c>
      <c r="B264" s="10">
        <f t="shared" si="39"/>
        <v>122741.0055422044</v>
      </c>
      <c r="C264" s="1">
        <f t="shared" si="47"/>
        <v>4.8026577659102676E-3</v>
      </c>
      <c r="D264" s="10">
        <f t="shared" si="40"/>
        <v>13.848555015260569</v>
      </c>
      <c r="E264" s="11">
        <f t="shared" si="41"/>
        <v>429.03015020084615</v>
      </c>
      <c r="F264" s="10">
        <f t="shared" si="42"/>
        <v>14.577426331853232</v>
      </c>
      <c r="G264" s="8">
        <f t="shared" si="43"/>
        <v>120.73390683760543</v>
      </c>
      <c r="H264" s="8">
        <f t="shared" si="44"/>
        <v>308.29624336324071</v>
      </c>
      <c r="I264" s="8">
        <f t="shared" si="45"/>
        <v>3.5831653917687695E-2</v>
      </c>
      <c r="J264" s="8">
        <f t="shared" si="46"/>
        <v>3271.0380469982761</v>
      </c>
    </row>
    <row r="265" spans="1:10" x14ac:dyDescent="0.35">
      <c r="A265" s="5">
        <f t="shared" si="38"/>
        <v>232</v>
      </c>
      <c r="B265" s="10">
        <f t="shared" si="39"/>
        <v>122754.53771655381</v>
      </c>
      <c r="C265" s="1">
        <f t="shared" si="47"/>
        <v>4.6929374333474216E-3</v>
      </c>
      <c r="D265" s="10">
        <f t="shared" si="40"/>
        <v>13.532174349418741</v>
      </c>
      <c r="E265" s="11">
        <f t="shared" si="41"/>
        <v>427.61320607262235</v>
      </c>
      <c r="F265" s="10">
        <f t="shared" si="42"/>
        <v>14.244394052019727</v>
      </c>
      <c r="G265" s="8">
        <f t="shared" si="43"/>
        <v>120.33516283257225</v>
      </c>
      <c r="H265" s="8">
        <f t="shared" si="44"/>
        <v>307.27804324005012</v>
      </c>
      <c r="I265" s="8">
        <f t="shared" si="45"/>
        <v>3.4339724867852861E-2</v>
      </c>
      <c r="J265" s="8">
        <f t="shared" si="46"/>
        <v>3271.0723867231441</v>
      </c>
    </row>
    <row r="266" spans="1:10" x14ac:dyDescent="0.35">
      <c r="A266" s="5">
        <f t="shared" si="38"/>
        <v>233</v>
      </c>
      <c r="B266" s="10">
        <f t="shared" si="39"/>
        <v>122767.76073819189</v>
      </c>
      <c r="C266" s="1">
        <f t="shared" si="47"/>
        <v>4.5857237443900356E-3</v>
      </c>
      <c r="D266" s="10">
        <f t="shared" si="40"/>
        <v>13.223021638089699</v>
      </c>
      <c r="E266" s="11">
        <f t="shared" si="41"/>
        <v>426.2009416403618</v>
      </c>
      <c r="F266" s="10">
        <f t="shared" si="42"/>
        <v>13.918970145357578</v>
      </c>
      <c r="G266" s="8">
        <f t="shared" si="43"/>
        <v>119.93773574658593</v>
      </c>
      <c r="H266" s="8">
        <f t="shared" si="44"/>
        <v>306.26320589377588</v>
      </c>
      <c r="I266" s="8">
        <f t="shared" si="45"/>
        <v>3.2909915537494311E-2</v>
      </c>
      <c r="J266" s="8">
        <f t="shared" si="46"/>
        <v>3271.1052966386815</v>
      </c>
    </row>
    <row r="267" spans="1:10" x14ac:dyDescent="0.35">
      <c r="A267" s="5">
        <f t="shared" si="38"/>
        <v>234</v>
      </c>
      <c r="B267" s="10">
        <f t="shared" si="39"/>
        <v>122780.6816699451</v>
      </c>
      <c r="C267" s="1">
        <f t="shared" si="47"/>
        <v>4.4809594328775182E-3</v>
      </c>
      <c r="D267" s="10">
        <f t="shared" si="40"/>
        <v>12.920931753210985</v>
      </c>
      <c r="E267" s="11">
        <f t="shared" si="41"/>
        <v>424.79334144859217</v>
      </c>
      <c r="F267" s="10">
        <f t="shared" si="42"/>
        <v>13.600980792853669</v>
      </c>
      <c r="G267" s="8">
        <f t="shared" si="43"/>
        <v>119.54162123030272</v>
      </c>
      <c r="H267" s="8">
        <f t="shared" si="44"/>
        <v>305.25172021828945</v>
      </c>
      <c r="I267" s="8">
        <f t="shared" si="45"/>
        <v>3.1539639436626361E-2</v>
      </c>
      <c r="J267" s="8">
        <f t="shared" si="46"/>
        <v>3271.1368362781182</v>
      </c>
    </row>
    <row r="268" spans="1:10" x14ac:dyDescent="0.35">
      <c r="A268" s="5">
        <f t="shared" si="38"/>
        <v>235</v>
      </c>
      <c r="B268" s="10">
        <f t="shared" si="39"/>
        <v>122793.30741328429</v>
      </c>
      <c r="C268" s="1">
        <f t="shared" si="47"/>
        <v>4.3785885409381997E-3</v>
      </c>
      <c r="D268" s="10">
        <f t="shared" si="40"/>
        <v>12.62574333919425</v>
      </c>
      <c r="E268" s="11">
        <f t="shared" si="41"/>
        <v>423.39039009285864</v>
      </c>
      <c r="F268" s="10">
        <f t="shared" si="42"/>
        <v>13.290256146520264</v>
      </c>
      <c r="G268" s="8">
        <f t="shared" si="43"/>
        <v>119.14681494873598</v>
      </c>
      <c r="H268" s="8">
        <f t="shared" si="44"/>
        <v>304.24357514412264</v>
      </c>
      <c r="I268" s="8">
        <f t="shared" si="45"/>
        <v>3.0226417769412296E-2</v>
      </c>
      <c r="J268" s="8">
        <f t="shared" si="46"/>
        <v>3271.1670626958876</v>
      </c>
    </row>
    <row r="269" spans="1:10" x14ac:dyDescent="0.35">
      <c r="A269" s="5">
        <f t="shared" si="38"/>
        <v>236</v>
      </c>
      <c r="B269" s="10">
        <f t="shared" si="39"/>
        <v>122805.64471201102</v>
      </c>
      <c r="C269" s="1">
        <f t="shared" si="47"/>
        <v>4.2785563890996858E-3</v>
      </c>
      <c r="D269" s="10">
        <f t="shared" si="40"/>
        <v>12.337298726742086</v>
      </c>
      <c r="E269" s="11">
        <f t="shared" si="41"/>
        <v>421.99207221961723</v>
      </c>
      <c r="F269" s="10">
        <f t="shared" si="42"/>
        <v>12.986630238675881</v>
      </c>
      <c r="G269" s="8">
        <f t="shared" si="43"/>
        <v>118.75331258122577</v>
      </c>
      <c r="H269" s="8">
        <f t="shared" si="44"/>
        <v>303.23875963839146</v>
      </c>
      <c r="I269" s="8">
        <f t="shared" si="45"/>
        <v>2.8967874950088211E-2</v>
      </c>
      <c r="J269" s="8">
        <f t="shared" si="46"/>
        <v>3271.1960305708376</v>
      </c>
    </row>
    <row r="270" spans="1:10" x14ac:dyDescent="0.35">
      <c r="A270" s="5">
        <f t="shared" si="38"/>
        <v>237</v>
      </c>
      <c r="B270" s="10">
        <f t="shared" si="39"/>
        <v>122817.70015585965</v>
      </c>
      <c r="C270" s="1">
        <f t="shared" si="47"/>
        <v>4.1808095470838857E-3</v>
      </c>
      <c r="D270" s="10">
        <f t="shared" si="40"/>
        <v>12.055443848629668</v>
      </c>
      <c r="E270" s="11">
        <f t="shared" si="41"/>
        <v>420.59837252598919</v>
      </c>
      <c r="F270" s="10">
        <f t="shared" si="42"/>
        <v>12.689940893294388</v>
      </c>
      <c r="G270" s="8">
        <f t="shared" si="43"/>
        <v>118.36110982137005</v>
      </c>
      <c r="H270" s="8">
        <f t="shared" si="44"/>
        <v>302.23726270461913</v>
      </c>
      <c r="I270" s="8">
        <f t="shared" si="45"/>
        <v>2.7761734305581015E-2</v>
      </c>
      <c r="J270" s="8">
        <f t="shared" si="46"/>
        <v>3271.223792305143</v>
      </c>
    </row>
    <row r="271" spans="1:10" x14ac:dyDescent="0.35">
      <c r="A271" s="5">
        <f t="shared" si="38"/>
        <v>238</v>
      </c>
      <c r="B271" s="10">
        <f t="shared" si="39"/>
        <v>122829.48018401707</v>
      </c>
      <c r="C271" s="1">
        <f t="shared" si="47"/>
        <v>4.085295805266842E-3</v>
      </c>
      <c r="D271" s="10">
        <f t="shared" si="40"/>
        <v>11.780028157415577</v>
      </c>
      <c r="E271" s="11">
        <f t="shared" si="41"/>
        <v>419.20927575969438</v>
      </c>
      <c r="F271" s="10">
        <f t="shared" si="42"/>
        <v>12.400029639384819</v>
      </c>
      <c r="G271" s="8">
        <f t="shared" si="43"/>
        <v>117.97020237700572</v>
      </c>
      <c r="H271" s="8">
        <f t="shared" si="44"/>
        <v>301.23907338268867</v>
      </c>
      <c r="I271" s="8">
        <f t="shared" si="45"/>
        <v>2.6605813957069711E-2</v>
      </c>
      <c r="J271" s="8">
        <f t="shared" si="46"/>
        <v>3271.2503981190998</v>
      </c>
    </row>
    <row r="272" spans="1:10" x14ac:dyDescent="0.35">
      <c r="A272" s="5">
        <f t="shared" si="38"/>
        <v>239</v>
      </c>
      <c r="B272" s="10">
        <f t="shared" si="39"/>
        <v>122840.99108856209</v>
      </c>
      <c r="C272" s="1">
        <f t="shared" si="47"/>
        <v>3.9919641467938138E-3</v>
      </c>
      <c r="D272" s="10">
        <f t="shared" si="40"/>
        <v>11.510904545025797</v>
      </c>
      <c r="E272" s="11">
        <f t="shared" si="41"/>
        <v>417.82476671874582</v>
      </c>
      <c r="F272" s="10">
        <f t="shared" si="42"/>
        <v>12.116741626342945</v>
      </c>
      <c r="G272" s="8">
        <f t="shared" si="43"/>
        <v>117.58058597012278</v>
      </c>
      <c r="H272" s="8">
        <f t="shared" si="44"/>
        <v>300.24418074862302</v>
      </c>
      <c r="I272" s="8">
        <f t="shared" si="45"/>
        <v>2.5498022873010943E-2</v>
      </c>
      <c r="J272" s="8">
        <f t="shared" si="46"/>
        <v>3271.2758961419727</v>
      </c>
    </row>
    <row r="273" spans="1:10" x14ac:dyDescent="0.35">
      <c r="A273" s="5">
        <f t="shared" si="38"/>
        <v>240</v>
      </c>
      <c r="B273" s="10">
        <f t="shared" si="39"/>
        <v>122852.23901782627</v>
      </c>
      <c r="C273" s="1">
        <f t="shared" si="47"/>
        <v>3.9007647203274098E-3</v>
      </c>
      <c r="D273" s="10">
        <f t="shared" si="40"/>
        <v>11.247929264183972</v>
      </c>
      <c r="E273" s="11">
        <f t="shared" si="41"/>
        <v>416.44483025147122</v>
      </c>
      <c r="F273" s="10">
        <f t="shared" si="42"/>
        <v>11.839925541246286</v>
      </c>
      <c r="G273" s="8">
        <f t="shared" si="43"/>
        <v>117.19225633687032</v>
      </c>
      <c r="H273" s="8">
        <f t="shared" si="44"/>
        <v>299.25257391460093</v>
      </c>
      <c r="I273" s="8">
        <f t="shared" si="45"/>
        <v>2.4436357086526295E-2</v>
      </c>
      <c r="J273" s="8">
        <f t="shared" si="46"/>
        <v>3271.3003324990591</v>
      </c>
    </row>
    <row r="274" spans="1:10" x14ac:dyDescent="0.35">
      <c r="A274" s="5">
        <f t="shared" si="38"/>
        <v>241</v>
      </c>
      <c r="B274" s="10">
        <f t="shared" si="39"/>
        <v>122863.2299796779</v>
      </c>
      <c r="C274" s="1">
        <f t="shared" si="47"/>
        <v>3.8116488134224413E-3</v>
      </c>
      <c r="D274" s="10">
        <f t="shared" si="40"/>
        <v>10.990961851625384</v>
      </c>
      <c r="E274" s="11">
        <f t="shared" si="41"/>
        <v>415.06945125612395</v>
      </c>
      <c r="F274" s="10">
        <f t="shared" si="42"/>
        <v>11.569433528026721</v>
      </c>
      <c r="G274" s="8">
        <f t="shared" si="43"/>
        <v>116.80520922744705</v>
      </c>
      <c r="H274" s="8">
        <f t="shared" si="44"/>
        <v>298.2642420286769</v>
      </c>
      <c r="I274" s="8">
        <f t="shared" si="45"/>
        <v>2.3418896070261486E-2</v>
      </c>
      <c r="J274" s="8">
        <f t="shared" si="46"/>
        <v>3271.3237513951294</v>
      </c>
    </row>
    <row r="275" spans="1:10" x14ac:dyDescent="0.35">
      <c r="A275" s="5">
        <f t="shared" si="38"/>
        <v>242</v>
      </c>
      <c r="B275" s="10">
        <f t="shared" si="39"/>
        <v>122873.96984473098</v>
      </c>
      <c r="C275" s="1">
        <f t="shared" si="47"/>
        <v>3.7245688265055144E-3</v>
      </c>
      <c r="D275" s="10">
        <f t="shared" si="40"/>
        <v>10.739865053076791</v>
      </c>
      <c r="E275" s="11">
        <f t="shared" si="41"/>
        <v>413.69861468092489</v>
      </c>
      <c r="F275" s="10">
        <f t="shared" si="42"/>
        <v>11.305121108501886</v>
      </c>
      <c r="G275" s="8">
        <f t="shared" si="43"/>
        <v>116.41944040611322</v>
      </c>
      <c r="H275" s="8">
        <f t="shared" si="44"/>
        <v>297.27917427481168</v>
      </c>
      <c r="I275" s="8">
        <f t="shared" si="45"/>
        <v>2.2443799262212086E-2</v>
      </c>
      <c r="J275" s="8">
        <f t="shared" si="46"/>
        <v>3271.3461951943918</v>
      </c>
    </row>
    <row r="276" spans="1:10" x14ac:dyDescent="0.35">
      <c r="A276" s="5">
        <f t="shared" si="38"/>
        <v>243</v>
      </c>
      <c r="B276" s="10">
        <f t="shared" si="39"/>
        <v>122884.46434948091</v>
      </c>
      <c r="C276" s="1">
        <f t="shared" si="47"/>
        <v>3.6394782474519216E-3</v>
      </c>
      <c r="D276" s="10">
        <f t="shared" si="40"/>
        <v>10.494504749940219</v>
      </c>
      <c r="E276" s="11">
        <f t="shared" si="41"/>
        <v>412.33230552373158</v>
      </c>
      <c r="F276" s="10">
        <f t="shared" si="42"/>
        <v>11.046847105200232</v>
      </c>
      <c r="G276" s="8">
        <f t="shared" si="43"/>
        <v>116.03494565109726</v>
      </c>
      <c r="H276" s="8">
        <f t="shared" si="44"/>
        <v>296.29735987263433</v>
      </c>
      <c r="I276" s="8">
        <f t="shared" si="45"/>
        <v>2.1509302736182397E-2</v>
      </c>
      <c r="J276" s="8">
        <f t="shared" si="46"/>
        <v>3271.3677044971282</v>
      </c>
    </row>
    <row r="277" spans="1:10" x14ac:dyDescent="0.35">
      <c r="A277" s="5">
        <f t="shared" si="38"/>
        <v>244</v>
      </c>
      <c r="B277" s="10">
        <f t="shared" si="39"/>
        <v>122894.71909936858</v>
      </c>
      <c r="C277" s="1">
        <f t="shared" si="47"/>
        <v>3.5563316267411826E-3</v>
      </c>
      <c r="D277" s="10">
        <f t="shared" si="40"/>
        <v>10.254749887659713</v>
      </c>
      <c r="E277" s="11">
        <f t="shared" si="41"/>
        <v>410.97050883201382</v>
      </c>
      <c r="F277" s="10">
        <f t="shared" si="42"/>
        <v>10.794473565957594</v>
      </c>
      <c r="G277" s="8">
        <f t="shared" si="43"/>
        <v>115.65172075458904</v>
      </c>
      <c r="H277" s="8">
        <f t="shared" si="44"/>
        <v>295.31878807742476</v>
      </c>
      <c r="I277" s="8">
        <f t="shared" si="45"/>
        <v>2.0613716010893974E-2</v>
      </c>
      <c r="J277" s="8">
        <f t="shared" si="46"/>
        <v>3271.388318213139</v>
      </c>
    </row>
    <row r="278" spans="1:10" x14ac:dyDescent="0.35">
      <c r="A278" s="5">
        <f t="shared" si="38"/>
        <v>245</v>
      </c>
      <c r="B278" s="10">
        <f t="shared" si="39"/>
        <v>122904.73957177431</v>
      </c>
      <c r="C278" s="1">
        <f t="shared" si="47"/>
        <v>3.4750845531811292E-3</v>
      </c>
      <c r="D278" s="10">
        <f t="shared" si="40"/>
        <v>10.020472405718532</v>
      </c>
      <c r="E278" s="11">
        <f t="shared" si="41"/>
        <v>409.61320970259339</v>
      </c>
      <c r="F278" s="10">
        <f t="shared" si="42"/>
        <v>10.547865690230035</v>
      </c>
      <c r="G278" s="8">
        <f t="shared" si="43"/>
        <v>115.26976152266676</v>
      </c>
      <c r="H278" s="8">
        <f t="shared" si="44"/>
        <v>294.34344817992667</v>
      </c>
      <c r="I278" s="8">
        <f t="shared" si="45"/>
        <v>1.9755418991941217E-2</v>
      </c>
      <c r="J278" s="8">
        <f t="shared" si="46"/>
        <v>3271.4080736321307</v>
      </c>
    </row>
    <row r="279" spans="1:10" x14ac:dyDescent="0.35">
      <c r="A279" s="5">
        <f t="shared" si="38"/>
        <v>246</v>
      </c>
      <c r="B279" s="10">
        <f t="shared" si="39"/>
        <v>122914.53111894355</v>
      </c>
      <c r="C279" s="1">
        <f t="shared" si="47"/>
        <v>3.3956936301873242E-3</v>
      </c>
      <c r="D279" s="10">
        <f t="shared" si="40"/>
        <v>9.7915471692382887</v>
      </c>
      <c r="E279" s="11">
        <f t="shared" si="41"/>
        <v>408.26039328148914</v>
      </c>
      <c r="F279" s="10">
        <f t="shared" si="42"/>
        <v>10.306891757092936</v>
      </c>
      <c r="G279" s="8">
        <f t="shared" si="43"/>
        <v>114.88906377525319</v>
      </c>
      <c r="H279" s="8">
        <f t="shared" si="44"/>
        <v>293.37132950623595</v>
      </c>
      <c r="I279" s="8">
        <f t="shared" si="45"/>
        <v>1.893285904108102E-2</v>
      </c>
      <c r="J279" s="8">
        <f t="shared" si="46"/>
        <v>3271.4270064911716</v>
      </c>
    </row>
    <row r="280" spans="1:10" x14ac:dyDescent="0.35">
      <c r="A280" s="5">
        <f t="shared" si="38"/>
        <v>247</v>
      </c>
      <c r="B280" s="10">
        <f t="shared" si="39"/>
        <v>122924.09897084569</v>
      </c>
      <c r="C280" s="1">
        <f t="shared" si="47"/>
        <v>3.3181164526023821E-3</v>
      </c>
      <c r="D280" s="10">
        <f t="shared" si="40"/>
        <v>9.5678519021428148</v>
      </c>
      <c r="E280" s="11">
        <f t="shared" si="41"/>
        <v>406.91204476384866</v>
      </c>
      <c r="F280" s="10">
        <f t="shared" si="42"/>
        <v>10.071423054887173</v>
      </c>
      <c r="G280" s="8">
        <f t="shared" si="43"/>
        <v>114.50962334609633</v>
      </c>
      <c r="H280" s="8">
        <f t="shared" si="44"/>
        <v>292.40242141775229</v>
      </c>
      <c r="I280" s="8">
        <f t="shared" si="45"/>
        <v>1.8144548167552722E-2</v>
      </c>
      <c r="J280" s="8">
        <f t="shared" si="46"/>
        <v>3271.4451510393392</v>
      </c>
    </row>
    <row r="281" spans="1:10" x14ac:dyDescent="0.35">
      <c r="A281" s="5">
        <f t="shared" si="38"/>
        <v>248</v>
      </c>
      <c r="B281" s="10">
        <f t="shared" si="39"/>
        <v>122933.44823796753</v>
      </c>
      <c r="C281" s="1">
        <f t="shared" si="47"/>
        <v>3.2423115840469752E-3</v>
      </c>
      <c r="D281" s="10">
        <f t="shared" si="40"/>
        <v>9.3492671218432992</v>
      </c>
      <c r="E281" s="11">
        <f t="shared" si="41"/>
        <v>405.56814939364568</v>
      </c>
      <c r="F281" s="10">
        <f t="shared" si="42"/>
        <v>9.8413338124666314</v>
      </c>
      <c r="G281" s="8">
        <f t="shared" si="43"/>
        <v>114.13143608268463</v>
      </c>
      <c r="H281" s="8">
        <f t="shared" si="44"/>
        <v>291.43671331096107</v>
      </c>
      <c r="I281" s="8">
        <f t="shared" si="45"/>
        <v>1.7389060336332661E-2</v>
      </c>
      <c r="J281" s="8">
        <f t="shared" si="46"/>
        <v>3271.4625400996756</v>
      </c>
    </row>
    <row r="282" spans="1:10" x14ac:dyDescent="0.35">
      <c r="A282" s="5">
        <f t="shared" si="38"/>
        <v>249</v>
      </c>
      <c r="B282" s="10">
        <f t="shared" si="39"/>
        <v>122942.58391404296</v>
      </c>
      <c r="C282" s="1">
        <f t="shared" si="47"/>
        <v>3.1682385347867603E-3</v>
      </c>
      <c r="D282" s="10">
        <f t="shared" si="40"/>
        <v>9.1356760754215038</v>
      </c>
      <c r="E282" s="11">
        <f t="shared" si="41"/>
        <v>404.22869246362472</v>
      </c>
      <c r="F282" s="10">
        <f t="shared" si="42"/>
        <v>9.6165011320226359</v>
      </c>
      <c r="G282" s="8">
        <f t="shared" si="43"/>
        <v>113.754497846231</v>
      </c>
      <c r="H282" s="8">
        <f t="shared" si="44"/>
        <v>290.47419461739372</v>
      </c>
      <c r="I282" s="8">
        <f t="shared" si="45"/>
        <v>1.6665028888476797E-2</v>
      </c>
      <c r="J282" s="8">
        <f t="shared" si="46"/>
        <v>3271.479205128564</v>
      </c>
    </row>
    <row r="283" spans="1:10" x14ac:dyDescent="0.35">
      <c r="A283" s="5">
        <f t="shared" si="38"/>
        <v>250</v>
      </c>
      <c r="B283" s="10">
        <f t="shared" si="39"/>
        <v>122951.51087872023</v>
      </c>
      <c r="C283" s="1">
        <f t="shared" si="47"/>
        <v>3.0958577401061227E-3</v>
      </c>
      <c r="D283" s="10">
        <f t="shared" si="40"/>
        <v>8.9269646772666693</v>
      </c>
      <c r="E283" s="11">
        <f t="shared" si="41"/>
        <v>402.89365931506694</v>
      </c>
      <c r="F283" s="10">
        <f t="shared" si="42"/>
        <v>9.3968049234385997</v>
      </c>
      <c r="G283" s="8">
        <f t="shared" si="43"/>
        <v>113.37880451160723</v>
      </c>
      <c r="H283" s="8">
        <f t="shared" si="44"/>
        <v>289.51485480345968</v>
      </c>
      <c r="I283" s="8">
        <f t="shared" si="45"/>
        <v>1.597114406886507E-2</v>
      </c>
      <c r="J283" s="8">
        <f t="shared" si="46"/>
        <v>3271.4951762726328</v>
      </c>
    </row>
    <row r="284" spans="1:10" x14ac:dyDescent="0.35">
      <c r="A284" s="5">
        <f t="shared" si="38"/>
        <v>251</v>
      </c>
      <c r="B284" s="10">
        <f t="shared" si="39"/>
        <v>122960.23390016837</v>
      </c>
      <c r="C284" s="1">
        <f t="shared" si="47"/>
        <v>3.0251305391753025E-3</v>
      </c>
      <c r="D284" s="10">
        <f t="shared" si="40"/>
        <v>8.7230214481404467</v>
      </c>
      <c r="E284" s="11">
        <f t="shared" si="41"/>
        <v>401.56303533769835</v>
      </c>
      <c r="F284" s="10">
        <f t="shared" si="42"/>
        <v>9.1821278401478388</v>
      </c>
      <c r="G284" s="8">
        <f t="shared" si="43"/>
        <v>113.00435196731802</v>
      </c>
      <c r="H284" s="8">
        <f t="shared" si="44"/>
        <v>288.55868337038032</v>
      </c>
      <c r="I284" s="8">
        <f t="shared" si="45"/>
        <v>1.5306150656889337E-2</v>
      </c>
      <c r="J284" s="8">
        <f t="shared" si="46"/>
        <v>3271.5104824232894</v>
      </c>
    </row>
    <row r="285" spans="1:10" x14ac:dyDescent="0.35">
      <c r="A285" s="5">
        <f t="shared" si="38"/>
        <v>252</v>
      </c>
      <c r="B285" s="10">
        <f t="shared" si="39"/>
        <v>122968.757637624</v>
      </c>
      <c r="C285" s="1">
        <f t="shared" si="47"/>
        <v>2.9560191543999137E-3</v>
      </c>
      <c r="D285" s="10">
        <f t="shared" si="40"/>
        <v>8.5237374556320127</v>
      </c>
      <c r="E285" s="11">
        <f t="shared" si="41"/>
        <v>400.23680596951738</v>
      </c>
      <c r="F285" s="10">
        <f t="shared" si="42"/>
        <v>8.9723552164547513</v>
      </c>
      <c r="G285" s="8">
        <f t="shared" si="43"/>
        <v>112.63113611545235</v>
      </c>
      <c r="H285" s="8">
        <f t="shared" si="44"/>
        <v>287.60566985406501</v>
      </c>
      <c r="I285" s="8">
        <f t="shared" si="45"/>
        <v>1.4668845695789478E-2</v>
      </c>
      <c r="J285" s="8">
        <f t="shared" si="46"/>
        <v>3271.5251512689852</v>
      </c>
    </row>
    <row r="286" spans="1:10" x14ac:dyDescent="0.35">
      <c r="A286" s="5">
        <f t="shared" si="38"/>
        <v>253</v>
      </c>
      <c r="B286" s="10">
        <f t="shared" si="39"/>
        <v>122977.08664387997</v>
      </c>
      <c r="C286" s="1">
        <f t="shared" si="47"/>
        <v>2.8884866712434176E-3</v>
      </c>
      <c r="D286" s="10">
        <f t="shared" si="40"/>
        <v>8.3290062559723879</v>
      </c>
      <c r="E286" s="11">
        <f t="shared" si="41"/>
        <v>398.91495669656422</v>
      </c>
      <c r="F286" s="10">
        <f t="shared" si="42"/>
        <v>8.7673750062867253</v>
      </c>
      <c r="G286" s="8">
        <f t="shared" si="43"/>
        <v>112.25915287161888</v>
      </c>
      <c r="H286" s="8">
        <f t="shared" si="44"/>
        <v>286.65580382494534</v>
      </c>
      <c r="I286" s="8">
        <f t="shared" si="45"/>
        <v>1.4058076316531463E-2</v>
      </c>
      <c r="J286" s="8">
        <f t="shared" si="46"/>
        <v>3271.5392093453015</v>
      </c>
    </row>
    <row r="287" spans="1:10" x14ac:dyDescent="0.35">
      <c r="A287" s="5">
        <f t="shared" si="38"/>
        <v>254</v>
      </c>
      <c r="B287" s="10">
        <f t="shared" si="39"/>
        <v>122985.22536771715</v>
      </c>
      <c r="C287" s="1">
        <f t="shared" si="47"/>
        <v>2.8224970185094511E-3</v>
      </c>
      <c r="D287" s="10">
        <f t="shared" si="40"/>
        <v>8.1387238371813666</v>
      </c>
      <c r="E287" s="11">
        <f t="shared" si="41"/>
        <v>397.59747305284873</v>
      </c>
      <c r="F287" s="10">
        <f t="shared" si="42"/>
        <v>8.5670777233488078</v>
      </c>
      <c r="G287" s="8">
        <f t="shared" si="43"/>
        <v>111.88839816492529</v>
      </c>
      <c r="H287" s="8">
        <f t="shared" si="44"/>
        <v>285.70907488792341</v>
      </c>
      <c r="I287" s="8">
        <f t="shared" si="45"/>
        <v>1.3472737652298864E-2</v>
      </c>
      <c r="J287" s="8">
        <f t="shared" si="46"/>
        <v>3271.5526820829537</v>
      </c>
    </row>
    <row r="288" spans="1:10" x14ac:dyDescent="0.35">
      <c r="A288" s="5">
        <f t="shared" si="38"/>
        <v>255</v>
      </c>
      <c r="B288" s="10">
        <f t="shared" si="39"/>
        <v>122993.17815628066</v>
      </c>
      <c r="C288" s="1">
        <f t="shared" si="47"/>
        <v>2.7580149490756822E-3</v>
      </c>
      <c r="D288" s="10">
        <f t="shared" si="40"/>
        <v>7.9527885635101674</v>
      </c>
      <c r="E288" s="11">
        <f t="shared" si="41"/>
        <v>396.28434062012866</v>
      </c>
      <c r="F288" s="10">
        <f t="shared" si="42"/>
        <v>8.371356382642281</v>
      </c>
      <c r="G288" s="8">
        <f t="shared" si="43"/>
        <v>111.51886793791617</v>
      </c>
      <c r="H288" s="8">
        <f t="shared" si="44"/>
        <v>284.76547268221248</v>
      </c>
      <c r="I288" s="8">
        <f t="shared" si="45"/>
        <v>1.291177083981359E-2</v>
      </c>
      <c r="J288" s="8">
        <f t="shared" si="46"/>
        <v>3271.5655938537934</v>
      </c>
    </row>
    <row r="289" spans="1:10" x14ac:dyDescent="0.35">
      <c r="A289" s="5">
        <f t="shared" si="38"/>
        <v>256</v>
      </c>
      <c r="B289" s="10">
        <f t="shared" si="39"/>
        <v>123000.94925740181</v>
      </c>
      <c r="C289" s="1">
        <f t="shared" si="47"/>
        <v>2.6950060210663151E-3</v>
      </c>
      <c r="D289" s="10">
        <f t="shared" si="40"/>
        <v>7.7711011211563186</v>
      </c>
      <c r="E289" s="11">
        <f t="shared" si="41"/>
        <v>394.97554502783612</v>
      </c>
      <c r="F289" s="10">
        <f t="shared" si="42"/>
        <v>8.1801064433224404</v>
      </c>
      <c r="G289" s="8">
        <f t="shared" si="43"/>
        <v>111.15055814655224</v>
      </c>
      <c r="H289" s="8">
        <f t="shared" si="44"/>
        <v>283.82498688128385</v>
      </c>
      <c r="I289" s="8">
        <f t="shared" si="45"/>
        <v>1.2374161103881044E-2</v>
      </c>
      <c r="J289" s="8">
        <f t="shared" si="46"/>
        <v>3271.5779680148971</v>
      </c>
    </row>
    <row r="290" spans="1:10" x14ac:dyDescent="0.35">
      <c r="A290" s="5">
        <f t="shared" si="38"/>
        <v>257</v>
      </c>
      <c r="B290" s="10">
        <f t="shared" si="39"/>
        <v>123008.54282186703</v>
      </c>
      <c r="C290" s="1">
        <f t="shared" si="47"/>
        <v>2.6334365794563608E-3</v>
      </c>
      <c r="D290" s="10">
        <f t="shared" si="40"/>
        <v>7.5935644652144969</v>
      </c>
      <c r="E290" s="11">
        <f t="shared" si="41"/>
        <v>393.67107195279141</v>
      </c>
      <c r="F290" s="10">
        <f t="shared" si="42"/>
        <v>7.9932257528573656</v>
      </c>
      <c r="G290" s="8">
        <f t="shared" si="43"/>
        <v>110.78346476012968</v>
      </c>
      <c r="H290" s="8">
        <f t="shared" si="44"/>
        <v>282.88760719266173</v>
      </c>
      <c r="I290" s="8">
        <f t="shared" si="45"/>
        <v>1.1858935921682473E-2</v>
      </c>
      <c r="J290" s="8">
        <f t="shared" si="46"/>
        <v>3271.5898269508189</v>
      </c>
    </row>
    <row r="291" spans="1:10" x14ac:dyDescent="0.35">
      <c r="A291" s="5">
        <f t="shared" ref="A291:A354" si="48">A290+1</f>
        <v>258</v>
      </c>
      <c r="B291" s="10">
        <f t="shared" ref="B291:B354" si="49">B290+D291</f>
        <v>123015.96290563488</v>
      </c>
      <c r="C291" s="1">
        <f t="shared" si="47"/>
        <v>2.5732737380954607E-3</v>
      </c>
      <c r="D291" s="10">
        <f t="shared" ref="D291:D354" si="50">IF(AND($B$10=93,$B$11),5/7,1)*$B$24*365.25*$B$15*C290</f>
        <v>7.4200837678439351</v>
      </c>
      <c r="E291" s="11">
        <f t="shared" ref="E291:E354" si="51">D291*IF($B$10=31,$B$4,IF($B$10=93,IF($B$11,$B$6,$B$6*5/7+$B$7*2/7),"Error, check Tariff selection"))/100*(1+$B$8)^A291</f>
        <v>392.3709071191509</v>
      </c>
      <c r="F291" s="10">
        <f t="shared" ref="F291:F354" si="52">D291/$B$20</f>
        <v>7.8106144924673009</v>
      </c>
      <c r="G291" s="8">
        <f t="shared" ref="G291:G354" si="53">F291*$B$5/100*(1+$B$8)^A291</f>
        <v>110.4175837612656</v>
      </c>
      <c r="H291" s="8">
        <f t="shared" ref="H291:H354" si="54">E291-G291</f>
        <v>281.95332335788532</v>
      </c>
      <c r="I291" s="8">
        <f t="shared" ref="I291:I354" si="55">H291/(1+$B$9)^A291</f>
        <v>1.1365163263508511E-2</v>
      </c>
      <c r="J291" s="8">
        <f t="shared" ref="J291:J354" si="56">J290+I291</f>
        <v>3271.6011921140826</v>
      </c>
    </row>
    <row r="292" spans="1:10" x14ac:dyDescent="0.35">
      <c r="A292" s="5">
        <f t="shared" si="48"/>
        <v>259</v>
      </c>
      <c r="B292" s="10">
        <f t="shared" si="49"/>
        <v>123023.21347200249</v>
      </c>
      <c r="C292" s="1">
        <f t="shared" si="47"/>
        <v>2.5144853621418273E-3</v>
      </c>
      <c r="D292" s="10">
        <f t="shared" si="50"/>
        <v>7.2505663676179761</v>
      </c>
      <c r="E292" s="11">
        <f t="shared" si="51"/>
        <v>391.07503629825624</v>
      </c>
      <c r="F292" s="10">
        <f t="shared" si="52"/>
        <v>7.6321751238083966</v>
      </c>
      <c r="G292" s="8">
        <f t="shared" si="53"/>
        <v>110.05291114585567</v>
      </c>
      <c r="H292" s="8">
        <f t="shared" si="54"/>
        <v>281.02212515240058</v>
      </c>
      <c r="I292" s="8">
        <f t="shared" si="55"/>
        <v>1.0891949906740285E-2</v>
      </c>
      <c r="J292" s="8">
        <f t="shared" si="56"/>
        <v>3271.6120840639892</v>
      </c>
    </row>
    <row r="293" spans="1:10" x14ac:dyDescent="0.35">
      <c r="A293" s="5">
        <f t="shared" si="48"/>
        <v>260</v>
      </c>
      <c r="B293" s="10">
        <f t="shared" si="49"/>
        <v>123030.29839372252</v>
      </c>
      <c r="C293" s="1">
        <f t="shared" si="47"/>
        <v>2.457040050898307E-3</v>
      </c>
      <c r="D293" s="10">
        <f t="shared" si="50"/>
        <v>7.0849217200291914</v>
      </c>
      <c r="E293" s="11">
        <f t="shared" si="51"/>
        <v>389.78344530839848</v>
      </c>
      <c r="F293" s="10">
        <f t="shared" si="52"/>
        <v>7.4578123368728333</v>
      </c>
      <c r="G293" s="8">
        <f t="shared" si="53"/>
        <v>109.68944292300753</v>
      </c>
      <c r="H293" s="8">
        <f t="shared" si="54"/>
        <v>280.09400238539092</v>
      </c>
      <c r="I293" s="8">
        <f t="shared" si="55"/>
        <v>1.0438439820029276E-2</v>
      </c>
      <c r="J293" s="8">
        <f t="shared" si="56"/>
        <v>3271.6225225038093</v>
      </c>
    </row>
    <row r="294" spans="1:10" x14ac:dyDescent="0.35">
      <c r="A294" s="5">
        <f t="shared" si="48"/>
        <v>261</v>
      </c>
      <c r="B294" s="10">
        <f t="shared" si="49"/>
        <v>123037.22145507165</v>
      </c>
      <c r="C294" s="1">
        <f t="shared" si="47"/>
        <v>2.4009071210405741E-3</v>
      </c>
      <c r="D294" s="10">
        <f t="shared" si="50"/>
        <v>6.9230613491275381</v>
      </c>
      <c r="E294" s="11">
        <f t="shared" si="51"/>
        <v>388.49612001470183</v>
      </c>
      <c r="F294" s="10">
        <f t="shared" si="52"/>
        <v>7.2874329990816191</v>
      </c>
      <c r="G294" s="8">
        <f t="shared" si="53"/>
        <v>109.3271751150082</v>
      </c>
      <c r="H294" s="8">
        <f t="shared" si="54"/>
        <v>279.16894489969366</v>
      </c>
      <c r="I294" s="8">
        <f t="shared" si="55"/>
        <v>1.0003812614758854E-2</v>
      </c>
      <c r="J294" s="8">
        <f t="shared" si="56"/>
        <v>3271.632526316424</v>
      </c>
    </row>
    <row r="295" spans="1:10" x14ac:dyDescent="0.35">
      <c r="A295" s="5">
        <f t="shared" si="48"/>
        <v>262</v>
      </c>
      <c r="B295" s="10">
        <f t="shared" si="49"/>
        <v>123043.98635387191</v>
      </c>
      <c r="C295" s="1">
        <f t="shared" si="47"/>
        <v>2.3460565902276853E-3</v>
      </c>
      <c r="D295" s="10">
        <f t="shared" si="50"/>
        <v>6.7648988002633965</v>
      </c>
      <c r="E295" s="11">
        <f t="shared" si="51"/>
        <v>387.21304632901433</v>
      </c>
      <c r="F295" s="10">
        <f t="shared" si="52"/>
        <v>7.1209461055404173</v>
      </c>
      <c r="G295" s="8">
        <f t="shared" si="53"/>
        <v>108.96610375729347</v>
      </c>
      <c r="H295" s="8">
        <f t="shared" si="54"/>
        <v>278.24694257172087</v>
      </c>
      <c r="I295" s="8">
        <f t="shared" si="55"/>
        <v>9.5872820609825306E-3</v>
      </c>
      <c r="J295" s="8">
        <f t="shared" si="56"/>
        <v>3271.6421135984851</v>
      </c>
    </row>
    <row r="296" spans="1:10" x14ac:dyDescent="0.35">
      <c r="A296" s="5">
        <f t="shared" si="48"/>
        <v>263</v>
      </c>
      <c r="B296" s="10">
        <f t="shared" si="49"/>
        <v>123050.59670346581</v>
      </c>
      <c r="C296" s="1">
        <f t="shared" si="47"/>
        <v>2.2924591610878897E-3</v>
      </c>
      <c r="D296" s="10">
        <f t="shared" si="50"/>
        <v>6.6103495939079657</v>
      </c>
      <c r="E296" s="11">
        <f t="shared" si="51"/>
        <v>385.93421020967071</v>
      </c>
      <c r="F296" s="10">
        <f t="shared" si="52"/>
        <v>6.9582627304294382</v>
      </c>
      <c r="G296" s="8">
        <f t="shared" si="53"/>
        <v>108.60622489838083</v>
      </c>
      <c r="H296" s="8">
        <f t="shared" si="54"/>
        <v>277.32798531128986</v>
      </c>
      <c r="I296" s="8">
        <f t="shared" si="55"/>
        <v>9.1880946651511346E-3</v>
      </c>
      <c r="J296" s="8">
        <f t="shared" si="56"/>
        <v>3271.6513016931503</v>
      </c>
    </row>
    <row r="297" spans="1:10" x14ac:dyDescent="0.35">
      <c r="A297" s="5">
        <f t="shared" si="48"/>
        <v>264</v>
      </c>
      <c r="B297" s="10">
        <f t="shared" si="49"/>
        <v>123057.05603464635</v>
      </c>
      <c r="C297" s="1">
        <f t="shared" si="47"/>
        <v>2.2400862055701465E-3</v>
      </c>
      <c r="D297" s="10">
        <f t="shared" si="50"/>
        <v>6.4593311805310005</v>
      </c>
      <c r="E297" s="11">
        <f t="shared" si="51"/>
        <v>384.6595976613869</v>
      </c>
      <c r="F297" s="10">
        <f t="shared" si="52"/>
        <v>6.7992959795063168</v>
      </c>
      <c r="G297" s="8">
        <f t="shared" si="53"/>
        <v>108.24753459984007</v>
      </c>
      <c r="H297" s="8">
        <f t="shared" si="54"/>
        <v>276.41206306154686</v>
      </c>
      <c r="I297" s="8">
        <f t="shared" si="55"/>
        <v>8.8055283070627554E-3</v>
      </c>
      <c r="J297" s="8">
        <f t="shared" si="56"/>
        <v>3271.6601072214576</v>
      </c>
    </row>
    <row r="298" spans="1:10" x14ac:dyDescent="0.35">
      <c r="A298" s="5">
        <f t="shared" si="48"/>
        <v>265</v>
      </c>
      <c r="B298" s="10">
        <f t="shared" si="49"/>
        <v>123063.36779754286</v>
      </c>
      <c r="C298" s="1">
        <f t="shared" si="47"/>
        <v>2.1889097496524679E-3</v>
      </c>
      <c r="D298" s="10">
        <f t="shared" si="50"/>
        <v>6.3117628965089709</v>
      </c>
      <c r="E298" s="11">
        <f t="shared" si="51"/>
        <v>383.38919473513278</v>
      </c>
      <c r="F298" s="10">
        <f t="shared" si="52"/>
        <v>6.6439609436936538</v>
      </c>
      <c r="G298" s="8">
        <f t="shared" si="53"/>
        <v>107.89002893625727</v>
      </c>
      <c r="H298" s="8">
        <f t="shared" si="54"/>
        <v>275.49916579887554</v>
      </c>
      <c r="I298" s="8">
        <f t="shared" si="55"/>
        <v>8.4388909335655765E-3</v>
      </c>
      <c r="J298" s="8">
        <f t="shared" si="56"/>
        <v>3271.6685461123911</v>
      </c>
    </row>
    <row r="299" spans="1:10" x14ac:dyDescent="0.35">
      <c r="A299" s="5">
        <f t="shared" si="48"/>
        <v>266</v>
      </c>
      <c r="B299" s="10">
        <f t="shared" si="49"/>
        <v>123069.5353634639</v>
      </c>
      <c r="C299" s="1">
        <f t="shared" si="47"/>
        <v>2.1389024584007599E-3</v>
      </c>
      <c r="D299" s="10">
        <f t="shared" si="50"/>
        <v>6.1675659210386371</v>
      </c>
      <c r="E299" s="11">
        <f t="shared" si="51"/>
        <v>382.12298752789178</v>
      </c>
      <c r="F299" s="10">
        <f t="shared" si="52"/>
        <v>6.4921746537248817</v>
      </c>
      <c r="G299" s="8">
        <f t="shared" si="53"/>
        <v>107.53370399516729</v>
      </c>
      <c r="H299" s="8">
        <f t="shared" si="54"/>
        <v>274.58928353272449</v>
      </c>
      <c r="I299" s="8">
        <f t="shared" si="55"/>
        <v>8.0875193066486939E-3</v>
      </c>
      <c r="J299" s="8">
        <f t="shared" si="56"/>
        <v>3271.6766336316978</v>
      </c>
    </row>
    <row r="300" spans="1:10" x14ac:dyDescent="0.35">
      <c r="A300" s="5">
        <f t="shared" si="48"/>
        <v>267</v>
      </c>
      <c r="B300" s="10">
        <f t="shared" si="49"/>
        <v>123075.56202669794</v>
      </c>
      <c r="C300" s="1">
        <f t="shared" si="47"/>
        <v>2.0900376213680572E-3</v>
      </c>
      <c r="D300" s="10">
        <f t="shared" si="50"/>
        <v>6.0266632340381996</v>
      </c>
      <c r="E300" s="11">
        <f t="shared" si="51"/>
        <v>380.86096218261576</v>
      </c>
      <c r="F300" s="10">
        <f t="shared" si="52"/>
        <v>6.3438560358296838</v>
      </c>
      <c r="G300" s="8">
        <f t="shared" si="53"/>
        <v>107.17855587704103</v>
      </c>
      <c r="H300" s="8">
        <f t="shared" si="54"/>
        <v>273.68240630557472</v>
      </c>
      <c r="I300" s="8">
        <f t="shared" si="55"/>
        <v>7.7507778036632596E-3</v>
      </c>
      <c r="J300" s="8">
        <f t="shared" si="56"/>
        <v>3271.6843844095015</v>
      </c>
    </row>
    <row r="301" spans="1:10" x14ac:dyDescent="0.35">
      <c r="A301" s="5">
        <f t="shared" si="48"/>
        <v>268</v>
      </c>
      <c r="B301" s="10">
        <f t="shared" si="49"/>
        <v>123081.45100627295</v>
      </c>
      <c r="C301" s="1">
        <f t="shared" si="47"/>
        <v>2.04228913832738E-3</v>
      </c>
      <c r="D301" s="10">
        <f t="shared" si="50"/>
        <v>5.8889795750075553</v>
      </c>
      <c r="E301" s="11">
        <f t="shared" si="51"/>
        <v>379.60310488801935</v>
      </c>
      <c r="F301" s="10">
        <f t="shared" si="52"/>
        <v>6.1989258684290061</v>
      </c>
      <c r="G301" s="8">
        <f t="shared" si="53"/>
        <v>106.82458069522758</v>
      </c>
      <c r="H301" s="8">
        <f t="shared" si="54"/>
        <v>272.77852419279179</v>
      </c>
      <c r="I301" s="8">
        <f t="shared" si="55"/>
        <v>7.4280572674954304E-3</v>
      </c>
      <c r="J301" s="8">
        <f t="shared" si="56"/>
        <v>3271.6918124667691</v>
      </c>
    </row>
    <row r="302" spans="1:10" x14ac:dyDescent="0.35">
      <c r="A302" s="5">
        <f t="shared" si="48"/>
        <v>269</v>
      </c>
      <c r="B302" s="10">
        <f t="shared" si="49"/>
        <v>123087.20544767578</v>
      </c>
      <c r="C302" s="1">
        <f t="shared" si="47"/>
        <v>1.9956315053314411E-3</v>
      </c>
      <c r="D302" s="10">
        <f t="shared" si="50"/>
        <v>5.7544414028285837</v>
      </c>
      <c r="E302" s="11">
        <f t="shared" si="51"/>
        <v>378.34940187837879</v>
      </c>
      <c r="F302" s="10">
        <f t="shared" si="52"/>
        <v>6.0573067398195617</v>
      </c>
      <c r="G302" s="8">
        <f t="shared" si="53"/>
        <v>106.47177457589746</v>
      </c>
      <c r="H302" s="8">
        <f t="shared" si="54"/>
        <v>271.8776273024813</v>
      </c>
      <c r="I302" s="8">
        <f t="shared" si="55"/>
        <v>7.1187739046151789E-3</v>
      </c>
      <c r="J302" s="8">
        <f t="shared" si="56"/>
        <v>3271.6989312406736</v>
      </c>
    </row>
    <row r="303" spans="1:10" x14ac:dyDescent="0.35">
      <c r="A303" s="5">
        <f t="shared" si="48"/>
        <v>270</v>
      </c>
      <c r="B303" s="10">
        <f t="shared" si="49"/>
        <v>123092.82842453226</v>
      </c>
      <c r="C303" s="1">
        <f t="shared" si="47"/>
        <v>1.9500398010897646E-3</v>
      </c>
      <c r="D303" s="10">
        <f t="shared" si="50"/>
        <v>5.6229768564863836</v>
      </c>
      <c r="E303" s="11">
        <f t="shared" si="51"/>
        <v>377.09983943349977</v>
      </c>
      <c r="F303" s="10">
        <f t="shared" si="52"/>
        <v>5.9189230068277725</v>
      </c>
      <c r="G303" s="8">
        <f t="shared" si="53"/>
        <v>106.12013365803384</v>
      </c>
      <c r="H303" s="8">
        <f t="shared" si="54"/>
        <v>270.97970577546596</v>
      </c>
      <c r="I303" s="8">
        <f t="shared" si="55"/>
        <v>6.8223682290104708E-3</v>
      </c>
      <c r="J303" s="8">
        <f t="shared" si="56"/>
        <v>3271.7057536089028</v>
      </c>
    </row>
    <row r="304" spans="1:10" x14ac:dyDescent="0.35">
      <c r="A304" s="5">
        <f t="shared" si="48"/>
        <v>271</v>
      </c>
      <c r="B304" s="10">
        <f t="shared" si="49"/>
        <v>123098.32294024894</v>
      </c>
      <c r="C304" s="1">
        <f t="shared" si="47"/>
        <v>1.9054896736571125E-3</v>
      </c>
      <c r="D304" s="10">
        <f t="shared" si="50"/>
        <v>5.4945157166848544</v>
      </c>
      <c r="E304" s="11">
        <f t="shared" si="51"/>
        <v>375.85440387848956</v>
      </c>
      <c r="F304" s="10">
        <f t="shared" si="52"/>
        <v>5.7837007544051104</v>
      </c>
      <c r="G304" s="8">
        <f t="shared" si="53"/>
        <v>105.76965409336816</v>
      </c>
      <c r="H304" s="8">
        <f t="shared" si="54"/>
        <v>270.0847497851214</v>
      </c>
      <c r="I304" s="8">
        <f t="shared" si="55"/>
        <v>6.5383040500891923E-3</v>
      </c>
      <c r="J304" s="8">
        <f t="shared" si="56"/>
        <v>3271.7122919129529</v>
      </c>
    </row>
    <row r="305" spans="1:10" x14ac:dyDescent="0.35">
      <c r="A305" s="5">
        <f t="shared" si="48"/>
        <v>272</v>
      </c>
      <c r="B305" s="10">
        <f t="shared" si="49"/>
        <v>123103.69192961727</v>
      </c>
      <c r="C305" s="1">
        <f t="shared" si="47"/>
        <v>1.8619573274274437E-3</v>
      </c>
      <c r="D305" s="10">
        <f t="shared" si="50"/>
        <v>5.3689893683394381</v>
      </c>
      <c r="E305" s="11">
        <f t="shared" si="51"/>
        <v>374.61308158354097</v>
      </c>
      <c r="F305" s="10">
        <f t="shared" si="52"/>
        <v>5.6515677561467772</v>
      </c>
      <c r="G305" s="8">
        <f t="shared" si="53"/>
        <v>105.42033204631949</v>
      </c>
      <c r="H305" s="8">
        <f t="shared" si="54"/>
        <v>269.19274953722152</v>
      </c>
      <c r="I305" s="8">
        <f t="shared" si="55"/>
        <v>6.2660675027224793E-3</v>
      </c>
      <c r="J305" s="8">
        <f t="shared" si="56"/>
        <v>3271.7185579804554</v>
      </c>
    </row>
    <row r="306" spans="1:10" x14ac:dyDescent="0.35">
      <c r="A306" s="5">
        <f t="shared" si="48"/>
        <v>273</v>
      </c>
      <c r="B306" s="10">
        <f t="shared" si="49"/>
        <v>123108.9382603812</v>
      </c>
      <c r="C306" s="1">
        <f t="shared" si="47"/>
        <v>1.8194195104226374E-3</v>
      </c>
      <c r="D306" s="10">
        <f t="shared" si="50"/>
        <v>5.2463307639307422</v>
      </c>
      <c r="E306" s="11">
        <f t="shared" si="51"/>
        <v>373.37585896399236</v>
      </c>
      <c r="F306" s="10">
        <f t="shared" si="52"/>
        <v>5.5224534357165709</v>
      </c>
      <c r="G306" s="8">
        <f t="shared" si="53"/>
        <v>105.07216369401129</v>
      </c>
      <c r="H306" s="8">
        <f t="shared" si="54"/>
        <v>268.30369526998106</v>
      </c>
      <c r="I306" s="8">
        <f t="shared" si="55"/>
        <v>6.005166117678931E-3</v>
      </c>
      <c r="J306" s="8">
        <f t="shared" si="56"/>
        <v>3271.724563146573</v>
      </c>
    </row>
    <row r="307" spans="1:10" x14ac:dyDescent="0.35">
      <c r="A307" s="5">
        <f t="shared" si="48"/>
        <v>274</v>
      </c>
      <c r="B307" s="10">
        <f t="shared" si="49"/>
        <v>123114.06473476888</v>
      </c>
      <c r="C307" s="1">
        <f t="shared" si="47"/>
        <v>1.7778535018738717E-3</v>
      </c>
      <c r="D307" s="10">
        <f t="shared" si="50"/>
        <v>5.1264743876886998</v>
      </c>
      <c r="E307" s="11">
        <f t="shared" si="51"/>
        <v>372.14272247992636</v>
      </c>
      <c r="F307" s="10">
        <f t="shared" si="52"/>
        <v>5.3962888291460001</v>
      </c>
      <c r="G307" s="8">
        <f t="shared" si="53"/>
        <v>104.72514522615869</v>
      </c>
      <c r="H307" s="8">
        <f t="shared" si="54"/>
        <v>267.41757725376766</v>
      </c>
      <c r="I307" s="8">
        <f t="shared" si="55"/>
        <v>5.75512793075552E-3</v>
      </c>
      <c r="J307" s="8">
        <f t="shared" si="56"/>
        <v>3271.7303182745036</v>
      </c>
    </row>
    <row r="308" spans="1:10" x14ac:dyDescent="0.35">
      <c r="A308" s="5">
        <f t="shared" si="48"/>
        <v>275</v>
      </c>
      <c r="B308" s="10">
        <f t="shared" si="49"/>
        <v>123119.07409098948</v>
      </c>
      <c r="C308" s="1">
        <f t="shared" si="47"/>
        <v>1.7372371000851095E-3</v>
      </c>
      <c r="D308" s="10">
        <f t="shared" si="50"/>
        <v>5.0093562206013313</v>
      </c>
      <c r="E308" s="11">
        <f t="shared" si="51"/>
        <v>370.91365863621405</v>
      </c>
      <c r="F308" s="10">
        <f t="shared" si="52"/>
        <v>5.2730065480014012</v>
      </c>
      <c r="G308" s="8">
        <f t="shared" si="53"/>
        <v>104.37927284508065</v>
      </c>
      <c r="H308" s="8">
        <f t="shared" si="54"/>
        <v>266.53438579113339</v>
      </c>
      <c r="I308" s="8">
        <f t="shared" si="55"/>
        <v>5.5155006290091863E-3</v>
      </c>
      <c r="J308" s="8">
        <f t="shared" si="56"/>
        <v>3271.7358337751325</v>
      </c>
    </row>
    <row r="309" spans="1:10" x14ac:dyDescent="0.35">
      <c r="A309" s="5">
        <f t="shared" si="48"/>
        <v>276</v>
      </c>
      <c r="B309" s="10">
        <f t="shared" si="49"/>
        <v>123123.9690046957</v>
      </c>
      <c r="C309" s="1">
        <f t="shared" si="47"/>
        <v>1.6975486105753612E-3</v>
      </c>
      <c r="D309" s="10">
        <f t="shared" si="50"/>
        <v>4.8949137062183805</v>
      </c>
      <c r="E309" s="11">
        <f t="shared" si="51"/>
        <v>369.68865398223664</v>
      </c>
      <c r="F309" s="10">
        <f t="shared" si="52"/>
        <v>5.1525407433877692</v>
      </c>
      <c r="G309" s="8">
        <f t="shared" si="53"/>
        <v>104.03454276562186</v>
      </c>
      <c r="H309" s="8">
        <f t="shared" si="54"/>
        <v>265.65411121661475</v>
      </c>
      <c r="I309" s="8">
        <f t="shared" si="55"/>
        <v>5.2858507325317288E-3</v>
      </c>
      <c r="J309" s="8">
        <f t="shared" si="56"/>
        <v>3271.7411196258649</v>
      </c>
    </row>
    <row r="310" spans="1:10" x14ac:dyDescent="0.35">
      <c r="A310" s="5">
        <f t="shared" si="48"/>
        <v>277</v>
      </c>
      <c r="B310" s="10">
        <f t="shared" si="49"/>
        <v>123128.75209041293</v>
      </c>
      <c r="C310" s="1">
        <f t="shared" si="47"/>
        <v>1.6587668344897333E-3</v>
      </c>
      <c r="D310" s="10">
        <f t="shared" si="50"/>
        <v>4.7830857172404491</v>
      </c>
      <c r="E310" s="11">
        <f t="shared" si="51"/>
        <v>368.46769511192309</v>
      </c>
      <c r="F310" s="10">
        <f t="shared" si="52"/>
        <v>5.0348270707794205</v>
      </c>
      <c r="G310" s="8">
        <f t="shared" si="53"/>
        <v>103.69095121516332</v>
      </c>
      <c r="H310" s="8">
        <f t="shared" si="54"/>
        <v>264.77674389675974</v>
      </c>
      <c r="I310" s="8">
        <f t="shared" si="55"/>
        <v>5.0657628102980055E-3</v>
      </c>
      <c r="J310" s="8">
        <f t="shared" si="56"/>
        <v>3271.7461853886753</v>
      </c>
    </row>
    <row r="311" spans="1:10" x14ac:dyDescent="0.35">
      <c r="A311" s="5">
        <f t="shared" si="48"/>
        <v>278</v>
      </c>
      <c r="B311" s="10">
        <f t="shared" si="49"/>
        <v>123133.42590293579</v>
      </c>
      <c r="C311" s="1">
        <f t="shared" si="47"/>
        <v>1.6208710572773732E-3</v>
      </c>
      <c r="D311" s="10">
        <f t="shared" si="50"/>
        <v>4.6738125228654663</v>
      </c>
      <c r="E311" s="11">
        <f t="shared" si="51"/>
        <v>367.25076866333848</v>
      </c>
      <c r="F311" s="10">
        <f t="shared" si="52"/>
        <v>4.9198026556478593</v>
      </c>
      <c r="G311" s="8">
        <f t="shared" si="53"/>
        <v>103.34849443350623</v>
      </c>
      <c r="H311" s="8">
        <f t="shared" si="54"/>
        <v>263.90227422983224</v>
      </c>
      <c r="I311" s="8">
        <f t="shared" si="55"/>
        <v>4.854838728657572E-3</v>
      </c>
      <c r="J311" s="8">
        <f t="shared" si="56"/>
        <v>3271.7510402274038</v>
      </c>
    </row>
    <row r="312" spans="1:10" x14ac:dyDescent="0.35">
      <c r="A312" s="5">
        <f t="shared" si="48"/>
        <v>279</v>
      </c>
      <c r="B312" s="10">
        <f t="shared" si="49"/>
        <v>123137.99293869268</v>
      </c>
      <c r="C312" s="1">
        <f t="shared" si="47"/>
        <v>1.5838410376268763E-3</v>
      </c>
      <c r="D312" s="10">
        <f t="shared" si="50"/>
        <v>4.5670357568871829</v>
      </c>
      <c r="E312" s="11">
        <f t="shared" si="51"/>
        <v>366.03786131872823</v>
      </c>
      <c r="F312" s="10">
        <f t="shared" si="52"/>
        <v>4.8074060598812451</v>
      </c>
      <c r="G312" s="8">
        <f t="shared" si="53"/>
        <v>103.00716867288483</v>
      </c>
      <c r="H312" s="8">
        <f t="shared" si="54"/>
        <v>263.03069264584337</v>
      </c>
      <c r="I312" s="8">
        <f t="shared" si="55"/>
        <v>4.6526969311234557E-3</v>
      </c>
      <c r="J312" s="8">
        <f t="shared" si="56"/>
        <v>3271.7556929243351</v>
      </c>
    </row>
    <row r="313" spans="1:10" x14ac:dyDescent="0.35">
      <c r="A313" s="5">
        <f t="shared" si="48"/>
        <v>280</v>
      </c>
      <c r="B313" s="10">
        <f t="shared" si="49"/>
        <v>123142.4556370792</v>
      </c>
      <c r="C313" s="1">
        <f t="shared" si="47"/>
        <v>1.5476569966550446E-3</v>
      </c>
      <c r="D313" s="10">
        <f t="shared" si="50"/>
        <v>4.4626983865191008</v>
      </c>
      <c r="E313" s="11">
        <f t="shared" si="51"/>
        <v>364.82895980430783</v>
      </c>
      <c r="F313" s="10">
        <f t="shared" si="52"/>
        <v>4.697577248967475</v>
      </c>
      <c r="G313" s="8">
        <f t="shared" si="53"/>
        <v>102.66697019790693</v>
      </c>
      <c r="H313" s="8">
        <f t="shared" si="54"/>
        <v>262.16198960640088</v>
      </c>
      <c r="I313" s="8">
        <f t="shared" si="55"/>
        <v>4.4589717481449314E-3</v>
      </c>
      <c r="J313" s="8">
        <f t="shared" si="56"/>
        <v>3271.7601518960832</v>
      </c>
    </row>
    <row r="314" spans="1:10" x14ac:dyDescent="0.35">
      <c r="A314" s="5">
        <f t="shared" si="48"/>
        <v>281</v>
      </c>
      <c r="B314" s="10">
        <f t="shared" si="49"/>
        <v>123146.81638176113</v>
      </c>
      <c r="C314" s="1">
        <f t="shared" si="47"/>
        <v>1.5122996073421158E-3</v>
      </c>
      <c r="D314" s="10">
        <f t="shared" si="50"/>
        <v>4.3607446819322542</v>
      </c>
      <c r="E314" s="11">
        <f t="shared" si="51"/>
        <v>363.62405089017915</v>
      </c>
      <c r="F314" s="10">
        <f t="shared" si="52"/>
        <v>4.5902575599286886</v>
      </c>
      <c r="G314" s="8">
        <f t="shared" si="53"/>
        <v>102.32789528553045</v>
      </c>
      <c r="H314" s="8">
        <f t="shared" si="54"/>
        <v>261.29615560464867</v>
      </c>
      <c r="I314" s="8">
        <f t="shared" si="55"/>
        <v>4.273312735621022E-3</v>
      </c>
      <c r="J314" s="8">
        <f t="shared" si="56"/>
        <v>3271.7644252088189</v>
      </c>
    </row>
    <row r="315" spans="1:10" x14ac:dyDescent="0.35">
      <c r="A315" s="5">
        <f t="shared" si="48"/>
        <v>282</v>
      </c>
      <c r="B315" s="10">
        <f t="shared" si="49"/>
        <v>123151.07750194763</v>
      </c>
      <c r="C315" s="1">
        <f t="shared" si="47"/>
        <v>1.4777499842083541E-3</v>
      </c>
      <c r="D315" s="10">
        <f t="shared" si="50"/>
        <v>4.261120186487461</v>
      </c>
      <c r="E315" s="11">
        <f t="shared" si="51"/>
        <v>362.42312139012972</v>
      </c>
      <c r="F315" s="10">
        <f t="shared" si="52"/>
        <v>4.4853896699868017</v>
      </c>
      <c r="G315" s="8">
        <f t="shared" si="53"/>
        <v>101.98994022500703</v>
      </c>
      <c r="H315" s="8">
        <f t="shared" si="54"/>
        <v>260.43318116512268</v>
      </c>
      <c r="I315" s="8">
        <f t="shared" si="55"/>
        <v>4.0953840409549865E-3</v>
      </c>
      <c r="J315" s="8">
        <f t="shared" si="56"/>
        <v>3271.7685205928597</v>
      </c>
    </row>
    <row r="316" spans="1:10" x14ac:dyDescent="0.35">
      <c r="A316" s="5">
        <f t="shared" si="48"/>
        <v>283</v>
      </c>
      <c r="B316" s="10">
        <f t="shared" si="49"/>
        <v>123155.24127363527</v>
      </c>
      <c r="C316" s="1">
        <f t="shared" si="47"/>
        <v>1.4439896732274526E-3</v>
      </c>
      <c r="D316" s="10">
        <f t="shared" si="50"/>
        <v>4.1637716876476398</v>
      </c>
      <c r="E316" s="11">
        <f t="shared" si="51"/>
        <v>361.22615816142678</v>
      </c>
      <c r="F316" s="10">
        <f t="shared" si="52"/>
        <v>4.3829175659448838</v>
      </c>
      <c r="G316" s="8">
        <f t="shared" si="53"/>
        <v>101.65310131782388</v>
      </c>
      <c r="H316" s="8">
        <f t="shared" si="54"/>
        <v>259.5730568436029</v>
      </c>
      <c r="I316" s="8">
        <f t="shared" si="55"/>
        <v>3.9248637955045596E-3</v>
      </c>
      <c r="J316" s="8">
        <f t="shared" si="56"/>
        <v>3271.7724454566551</v>
      </c>
    </row>
    <row r="317" spans="1:10" x14ac:dyDescent="0.35">
      <c r="A317" s="5">
        <f t="shared" si="48"/>
        <v>284</v>
      </c>
      <c r="B317" s="10">
        <f t="shared" si="49"/>
        <v>123159.30992082383</v>
      </c>
      <c r="C317" s="1">
        <f t="shared" si="47"/>
        <v>1.4110006419688625E-3</v>
      </c>
      <c r="D317" s="10">
        <f t="shared" si="50"/>
        <v>4.0686471885573816</v>
      </c>
      <c r="E317" s="11">
        <f t="shared" si="51"/>
        <v>360.03314810484682</v>
      </c>
      <c r="F317" s="10">
        <f t="shared" si="52"/>
        <v>4.2827865142709278</v>
      </c>
      <c r="G317" s="8">
        <f t="shared" si="53"/>
        <v>101.31737487771237</v>
      </c>
      <c r="H317" s="8">
        <f t="shared" si="54"/>
        <v>258.71577322713443</v>
      </c>
      <c r="I317" s="8">
        <f t="shared" si="55"/>
        <v>3.7614435323314451E-3</v>
      </c>
      <c r="J317" s="8">
        <f t="shared" si="56"/>
        <v>3271.7762069001874</v>
      </c>
    </row>
    <row r="318" spans="1:10" x14ac:dyDescent="0.35">
      <c r="A318" s="5">
        <f t="shared" si="48"/>
        <v>285</v>
      </c>
      <c r="B318" s="10">
        <f t="shared" si="49"/>
        <v>123163.28561670409</v>
      </c>
      <c r="C318" s="1">
        <f t="shared" si="47"/>
        <v>1.3787652699667197E-3</v>
      </c>
      <c r="D318" s="10">
        <f t="shared" si="50"/>
        <v>3.9756958802675526</v>
      </c>
      <c r="E318" s="11">
        <f t="shared" si="51"/>
        <v>358.8440781643385</v>
      </c>
      <c r="F318" s="10">
        <f t="shared" si="52"/>
        <v>4.1849430318605823</v>
      </c>
      <c r="G318" s="8">
        <f t="shared" si="53"/>
        <v>100.98275723055279</v>
      </c>
      <c r="H318" s="8">
        <f t="shared" si="54"/>
        <v>257.86132093378569</v>
      </c>
      <c r="I318" s="8">
        <f t="shared" si="55"/>
        <v>3.6048276281900366E-3</v>
      </c>
      <c r="J318" s="8">
        <f t="shared" si="56"/>
        <v>3271.7798117278157</v>
      </c>
    </row>
    <row r="319" spans="1:10" x14ac:dyDescent="0.35">
      <c r="A319" s="5">
        <f t="shared" si="48"/>
        <v>286</v>
      </c>
      <c r="B319" s="10">
        <f t="shared" si="49"/>
        <v>123167.17048481869</v>
      </c>
      <c r="C319" s="1">
        <f t="shared" si="47"/>
        <v>1.3472663393078177E-3</v>
      </c>
      <c r="D319" s="10">
        <f t="shared" si="50"/>
        <v>3.8848681145983717</v>
      </c>
      <c r="E319" s="11">
        <f t="shared" si="51"/>
        <v>357.65893532702842</v>
      </c>
      <c r="F319" s="10">
        <f t="shared" si="52"/>
        <v>4.0893348574719708</v>
      </c>
      <c r="G319" s="8">
        <f t="shared" si="53"/>
        <v>100.64924471437634</v>
      </c>
      <c r="H319" s="8">
        <f t="shared" si="54"/>
        <v>257.00969061265209</v>
      </c>
      <c r="I319" s="8">
        <f t="shared" si="55"/>
        <v>3.4547327687538313E-3</v>
      </c>
      <c r="J319" s="8">
        <f t="shared" si="56"/>
        <v>3271.7832664605844</v>
      </c>
    </row>
    <row r="320" spans="1:10" x14ac:dyDescent="0.35">
      <c r="A320" s="5">
        <f t="shared" si="48"/>
        <v>287</v>
      </c>
      <c r="B320" s="10">
        <f t="shared" si="49"/>
        <v>123170.96660019632</v>
      </c>
      <c r="C320" s="1">
        <f t="shared" si="47"/>
        <v>1.3164870254350758E-3</v>
      </c>
      <c r="D320" s="10">
        <f t="shared" si="50"/>
        <v>3.7961153776196785</v>
      </c>
      <c r="E320" s="11">
        <f t="shared" si="51"/>
        <v>356.47770662298177</v>
      </c>
      <c r="F320" s="10">
        <f t="shared" si="52"/>
        <v>3.9959109238101882</v>
      </c>
      <c r="G320" s="8">
        <f t="shared" si="53"/>
        <v>100.31683367929755</v>
      </c>
      <c r="H320" s="8">
        <f t="shared" si="54"/>
        <v>256.16087294368424</v>
      </c>
      <c r="I320" s="8">
        <f t="shared" si="55"/>
        <v>3.3108874361057602E-3</v>
      </c>
      <c r="J320" s="8">
        <f t="shared" si="56"/>
        <v>3271.7865773480207</v>
      </c>
    </row>
    <row r="321" spans="1:10" x14ac:dyDescent="0.35">
      <c r="A321" s="5">
        <f t="shared" si="48"/>
        <v>288</v>
      </c>
      <c r="B321" s="10">
        <f t="shared" si="49"/>
        <v>123174.67599046006</v>
      </c>
      <c r="C321" s="1">
        <f t="shared" ref="C321:C384" si="57">MAX(0,1-B321/$B$19*0.01)</f>
        <v>1.2864108881615044E-3</v>
      </c>
      <c r="D321" s="10">
        <f t="shared" si="50"/>
        <v>3.7093902637383889</v>
      </c>
      <c r="E321" s="11">
        <f t="shared" si="51"/>
        <v>355.30037912508061</v>
      </c>
      <c r="F321" s="10">
        <f t="shared" si="52"/>
        <v>3.9046213302509361</v>
      </c>
      <c r="G321" s="8">
        <f t="shared" si="53"/>
        <v>99.985520487480102</v>
      </c>
      <c r="H321" s="8">
        <f t="shared" si="54"/>
        <v>255.31485863760051</v>
      </c>
      <c r="I321" s="8">
        <f t="shared" si="55"/>
        <v>3.1730314175691895E-3</v>
      </c>
      <c r="J321" s="8">
        <f t="shared" si="56"/>
        <v>3271.7897503794384</v>
      </c>
    </row>
    <row r="322" spans="1:10" x14ac:dyDescent="0.35">
      <c r="A322" s="5">
        <f t="shared" si="48"/>
        <v>289</v>
      </c>
      <c r="B322" s="10">
        <f t="shared" si="49"/>
        <v>123178.30063691044</v>
      </c>
      <c r="C322" s="1">
        <f t="shared" si="57"/>
        <v>1.2570218628881191E-3</v>
      </c>
      <c r="D322" s="10">
        <f t="shared" si="50"/>
        <v>3.6246464503790627</v>
      </c>
      <c r="E322" s="11">
        <f t="shared" si="51"/>
        <v>354.12693994901349</v>
      </c>
      <c r="F322" s="10">
        <f t="shared" si="52"/>
        <v>3.8154173161884875</v>
      </c>
      <c r="G322" s="8">
        <f t="shared" si="53"/>
        <v>99.655301513133992</v>
      </c>
      <c r="H322" s="8">
        <f t="shared" si="54"/>
        <v>254.4716384358795</v>
      </c>
      <c r="I322" s="8">
        <f t="shared" si="55"/>
        <v>3.0409153349907313E-3</v>
      </c>
      <c r="J322" s="8">
        <f t="shared" si="56"/>
        <v>3271.7927912947735</v>
      </c>
    </row>
    <row r="323" spans="1:10" x14ac:dyDescent="0.35">
      <c r="A323" s="5">
        <f t="shared" si="48"/>
        <v>290</v>
      </c>
      <c r="B323" s="10">
        <f t="shared" si="49"/>
        <v>123181.84247558367</v>
      </c>
      <c r="C323" s="1">
        <f t="shared" si="57"/>
        <v>1.2283042520242482E-3</v>
      </c>
      <c r="D323" s="10">
        <f t="shared" si="50"/>
        <v>3.5418386732391176</v>
      </c>
      <c r="E323" s="11">
        <f t="shared" si="51"/>
        <v>352.95737625290172</v>
      </c>
      <c r="F323" s="10">
        <f t="shared" si="52"/>
        <v>3.7282512349885448</v>
      </c>
      <c r="G323" s="8">
        <f t="shared" si="53"/>
        <v>99.326173142410155</v>
      </c>
      <c r="H323" s="8">
        <f t="shared" si="54"/>
        <v>253.63120311049158</v>
      </c>
      <c r="I323" s="8">
        <f t="shared" si="55"/>
        <v>2.9143001936191727E-3</v>
      </c>
      <c r="J323" s="8">
        <f t="shared" si="56"/>
        <v>3271.7957055949669</v>
      </c>
    </row>
    <row r="324" spans="1:10" x14ac:dyDescent="0.35">
      <c r="A324" s="5">
        <f t="shared" si="48"/>
        <v>291</v>
      </c>
      <c r="B324" s="10">
        <f t="shared" si="49"/>
        <v>123185.30339828579</v>
      </c>
      <c r="C324" s="1">
        <f t="shared" si="57"/>
        <v>1.2002427166016849E-3</v>
      </c>
      <c r="D324" s="10">
        <f t="shared" si="50"/>
        <v>3.4609227021143236</v>
      </c>
      <c r="E324" s="11">
        <f t="shared" si="51"/>
        <v>351.79167523740642</v>
      </c>
      <c r="F324" s="10">
        <f t="shared" si="52"/>
        <v>3.6430765285413935</v>
      </c>
      <c r="G324" s="8">
        <f t="shared" si="53"/>
        <v>98.998131773430785</v>
      </c>
      <c r="H324" s="8">
        <f t="shared" si="54"/>
        <v>252.79354346397565</v>
      </c>
      <c r="I324" s="8">
        <f t="shared" si="55"/>
        <v>2.792956949772002E-3</v>
      </c>
      <c r="J324" s="8">
        <f t="shared" si="56"/>
        <v>3271.7984985519165</v>
      </c>
    </row>
    <row r="325" spans="1:10" x14ac:dyDescent="0.35">
      <c r="A325" s="5">
        <f t="shared" si="48"/>
        <v>292</v>
      </c>
      <c r="B325" s="10">
        <f t="shared" si="49"/>
        <v>123188.68525360306</v>
      </c>
      <c r="C325" s="1">
        <f t="shared" si="57"/>
        <v>1.1728222680831291E-3</v>
      </c>
      <c r="D325" s="10">
        <f t="shared" si="50"/>
        <v>3.3818553172704768</v>
      </c>
      <c r="E325" s="11">
        <f t="shared" si="51"/>
        <v>350.62982414522833</v>
      </c>
      <c r="F325" s="10">
        <f t="shared" si="52"/>
        <v>3.5598477023899759</v>
      </c>
      <c r="G325" s="8">
        <f t="shared" si="53"/>
        <v>98.671173816148453</v>
      </c>
      <c r="H325" s="8">
        <f t="shared" si="54"/>
        <v>251.95865032907989</v>
      </c>
      <c r="I325" s="8">
        <f t="shared" si="55"/>
        <v>2.676666096498059E-3</v>
      </c>
      <c r="J325" s="8">
        <f t="shared" si="56"/>
        <v>3271.8011752180132</v>
      </c>
    </row>
    <row r="326" spans="1:10" x14ac:dyDescent="0.35">
      <c r="A326" s="5">
        <f t="shared" si="48"/>
        <v>293</v>
      </c>
      <c r="B326" s="10">
        <f t="shared" si="49"/>
        <v>123191.98984788943</v>
      </c>
      <c r="C326" s="1">
        <f t="shared" si="57"/>
        <v>1.1460282603559246E-3</v>
      </c>
      <c r="D326" s="10">
        <f t="shared" si="50"/>
        <v>3.3045942863625144</v>
      </c>
      <c r="E326" s="11">
        <f t="shared" si="51"/>
        <v>349.47181026138009</v>
      </c>
      <c r="F326" s="10">
        <f t="shared" si="52"/>
        <v>3.4785203014342256</v>
      </c>
      <c r="G326" s="8">
        <f t="shared" si="53"/>
        <v>98.345295692422781</v>
      </c>
      <c r="H326" s="8">
        <f t="shared" si="54"/>
        <v>251.1265145689573</v>
      </c>
      <c r="I326" s="8">
        <f t="shared" si="55"/>
        <v>2.5652172664982231E-3</v>
      </c>
      <c r="J326" s="8">
        <f t="shared" si="56"/>
        <v>3271.8037404352799</v>
      </c>
    </row>
    <row r="327" spans="1:10" x14ac:dyDescent="0.35">
      <c r="A327" s="5">
        <f t="shared" si="48"/>
        <v>294</v>
      </c>
      <c r="B327" s="10">
        <f t="shared" si="49"/>
        <v>123195.21894623131</v>
      </c>
      <c r="C327" s="1">
        <f t="shared" si="57"/>
        <v>1.1198463819082072E-3</v>
      </c>
      <c r="D327" s="10">
        <f t="shared" si="50"/>
        <v>3.2290983418757264</v>
      </c>
      <c r="E327" s="11">
        <f t="shared" si="51"/>
        <v>348.31762091293757</v>
      </c>
      <c r="F327" s="10">
        <f t="shared" si="52"/>
        <v>3.3990508861849755</v>
      </c>
      <c r="G327" s="8">
        <f t="shared" si="53"/>
        <v>98.020493835950518</v>
      </c>
      <c r="H327" s="8">
        <f t="shared" si="54"/>
        <v>250.29712707698707</v>
      </c>
      <c r="I327" s="8">
        <f t="shared" si="55"/>
        <v>2.458408851575093E-3</v>
      </c>
      <c r="J327" s="8">
        <f t="shared" si="56"/>
        <v>3271.8061988441314</v>
      </c>
    </row>
    <row r="328" spans="1:10" x14ac:dyDescent="0.35">
      <c r="A328" s="5">
        <f t="shared" si="48"/>
        <v>295</v>
      </c>
      <c r="B328" s="10">
        <f t="shared" si="49"/>
        <v>123198.37427339039</v>
      </c>
      <c r="C328" s="1">
        <f t="shared" si="57"/>
        <v>1.0942626481859064E-3</v>
      </c>
      <c r="D328" s="10">
        <f t="shared" si="50"/>
        <v>3.1553271590809326</v>
      </c>
      <c r="E328" s="11">
        <f t="shared" si="51"/>
        <v>347.16724346862662</v>
      </c>
      <c r="F328" s="10">
        <f t="shared" si="52"/>
        <v>3.3213970095588765</v>
      </c>
      <c r="G328" s="8">
        <f t="shared" si="53"/>
        <v>97.696764692149074</v>
      </c>
      <c r="H328" s="8">
        <f t="shared" si="54"/>
        <v>249.47047877647753</v>
      </c>
      <c r="I328" s="8">
        <f t="shared" si="55"/>
        <v>2.3560476379267436E-3</v>
      </c>
      <c r="J328" s="8">
        <f t="shared" si="56"/>
        <v>3271.8085548917693</v>
      </c>
    </row>
    <row r="329" spans="1:10" x14ac:dyDescent="0.35">
      <c r="A329" s="5">
        <f t="shared" si="48"/>
        <v>296</v>
      </c>
      <c r="B329" s="10">
        <f t="shared" si="49"/>
        <v>123201.4575147249</v>
      </c>
      <c r="C329" s="1">
        <f t="shared" si="57"/>
        <v>1.0692633941223884E-3</v>
      </c>
      <c r="D329" s="10">
        <f t="shared" si="50"/>
        <v>3.0832413344992471</v>
      </c>
      <c r="E329" s="11">
        <f t="shared" si="51"/>
        <v>346.02066533905236</v>
      </c>
      <c r="F329" s="10">
        <f t="shared" si="52"/>
        <v>3.2455171942097341</v>
      </c>
      <c r="G329" s="8">
        <f t="shared" si="53"/>
        <v>97.37410471822129</v>
      </c>
      <c r="H329" s="8">
        <f t="shared" si="54"/>
        <v>248.64656062083105</v>
      </c>
      <c r="I329" s="8">
        <f t="shared" si="55"/>
        <v>2.2579484566303829E-3</v>
      </c>
      <c r="J329" s="8">
        <f t="shared" si="56"/>
        <v>3271.8108128402259</v>
      </c>
    </row>
    <row r="330" spans="1:10" x14ac:dyDescent="0.35">
      <c r="A330" s="5">
        <f t="shared" si="48"/>
        <v>297</v>
      </c>
      <c r="B330" s="10">
        <f t="shared" si="49"/>
        <v>123204.47031708976</v>
      </c>
      <c r="C330" s="1">
        <f t="shared" si="57"/>
        <v>1.0448352668397387E-3</v>
      </c>
      <c r="D330" s="10">
        <f t="shared" si="50"/>
        <v>3.0128023648532758</v>
      </c>
      <c r="E330" s="11">
        <f t="shared" si="51"/>
        <v>344.87787397632678</v>
      </c>
      <c r="F330" s="10">
        <f t="shared" si="52"/>
        <v>3.1713709103718695</v>
      </c>
      <c r="G330" s="8">
        <f t="shared" si="53"/>
        <v>97.052510383050318</v>
      </c>
      <c r="H330" s="8">
        <f t="shared" si="54"/>
        <v>247.82536359327645</v>
      </c>
      <c r="I330" s="8">
        <f t="shared" si="55"/>
        <v>2.1639338486746287E-3</v>
      </c>
      <c r="J330" s="8">
        <f t="shared" si="56"/>
        <v>3271.8129767740747</v>
      </c>
    </row>
    <row r="331" spans="1:10" x14ac:dyDescent="0.35">
      <c r="A331" s="5">
        <f t="shared" si="48"/>
        <v>298</v>
      </c>
      <c r="B331" s="10">
        <f t="shared" si="49"/>
        <v>123207.41428971625</v>
      </c>
      <c r="C331" s="1">
        <f t="shared" si="57"/>
        <v>1.0209652185168006E-3</v>
      </c>
      <c r="D331" s="10">
        <f t="shared" si="50"/>
        <v>2.9439726265019415</v>
      </c>
      <c r="E331" s="11">
        <f t="shared" si="51"/>
        <v>343.73885687399769</v>
      </c>
      <c r="F331" s="10">
        <f t="shared" si="52"/>
        <v>3.0989185542125699</v>
      </c>
      <c r="G331" s="8">
        <f t="shared" si="53"/>
        <v>96.731978167180046</v>
      </c>
      <c r="H331" s="8">
        <f t="shared" si="54"/>
        <v>247.00687870681764</v>
      </c>
      <c r="I331" s="8">
        <f t="shared" si="55"/>
        <v>2.0738337439409984E-3</v>
      </c>
      <c r="J331" s="8">
        <f t="shared" si="56"/>
        <v>3271.8150506078186</v>
      </c>
    </row>
    <row r="332" spans="1:10" x14ac:dyDescent="0.35">
      <c r="A332" s="5">
        <f t="shared" si="48"/>
        <v>299</v>
      </c>
      <c r="B332" s="10">
        <f t="shared" si="49"/>
        <v>123210.2910050716</v>
      </c>
      <c r="C332" s="1">
        <f t="shared" si="57"/>
        <v>9.9764049941941657E-4</v>
      </c>
      <c r="D332" s="10">
        <f t="shared" si="50"/>
        <v>2.8767153553451599</v>
      </c>
      <c r="E332" s="11">
        <f t="shared" si="51"/>
        <v>342.60360156698647</v>
      </c>
      <c r="F332" s="10">
        <f t="shared" si="52"/>
        <v>3.0281214266791157</v>
      </c>
      <c r="G332" s="8">
        <f t="shared" si="53"/>
        <v>96.412504562797167</v>
      </c>
      <c r="H332" s="8">
        <f t="shared" si="54"/>
        <v>246.19109700418932</v>
      </c>
      <c r="I332" s="8">
        <f t="shared" si="55"/>
        <v>1.9874851535516842E-3</v>
      </c>
      <c r="J332" s="8">
        <f t="shared" si="56"/>
        <v>3271.8170380929723</v>
      </c>
    </row>
    <row r="333" spans="1:10" x14ac:dyDescent="0.35">
      <c r="A333" s="5">
        <f t="shared" si="48"/>
        <v>300</v>
      </c>
      <c r="B333" s="10">
        <f t="shared" si="49"/>
        <v>123213.10199969879</v>
      </c>
      <c r="C333" s="1">
        <f t="shared" si="57"/>
        <v>9.7484865109076502E-4</v>
      </c>
      <c r="D333" s="10">
        <f t="shared" si="50"/>
        <v>2.8109946271855524</v>
      </c>
      <c r="E333" s="11">
        <f t="shared" si="51"/>
        <v>341.47209563128314</v>
      </c>
      <c r="F333" s="10">
        <f t="shared" si="52"/>
        <v>2.9589417128268973</v>
      </c>
      <c r="G333" s="8">
        <f t="shared" si="53"/>
        <v>96.094086073645641</v>
      </c>
      <c r="H333" s="8">
        <f t="shared" si="54"/>
        <v>245.37800955763748</v>
      </c>
      <c r="I333" s="8">
        <f t="shared" si="55"/>
        <v>1.9047318750256502E-3</v>
      </c>
      <c r="J333" s="8">
        <f t="shared" si="56"/>
        <v>3271.8189428248475</v>
      </c>
    </row>
    <row r="334" spans="1:10" x14ac:dyDescent="0.35">
      <c r="A334" s="5">
        <f t="shared" si="48"/>
        <v>301</v>
      </c>
      <c r="B334" s="10">
        <f t="shared" si="49"/>
        <v>123215.84877503733</v>
      </c>
      <c r="C334" s="1">
        <f t="shared" si="57"/>
        <v>9.5257749969712702E-4</v>
      </c>
      <c r="D334" s="10">
        <f t="shared" si="50"/>
        <v>2.7467753385412439</v>
      </c>
      <c r="E334" s="11">
        <f t="shared" si="51"/>
        <v>340.34432668392793</v>
      </c>
      <c r="F334" s="10">
        <f t="shared" si="52"/>
        <v>2.891342461622362</v>
      </c>
      <c r="G334" s="8">
        <f t="shared" si="53"/>
        <v>95.776719215021416</v>
      </c>
      <c r="H334" s="8">
        <f t="shared" si="54"/>
        <v>244.56760746890652</v>
      </c>
      <c r="I334" s="8">
        <f t="shared" si="55"/>
        <v>1.8254242097129226E-3</v>
      </c>
      <c r="J334" s="8">
        <f t="shared" si="56"/>
        <v>3271.820768249057</v>
      </c>
    </row>
    <row r="335" spans="1:10" x14ac:dyDescent="0.35">
      <c r="A335" s="5">
        <f t="shared" si="48"/>
        <v>302</v>
      </c>
      <c r="B335" s="10">
        <f t="shared" si="49"/>
        <v>123218.53279822523</v>
      </c>
      <c r="C335" s="1">
        <f t="shared" si="57"/>
        <v>9.3081514952497724E-4</v>
      </c>
      <c r="D335" s="10">
        <f t="shared" si="50"/>
        <v>2.6840231878966128</v>
      </c>
      <c r="E335" s="11">
        <f t="shared" si="51"/>
        <v>339.22028238295479</v>
      </c>
      <c r="F335" s="10">
        <f t="shared" si="52"/>
        <v>2.8252875662069608</v>
      </c>
      <c r="G335" s="8">
        <f t="shared" si="53"/>
        <v>95.460400513756468</v>
      </c>
      <c r="H335" s="8">
        <f t="shared" si="54"/>
        <v>243.75988186919832</v>
      </c>
      <c r="I335" s="8">
        <f t="shared" si="55"/>
        <v>1.7494186919937876E-3</v>
      </c>
      <c r="J335" s="8">
        <f t="shared" si="56"/>
        <v>3271.8225176677488</v>
      </c>
    </row>
    <row r="336" spans="1:10" x14ac:dyDescent="0.35">
      <c r="A336" s="5">
        <f t="shared" si="48"/>
        <v>303</v>
      </c>
      <c r="B336" s="10">
        <f t="shared" si="49"/>
        <v>123221.15550288261</v>
      </c>
      <c r="C336" s="1">
        <f t="shared" si="57"/>
        <v>9.0954997662728854E-4</v>
      </c>
      <c r="D336" s="10">
        <f t="shared" si="50"/>
        <v>2.6227046573794133</v>
      </c>
      <c r="E336" s="11">
        <f t="shared" si="51"/>
        <v>338.09995042708886</v>
      </c>
      <c r="F336" s="10">
        <f t="shared" si="52"/>
        <v>2.7607417446099087</v>
      </c>
      <c r="G336" s="8">
        <f t="shared" si="53"/>
        <v>95.145126508133814</v>
      </c>
      <c r="H336" s="8">
        <f t="shared" si="54"/>
        <v>242.95482391895504</v>
      </c>
      <c r="I336" s="8">
        <f t="shared" si="55"/>
        <v>1.67657782975208E-3</v>
      </c>
      <c r="J336" s="8">
        <f t="shared" si="56"/>
        <v>3271.8241942455784</v>
      </c>
    </row>
    <row r="337" spans="1:10" x14ac:dyDescent="0.35">
      <c r="A337" s="5">
        <f t="shared" si="48"/>
        <v>304</v>
      </c>
      <c r="B337" s="10">
        <f t="shared" si="49"/>
        <v>123223.71828987746</v>
      </c>
      <c r="C337" s="1">
        <f t="shared" si="57"/>
        <v>8.8877062261516482E-4</v>
      </c>
      <c r="D337" s="10">
        <f t="shared" si="50"/>
        <v>2.5627869948583326</v>
      </c>
      <c r="E337" s="11">
        <f t="shared" si="51"/>
        <v>336.98331855567</v>
      </c>
      <c r="F337" s="10">
        <f t="shared" si="52"/>
        <v>2.6976705209035083</v>
      </c>
      <c r="G337" s="8">
        <f t="shared" si="53"/>
        <v>94.830893747865872</v>
      </c>
      <c r="H337" s="8">
        <f t="shared" si="54"/>
        <v>242.15242480780412</v>
      </c>
      <c r="I337" s="8">
        <f t="shared" si="55"/>
        <v>1.6067698556556681E-3</v>
      </c>
      <c r="J337" s="8">
        <f t="shared" si="56"/>
        <v>3271.8258010154341</v>
      </c>
    </row>
    <row r="338" spans="1:10" x14ac:dyDescent="0.35">
      <c r="A338" s="5">
        <f t="shared" si="48"/>
        <v>305</v>
      </c>
      <c r="B338" s="10">
        <f t="shared" si="49"/>
        <v>123226.22252807391</v>
      </c>
      <c r="C338" s="1">
        <f t="shared" si="57"/>
        <v>8.6846598858980606E-4</v>
      </c>
      <c r="D338" s="10">
        <f t="shared" si="50"/>
        <v>2.5042381964500295</v>
      </c>
      <c r="E338" s="11">
        <f t="shared" si="51"/>
        <v>335.87037454864668</v>
      </c>
      <c r="F338" s="10">
        <f t="shared" si="52"/>
        <v>2.636040206789505</v>
      </c>
      <c r="G338" s="8">
        <f t="shared" si="53"/>
        <v>94.517698794092752</v>
      </c>
      <c r="H338" s="8">
        <f t="shared" si="54"/>
        <v>241.35267575455393</v>
      </c>
      <c r="I338" s="8">
        <f t="shared" si="55"/>
        <v>1.5398684887931819E-3</v>
      </c>
      <c r="J338" s="8">
        <f t="shared" si="56"/>
        <v>3271.8273408839227</v>
      </c>
    </row>
    <row r="339" spans="1:10" x14ac:dyDescent="0.35">
      <c r="A339" s="5">
        <f t="shared" si="48"/>
        <v>306</v>
      </c>
      <c r="B339" s="10">
        <f t="shared" si="49"/>
        <v>123228.66955506333</v>
      </c>
      <c r="C339" s="1">
        <f t="shared" si="57"/>
        <v>8.4862522921613781E-4</v>
      </c>
      <c r="D339" s="10">
        <f t="shared" si="50"/>
        <v>2.4470269894215777</v>
      </c>
      <c r="E339" s="11">
        <f t="shared" si="51"/>
        <v>334.76110622600442</v>
      </c>
      <c r="F339" s="10">
        <f t="shared" si="52"/>
        <v>2.575817883601661</v>
      </c>
      <c r="G339" s="8">
        <f t="shared" si="53"/>
        <v>94.205538219221495</v>
      </c>
      <c r="H339" s="8">
        <f t="shared" si="54"/>
        <v>240.55556800678292</v>
      </c>
      <c r="I339" s="8">
        <f t="shared" si="55"/>
        <v>1.4757527062329093E-3</v>
      </c>
      <c r="J339" s="8">
        <f t="shared" si="56"/>
        <v>3271.8288166366287</v>
      </c>
    </row>
    <row r="340" spans="1:10" x14ac:dyDescent="0.35">
      <c r="A340" s="5">
        <f t="shared" si="48"/>
        <v>307</v>
      </c>
      <c r="B340" s="10">
        <f t="shared" si="49"/>
        <v>123231.06067787882</v>
      </c>
      <c r="C340" s="1">
        <f t="shared" si="57"/>
        <v>8.2923774692844621E-4</v>
      </c>
      <c r="D340" s="10">
        <f t="shared" si="50"/>
        <v>2.391122815492071</v>
      </c>
      <c r="E340" s="11">
        <f t="shared" si="51"/>
        <v>333.65550144834526</v>
      </c>
      <c r="F340" s="10">
        <f t="shared" si="52"/>
        <v>2.516971384728496</v>
      </c>
      <c r="G340" s="8">
        <f t="shared" si="53"/>
        <v>93.894408607089048</v>
      </c>
      <c r="H340" s="8">
        <f t="shared" si="54"/>
        <v>239.76109284125621</v>
      </c>
      <c r="I340" s="8">
        <f t="shared" si="55"/>
        <v>1.4143065240985863E-3</v>
      </c>
      <c r="J340" s="8">
        <f t="shared" si="56"/>
        <v>3271.8302309431529</v>
      </c>
    </row>
    <row r="341" spans="1:10" x14ac:dyDescent="0.35">
      <c r="A341" s="5">
        <f t="shared" si="48"/>
        <v>308</v>
      </c>
      <c r="B341" s="10">
        <f t="shared" si="49"/>
        <v>123233.39717369333</v>
      </c>
      <c r="C341" s="1">
        <f t="shared" si="57"/>
        <v>8.1029318627012792E-4</v>
      </c>
      <c r="D341" s="10">
        <f t="shared" si="50"/>
        <v>2.3364958145061734</v>
      </c>
      <c r="E341" s="11">
        <f t="shared" si="51"/>
        <v>332.55354811617968</v>
      </c>
      <c r="F341" s="10">
        <f t="shared" si="52"/>
        <v>2.4594692784275511</v>
      </c>
      <c r="G341" s="8">
        <f t="shared" si="53"/>
        <v>93.584306552763081</v>
      </c>
      <c r="H341" s="8">
        <f t="shared" si="54"/>
        <v>238.9692415634166</v>
      </c>
      <c r="I341" s="8">
        <f t="shared" si="55"/>
        <v>1.3554187877547325E-3</v>
      </c>
      <c r="J341" s="8">
        <f t="shared" si="56"/>
        <v>3271.8315863619405</v>
      </c>
    </row>
    <row r="342" spans="1:10" x14ac:dyDescent="0.35">
      <c r="A342" s="5">
        <f t="shared" si="48"/>
        <v>309</v>
      </c>
      <c r="B342" s="10">
        <f t="shared" si="49"/>
        <v>123235.68029050181</v>
      </c>
      <c r="C342" s="1">
        <f t="shared" si="57"/>
        <v>7.9178142836366927E-4</v>
      </c>
      <c r="D342" s="10">
        <f t="shared" si="50"/>
        <v>2.2831168084855533</v>
      </c>
      <c r="E342" s="11">
        <f t="shared" si="51"/>
        <v>331.45523416987231</v>
      </c>
      <c r="F342" s="10">
        <f t="shared" si="52"/>
        <v>2.4032808510374246</v>
      </c>
      <c r="G342" s="8">
        <f t="shared" si="53"/>
        <v>93.275228662526573</v>
      </c>
      <c r="H342" s="8">
        <f t="shared" si="54"/>
        <v>238.18000550734575</v>
      </c>
      <c r="I342" s="8">
        <f t="shared" si="55"/>
        <v>1.2989829707311042E-3</v>
      </c>
      <c r="J342" s="8">
        <f t="shared" si="56"/>
        <v>3271.8328853449111</v>
      </c>
    </row>
    <row r="343" spans="1:10" x14ac:dyDescent="0.35">
      <c r="A343" s="5">
        <f t="shared" si="48"/>
        <v>310</v>
      </c>
      <c r="B343" s="10">
        <f t="shared" si="49"/>
        <v>123237.91124778787</v>
      </c>
      <c r="C343" s="1">
        <f t="shared" si="57"/>
        <v>7.7369258550374909E-4</v>
      </c>
      <c r="D343" s="10">
        <f t="shared" si="50"/>
        <v>2.230957286047262</v>
      </c>
      <c r="E343" s="11">
        <f t="shared" si="51"/>
        <v>330.36054758997949</v>
      </c>
      <c r="F343" s="10">
        <f t="shared" si="52"/>
        <v>2.3483760905760653</v>
      </c>
      <c r="G343" s="8">
        <f t="shared" si="53"/>
        <v>92.96717155397306</v>
      </c>
      <c r="H343" s="8">
        <f t="shared" si="54"/>
        <v>237.39337603600643</v>
      </c>
      <c r="I343" s="8">
        <f t="shared" si="55"/>
        <v>1.2448969820207751E-3</v>
      </c>
      <c r="J343" s="8">
        <f t="shared" si="56"/>
        <v>3271.834130241893</v>
      </c>
    </row>
    <row r="344" spans="1:10" x14ac:dyDescent="0.35">
      <c r="A344" s="5">
        <f t="shared" si="48"/>
        <v>311</v>
      </c>
      <c r="B344" s="10">
        <f t="shared" si="49"/>
        <v>123240.09123717503</v>
      </c>
      <c r="C344" s="1">
        <f t="shared" si="57"/>
        <v>7.5601699587801718E-4</v>
      </c>
      <c r="D344" s="10">
        <f t="shared" si="50"/>
        <v>2.1799893871690283</v>
      </c>
      <c r="E344" s="11">
        <f t="shared" si="51"/>
        <v>329.26947639626479</v>
      </c>
      <c r="F344" s="10">
        <f t="shared" si="52"/>
        <v>2.2947256707042403</v>
      </c>
      <c r="G344" s="8">
        <f t="shared" si="53"/>
        <v>92.660131855729276</v>
      </c>
      <c r="H344" s="8">
        <f t="shared" si="54"/>
        <v>236.60934454053552</v>
      </c>
      <c r="I344" s="8">
        <f t="shared" si="55"/>
        <v>1.1930629813966468E-3</v>
      </c>
      <c r="J344" s="8">
        <f t="shared" si="56"/>
        <v>3271.8353233048742</v>
      </c>
    </row>
    <row r="345" spans="1:10" x14ac:dyDescent="0.35">
      <c r="A345" s="5">
        <f t="shared" si="48"/>
        <v>312</v>
      </c>
      <c r="B345" s="10">
        <f t="shared" si="49"/>
        <v>123242.22142306334</v>
      </c>
      <c r="C345" s="1">
        <f t="shared" si="57"/>
        <v>7.3874521840522345E-4</v>
      </c>
      <c r="D345" s="10">
        <f t="shared" si="50"/>
        <v>2.1301858883142963</v>
      </c>
      <c r="E345" s="11">
        <f t="shared" si="51"/>
        <v>328.18200864843374</v>
      </c>
      <c r="F345" s="10">
        <f t="shared" si="52"/>
        <v>2.2423009350676804</v>
      </c>
      <c r="G345" s="8">
        <f t="shared" si="53"/>
        <v>92.354106207662213</v>
      </c>
      <c r="H345" s="8">
        <f t="shared" si="54"/>
        <v>235.82790244077154</v>
      </c>
      <c r="I345" s="8">
        <f t="shared" si="55"/>
        <v>1.1433872024242521E-3</v>
      </c>
      <c r="J345" s="8">
        <f t="shared" si="56"/>
        <v>3271.8364666920766</v>
      </c>
    </row>
    <row r="346" spans="1:10" x14ac:dyDescent="0.35">
      <c r="A346" s="5">
        <f t="shared" si="48"/>
        <v>313</v>
      </c>
      <c r="B346" s="10">
        <f t="shared" si="49"/>
        <v>123244.30294325123</v>
      </c>
      <c r="C346" s="1">
        <f t="shared" si="57"/>
        <v>7.2186802769269587E-4</v>
      </c>
      <c r="D346" s="10">
        <f t="shared" si="50"/>
        <v>2.0815201878879184</v>
      </c>
      <c r="E346" s="11">
        <f t="shared" si="51"/>
        <v>327.09813244551117</v>
      </c>
      <c r="F346" s="10">
        <f t="shared" si="52"/>
        <v>2.1910738819872826</v>
      </c>
      <c r="G346" s="8">
        <f t="shared" si="53"/>
        <v>92.049091260703605</v>
      </c>
      <c r="H346" s="8">
        <f t="shared" si="54"/>
        <v>235.04904118480755</v>
      </c>
      <c r="I346" s="8">
        <f t="shared" si="55"/>
        <v>1.0957797828386629E-3</v>
      </c>
      <c r="J346" s="8">
        <f t="shared" si="56"/>
        <v>3271.8375624718592</v>
      </c>
    </row>
    <row r="347" spans="1:10" x14ac:dyDescent="0.35">
      <c r="A347" s="5">
        <f t="shared" si="48"/>
        <v>314</v>
      </c>
      <c r="B347" s="10">
        <f t="shared" si="49"/>
        <v>123246.33690954326</v>
      </c>
      <c r="C347" s="1">
        <f t="shared" si="57"/>
        <v>7.0537640910872668E-4</v>
      </c>
      <c r="D347" s="10">
        <f t="shared" si="50"/>
        <v>2.0339662920281274</v>
      </c>
      <c r="E347" s="11">
        <f t="shared" si="51"/>
        <v>326.01783592581364</v>
      </c>
      <c r="F347" s="10">
        <f t="shared" si="52"/>
        <v>2.1410171495032921</v>
      </c>
      <c r="G347" s="8">
        <f t="shared" si="53"/>
        <v>91.745083676842455</v>
      </c>
      <c r="H347" s="8">
        <f t="shared" si="54"/>
        <v>234.27275224897119</v>
      </c>
      <c r="I347" s="8">
        <f t="shared" si="55"/>
        <v>1.0501546019862707E-3</v>
      </c>
      <c r="J347" s="8">
        <f t="shared" si="56"/>
        <v>3271.8386126264613</v>
      </c>
    </row>
    <row r="348" spans="1:10" x14ac:dyDescent="0.35">
      <c r="A348" s="5">
        <f t="shared" si="48"/>
        <v>315</v>
      </c>
      <c r="B348" s="10">
        <f t="shared" si="49"/>
        <v>123248.32440834398</v>
      </c>
      <c r="C348" s="1">
        <f t="shared" si="57"/>
        <v>6.892615539676461E-4</v>
      </c>
      <c r="D348" s="10">
        <f t="shared" si="50"/>
        <v>1.987498800722282</v>
      </c>
      <c r="E348" s="11">
        <f t="shared" si="51"/>
        <v>324.94110726679685</v>
      </c>
      <c r="F348" s="10">
        <f t="shared" si="52"/>
        <v>2.0921040007602971</v>
      </c>
      <c r="G348" s="8">
        <f t="shared" si="53"/>
        <v>91.442080129081873</v>
      </c>
      <c r="H348" s="8">
        <f t="shared" si="54"/>
        <v>233.49902713771496</v>
      </c>
      <c r="I348" s="8">
        <f t="shared" si="55"/>
        <v>1.0064291250345737E-3</v>
      </c>
      <c r="J348" s="8">
        <f t="shared" si="56"/>
        <v>3271.8396190555864</v>
      </c>
    </row>
    <row r="349" spans="1:10" x14ac:dyDescent="0.35">
      <c r="A349" s="5">
        <f t="shared" si="48"/>
        <v>316</v>
      </c>
      <c r="B349" s="10">
        <f t="shared" si="49"/>
        <v>123250.26650123822</v>
      </c>
      <c r="C349" s="1">
        <f t="shared" si="57"/>
        <v>6.7351485482514128E-4</v>
      </c>
      <c r="D349" s="10">
        <f t="shared" si="50"/>
        <v>1.9420928942401243</v>
      </c>
      <c r="E349" s="11">
        <f t="shared" si="51"/>
        <v>323.86793468495557</v>
      </c>
      <c r="F349" s="10">
        <f t="shared" si="52"/>
        <v>2.0443083097264467</v>
      </c>
      <c r="G349" s="8">
        <f t="shared" si="53"/>
        <v>91.14007730141104</v>
      </c>
      <c r="H349" s="8">
        <f t="shared" si="54"/>
        <v>232.72785738354452</v>
      </c>
      <c r="I349" s="8">
        <f t="shared" si="55"/>
        <v>9.6452425366880202E-4</v>
      </c>
      <c r="J349" s="8">
        <f t="shared" si="56"/>
        <v>3271.8405835798399</v>
      </c>
    </row>
    <row r="350" spans="1:10" x14ac:dyDescent="0.35">
      <c r="A350" s="5">
        <f t="shared" si="48"/>
        <v>317</v>
      </c>
      <c r="B350" s="10">
        <f t="shared" si="49"/>
        <v>123252.1642255581</v>
      </c>
      <c r="C350" s="1">
        <f t="shared" si="57"/>
        <v>6.581279008801566E-4</v>
      </c>
      <c r="D350" s="10">
        <f t="shared" si="50"/>
        <v>1.8977243198776681</v>
      </c>
      <c r="E350" s="11">
        <f t="shared" si="51"/>
        <v>322.79830643584268</v>
      </c>
      <c r="F350" s="10">
        <f t="shared" si="52"/>
        <v>1.9976045472396506</v>
      </c>
      <c r="G350" s="8">
        <f t="shared" si="53"/>
        <v>90.839071888810523</v>
      </c>
      <c r="H350" s="8">
        <f t="shared" si="54"/>
        <v>231.95923454703217</v>
      </c>
      <c r="I350" s="8">
        <f t="shared" si="55"/>
        <v>9.2436418300543264E-4</v>
      </c>
      <c r="J350" s="8">
        <f t="shared" si="56"/>
        <v>3271.8415079440229</v>
      </c>
    </row>
    <row r="351" spans="1:10" x14ac:dyDescent="0.35">
      <c r="A351" s="5">
        <f t="shared" si="48"/>
        <v>318</v>
      </c>
      <c r="B351" s="10">
        <f t="shared" si="49"/>
        <v>123254.01859493709</v>
      </c>
      <c r="C351" s="1">
        <f t="shared" si="57"/>
        <v>6.430924734829313E-4</v>
      </c>
      <c r="D351" s="10">
        <f t="shared" si="50"/>
        <v>1.854369379001396</v>
      </c>
      <c r="E351" s="11">
        <f t="shared" si="51"/>
        <v>321.73221081366376</v>
      </c>
      <c r="F351" s="10">
        <f t="shared" si="52"/>
        <v>1.9519677673698905</v>
      </c>
      <c r="G351" s="8">
        <f t="shared" si="53"/>
        <v>90.539060597138189</v>
      </c>
      <c r="H351" s="8">
        <f t="shared" si="54"/>
        <v>231.19315021652557</v>
      </c>
      <c r="I351" s="8">
        <f t="shared" si="55"/>
        <v>8.858762644621725E-4</v>
      </c>
      <c r="J351" s="8">
        <f t="shared" si="56"/>
        <v>3271.8423938202873</v>
      </c>
    </row>
    <row r="352" spans="1:10" x14ac:dyDescent="0.35">
      <c r="A352" s="5">
        <f t="shared" si="48"/>
        <v>319</v>
      </c>
      <c r="B352" s="10">
        <f t="shared" si="49"/>
        <v>123255.83059985148</v>
      </c>
      <c r="C352" s="1">
        <f t="shared" si="57"/>
        <v>6.2840054174473359E-4</v>
      </c>
      <c r="D352" s="10">
        <f t="shared" si="50"/>
        <v>1.812004914391514</v>
      </c>
      <c r="E352" s="11">
        <f t="shared" si="51"/>
        <v>320.66963615138826</v>
      </c>
      <c r="F352" s="10">
        <f t="shared" si="52"/>
        <v>1.9073735940963306</v>
      </c>
      <c r="G352" s="8">
        <f t="shared" si="53"/>
        <v>90.240040143160499</v>
      </c>
      <c r="H352" s="8">
        <f t="shared" si="54"/>
        <v>230.42959600822775</v>
      </c>
      <c r="I352" s="8">
        <f t="shared" si="55"/>
        <v>8.4899087433916594E-4</v>
      </c>
      <c r="J352" s="8">
        <f t="shared" si="56"/>
        <v>3271.8432428111614</v>
      </c>
    </row>
    <row r="353" spans="1:10" x14ac:dyDescent="0.35">
      <c r="A353" s="5">
        <f t="shared" si="48"/>
        <v>320</v>
      </c>
      <c r="B353" s="10">
        <f t="shared" si="49"/>
        <v>123257.60120814935</v>
      </c>
      <c r="C353" s="1">
        <f t="shared" si="57"/>
        <v>6.1404425824840292E-4</v>
      </c>
      <c r="D353" s="10">
        <f t="shared" si="50"/>
        <v>1.7706082978717508</v>
      </c>
      <c r="E353" s="11">
        <f t="shared" si="51"/>
        <v>319.61057082041356</v>
      </c>
      <c r="F353" s="10">
        <f t="shared" si="52"/>
        <v>1.8637982082860536</v>
      </c>
      <c r="G353" s="8">
        <f t="shared" si="53"/>
        <v>89.942007254457991</v>
      </c>
      <c r="H353" s="8">
        <f t="shared" si="54"/>
        <v>229.66856356595557</v>
      </c>
      <c r="I353" s="8">
        <f t="shared" si="55"/>
        <v>8.1364128787084591E-4</v>
      </c>
      <c r="J353" s="8">
        <f t="shared" si="56"/>
        <v>3271.8440564524494</v>
      </c>
    </row>
    <row r="354" spans="1:10" x14ac:dyDescent="0.35">
      <c r="A354" s="5">
        <f t="shared" si="48"/>
        <v>321</v>
      </c>
      <c r="B354" s="10">
        <f t="shared" si="49"/>
        <v>123259.33136556757</v>
      </c>
      <c r="C354" s="1">
        <f t="shared" si="57"/>
        <v>6.0001595485736914E-4</v>
      </c>
      <c r="D354" s="10">
        <f t="shared" si="50"/>
        <v>1.7301574182231969</v>
      </c>
      <c r="E354" s="11">
        <f t="shared" si="51"/>
        <v>318.55500323047352</v>
      </c>
      <c r="F354" s="10">
        <f t="shared" si="52"/>
        <v>1.8212183349717863</v>
      </c>
      <c r="G354" s="8">
        <f t="shared" si="53"/>
        <v>89.644958669399443</v>
      </c>
      <c r="H354" s="8">
        <f t="shared" si="54"/>
        <v>228.91004456107407</v>
      </c>
      <c r="I354" s="8">
        <f t="shared" si="55"/>
        <v>7.7976355852261265E-4</v>
      </c>
      <c r="J354" s="8">
        <f t="shared" si="56"/>
        <v>3271.8448362160079</v>
      </c>
    </row>
    <row r="355" spans="1:10" x14ac:dyDescent="0.35">
      <c r="A355" s="5">
        <f t="shared" ref="A355:A418" si="58">A354+1</f>
        <v>322</v>
      </c>
      <c r="B355" s="10">
        <f t="shared" ref="B355:B418" si="59">B354+D355</f>
        <v>123261.02199623694</v>
      </c>
      <c r="C355" s="1">
        <f t="shared" si="57"/>
        <v>5.8630813861926256E-4</v>
      </c>
      <c r="D355" s="10">
        <f t="shared" ref="D355:D418" si="60">IF(AND($B$10=93,$B$11),5/7,1)*$B$24*365.25*$B$15*C354</f>
        <v>1.6906306693756175</v>
      </c>
      <c r="E355" s="11">
        <f t="shared" ref="E355:E418" si="61">D355*IF($B$10=31,$B$4,IF($B$10=93,IF($B$11,$B$6,$B$6*5/7+$B$7*2/7),"Error, check Tariff selection"))/100*(1+$B$8)^A355</f>
        <v>317.50292182980513</v>
      </c>
      <c r="F355" s="10">
        <f t="shared" ref="F355:F418" si="62">D355/$B$20</f>
        <v>1.7796112309217027</v>
      </c>
      <c r="G355" s="8">
        <f t="shared" ref="G355:G418" si="63">F355*$B$5/100*(1+$B$8)^A355</f>
        <v>89.348891137188915</v>
      </c>
      <c r="H355" s="8">
        <f t="shared" ref="H355:H418" si="64">E355-G355</f>
        <v>228.15403069261623</v>
      </c>
      <c r="I355" s="8">
        <f t="shared" ref="I355:I418" si="65">H355/(1+$B$9)^A355</f>
        <v>7.4729640231384288E-4</v>
      </c>
      <c r="J355" s="8">
        <f t="shared" ref="J355:J418" si="66">J354+I355</f>
        <v>3271.84558351241</v>
      </c>
    </row>
    <row r="356" spans="1:10" x14ac:dyDescent="0.35">
      <c r="A356" s="5">
        <f t="shared" si="58"/>
        <v>323</v>
      </c>
      <c r="B356" s="10">
        <f t="shared" si="59"/>
        <v>123262.67400317581</v>
      </c>
      <c r="C356" s="1">
        <f t="shared" si="57"/>
        <v>5.7291348776355999E-4</v>
      </c>
      <c r="D356" s="10">
        <f t="shared" si="60"/>
        <v>1.6520069388652896</v>
      </c>
      <c r="E356" s="11">
        <f t="shared" si="61"/>
        <v>316.4543151047219</v>
      </c>
      <c r="F356" s="10">
        <f t="shared" si="62"/>
        <v>1.7389546724897786</v>
      </c>
      <c r="G356" s="8">
        <f t="shared" si="63"/>
        <v>89.053801417745632</v>
      </c>
      <c r="H356" s="8">
        <f t="shared" si="64"/>
        <v>227.40051368697627</v>
      </c>
      <c r="I356" s="8">
        <f t="shared" si="65"/>
        <v>7.1618108695588822E-4</v>
      </c>
      <c r="J356" s="8">
        <f t="shared" si="66"/>
        <v>3271.8462996934968</v>
      </c>
    </row>
    <row r="357" spans="1:10" x14ac:dyDescent="0.35">
      <c r="A357" s="5">
        <f t="shared" si="58"/>
        <v>324</v>
      </c>
      <c r="B357" s="10">
        <f t="shared" si="59"/>
        <v>123264.28826877236</v>
      </c>
      <c r="C357" s="1">
        <f t="shared" si="57"/>
        <v>5.5982484779160124E-4</v>
      </c>
      <c r="D357" s="10">
        <f t="shared" si="60"/>
        <v>1.6142655965577968</v>
      </c>
      <c r="E357" s="11">
        <f t="shared" si="61"/>
        <v>315.40917157940464</v>
      </c>
      <c r="F357" s="10">
        <f t="shared" si="62"/>
        <v>1.6992269437450493</v>
      </c>
      <c r="G357" s="8">
        <f t="shared" si="63"/>
        <v>88.759686281645017</v>
      </c>
      <c r="H357" s="8">
        <f t="shared" si="64"/>
        <v>226.64948529775961</v>
      </c>
      <c r="I357" s="8">
        <f t="shared" si="65"/>
        <v>6.8636132560666199E-4</v>
      </c>
      <c r="J357" s="8">
        <f t="shared" si="66"/>
        <v>3271.8469860548225</v>
      </c>
    </row>
    <row r="358" spans="1:10" x14ac:dyDescent="0.35">
      <c r="A358" s="5">
        <f t="shared" si="58"/>
        <v>325</v>
      </c>
      <c r="B358" s="10">
        <f t="shared" si="59"/>
        <v>123265.865655256</v>
      </c>
      <c r="C358" s="1">
        <f t="shared" si="57"/>
        <v>5.4703522765386925E-4</v>
      </c>
      <c r="D358" s="10">
        <f t="shared" si="60"/>
        <v>1.5773864836310929</v>
      </c>
      <c r="E358" s="11">
        <f t="shared" si="61"/>
        <v>314.36747981621028</v>
      </c>
      <c r="F358" s="10">
        <f t="shared" si="62"/>
        <v>1.6604068248748347</v>
      </c>
      <c r="G358" s="8">
        <f t="shared" si="63"/>
        <v>88.466542510205798</v>
      </c>
      <c r="H358" s="8">
        <f t="shared" si="64"/>
        <v>225.90093730600449</v>
      </c>
      <c r="I358" s="8">
        <f t="shared" si="65"/>
        <v>6.5778317505010061E-4</v>
      </c>
      <c r="J358" s="8">
        <f t="shared" si="66"/>
        <v>3271.8476438379976</v>
      </c>
    </row>
    <row r="359" spans="1:10" x14ac:dyDescent="0.35">
      <c r="A359" s="5">
        <f t="shared" si="58"/>
        <v>326</v>
      </c>
      <c r="B359" s="10">
        <f t="shared" si="59"/>
        <v>123267.4070051578</v>
      </c>
      <c r="C359" s="1">
        <f t="shared" si="57"/>
        <v>5.3453779601775331E-4</v>
      </c>
      <c r="D359" s="10">
        <f t="shared" si="60"/>
        <v>1.5413499018044419</v>
      </c>
      <c r="E359" s="11">
        <f t="shared" si="61"/>
        <v>313.32922841484134</v>
      </c>
      <c r="F359" s="10">
        <f t="shared" si="62"/>
        <v>1.6224735808467809</v>
      </c>
      <c r="G359" s="8">
        <f t="shared" si="63"/>
        <v>88.174366895256099</v>
      </c>
      <c r="H359" s="8">
        <f t="shared" si="64"/>
        <v>225.15486151958524</v>
      </c>
      <c r="I359" s="8">
        <f t="shared" si="65"/>
        <v>6.3039493811267483E-4</v>
      </c>
      <c r="J359" s="8">
        <f t="shared" si="66"/>
        <v>3271.8482742329356</v>
      </c>
    </row>
    <row r="360" spans="1:10" x14ac:dyDescent="0.35">
      <c r="A360" s="5">
        <f t="shared" si="58"/>
        <v>327</v>
      </c>
      <c r="B360" s="10">
        <f t="shared" si="59"/>
        <v>123268.91314176063</v>
      </c>
      <c r="C360" s="1">
        <f t="shared" si="57"/>
        <v>5.2232587761646965E-4</v>
      </c>
      <c r="D360" s="10">
        <f t="shared" si="60"/>
        <v>1.5061366028223084</v>
      </c>
      <c r="E360" s="11">
        <f t="shared" si="61"/>
        <v>312.29440601328776</v>
      </c>
      <c r="F360" s="10">
        <f t="shared" si="62"/>
        <v>1.585406950339272</v>
      </c>
      <c r="G360" s="8">
        <f t="shared" si="63"/>
        <v>87.883156239398573</v>
      </c>
      <c r="H360" s="8">
        <f t="shared" si="64"/>
        <v>224.41124977388918</v>
      </c>
      <c r="I360" s="8">
        <f t="shared" si="65"/>
        <v>6.0414707014670754E-4</v>
      </c>
      <c r="J360" s="8">
        <f t="shared" si="66"/>
        <v>3271.8488783800058</v>
      </c>
    </row>
    <row r="361" spans="1:10" x14ac:dyDescent="0.35">
      <c r="A361" s="5">
        <f t="shared" si="58"/>
        <v>328</v>
      </c>
      <c r="B361" s="10">
        <f t="shared" si="59"/>
        <v>123270.38486953879</v>
      </c>
      <c r="C361" s="1">
        <f t="shared" si="57"/>
        <v>5.1039294968546756E-4</v>
      </c>
      <c r="D361" s="10">
        <f t="shared" si="60"/>
        <v>1.4717277781669202</v>
      </c>
      <c r="E361" s="11">
        <f t="shared" si="61"/>
        <v>311.26300128642498</v>
      </c>
      <c r="F361" s="10">
        <f t="shared" si="62"/>
        <v>1.5491871349125477</v>
      </c>
      <c r="G361" s="8">
        <f t="shared" si="63"/>
        <v>87.592907355615893</v>
      </c>
      <c r="H361" s="8">
        <f t="shared" si="64"/>
        <v>223.67009393080909</v>
      </c>
      <c r="I361" s="8">
        <f t="shared" si="65"/>
        <v>5.7899208940269864E-4</v>
      </c>
      <c r="J361" s="8">
        <f t="shared" si="66"/>
        <v>3271.849457372095</v>
      </c>
    </row>
    <row r="362" spans="1:10" x14ac:dyDescent="0.35">
      <c r="A362" s="5">
        <f t="shared" si="58"/>
        <v>329</v>
      </c>
      <c r="B362" s="10">
        <f t="shared" si="59"/>
        <v>123271.82297458781</v>
      </c>
      <c r="C362" s="1">
        <f t="shared" si="57"/>
        <v>4.9873263847710625E-4</v>
      </c>
      <c r="D362" s="10">
        <f t="shared" si="60"/>
        <v>1.4381050490173317</v>
      </c>
      <c r="E362" s="11">
        <f t="shared" si="61"/>
        <v>310.23500294696299</v>
      </c>
      <c r="F362" s="10">
        <f t="shared" si="62"/>
        <v>1.5137947884392966</v>
      </c>
      <c r="G362" s="8">
        <f t="shared" si="63"/>
        <v>87.303617067537743</v>
      </c>
      <c r="H362" s="8">
        <f t="shared" si="64"/>
        <v>222.93138587942525</v>
      </c>
      <c r="I362" s="8">
        <f t="shared" si="65"/>
        <v>5.548844911381659E-4</v>
      </c>
      <c r="J362" s="8">
        <f t="shared" si="66"/>
        <v>3271.8500122565861</v>
      </c>
    </row>
    <row r="363" spans="1:10" x14ac:dyDescent="0.35">
      <c r="A363" s="5">
        <f t="shared" si="58"/>
        <v>330</v>
      </c>
      <c r="B363" s="10">
        <f t="shared" si="59"/>
        <v>123273.22822504424</v>
      </c>
      <c r="C363" s="1">
        <f t="shared" si="57"/>
        <v>4.8733871585748822E-4</v>
      </c>
      <c r="D363" s="10">
        <f t="shared" si="60"/>
        <v>1.4052504564290296</v>
      </c>
      <c r="E363" s="11">
        <f t="shared" si="61"/>
        <v>309.21039974455414</v>
      </c>
      <c r="F363" s="10">
        <f t="shared" si="62"/>
        <v>1.4792110067673996</v>
      </c>
      <c r="G363" s="8">
        <f t="shared" si="63"/>
        <v>87.015282209189834</v>
      </c>
      <c r="H363" s="8">
        <f t="shared" si="64"/>
        <v>222.19511753536432</v>
      </c>
      <c r="I363" s="8">
        <f t="shared" si="65"/>
        <v>5.3178066529920346E-4</v>
      </c>
      <c r="J363" s="8">
        <f t="shared" si="66"/>
        <v>3271.8505440372514</v>
      </c>
    </row>
    <row r="364" spans="1:10" x14ac:dyDescent="0.35">
      <c r="A364" s="5">
        <f t="shared" si="58"/>
        <v>331</v>
      </c>
      <c r="B364" s="10">
        <f t="shared" si="59"/>
        <v>123274.60137149598</v>
      </c>
      <c r="C364" s="1">
        <f t="shared" si="57"/>
        <v>4.7620509597845473E-4</v>
      </c>
      <c r="D364" s="10">
        <f t="shared" si="60"/>
        <v>1.3731464517450245</v>
      </c>
      <c r="E364" s="11">
        <f t="shared" si="61"/>
        <v>308.18918046642546</v>
      </c>
      <c r="F364" s="10">
        <f t="shared" si="62"/>
        <v>1.4454173176263416</v>
      </c>
      <c r="G364" s="8">
        <f t="shared" si="63"/>
        <v>86.72789962517183</v>
      </c>
      <c r="H364" s="8">
        <f t="shared" si="64"/>
        <v>221.46128084125363</v>
      </c>
      <c r="I364" s="8">
        <f t="shared" si="65"/>
        <v>5.0963881763232976E-4</v>
      </c>
      <c r="J364" s="8">
        <f t="shared" si="66"/>
        <v>3271.8510536760691</v>
      </c>
    </row>
    <row r="365" spans="1:10" x14ac:dyDescent="0.35">
      <c r="A365" s="5">
        <f t="shared" si="58"/>
        <v>332</v>
      </c>
      <c r="B365" s="10">
        <f t="shared" si="59"/>
        <v>123275.94314738321</v>
      </c>
      <c r="C365" s="1">
        <f t="shared" si="57"/>
        <v>4.6532583202807398E-4</v>
      </c>
      <c r="D365" s="10">
        <f t="shared" si="60"/>
        <v>1.341775887218722</v>
      </c>
      <c r="E365" s="11">
        <f t="shared" si="61"/>
        <v>307.17133393641916</v>
      </c>
      <c r="F365" s="10">
        <f t="shared" si="62"/>
        <v>1.4123956707565495</v>
      </c>
      <c r="G365" s="8">
        <f t="shared" si="63"/>
        <v>86.441466170387272</v>
      </c>
      <c r="H365" s="8">
        <f t="shared" si="64"/>
        <v>220.72986776603187</v>
      </c>
      <c r="I365" s="8">
        <f t="shared" si="65"/>
        <v>4.8841889407823973E-4</v>
      </c>
      <c r="J365" s="8">
        <f t="shared" si="66"/>
        <v>3271.8515420949634</v>
      </c>
    </row>
    <row r="366" spans="1:10" x14ac:dyDescent="0.35">
      <c r="A366" s="5">
        <f t="shared" si="58"/>
        <v>333</v>
      </c>
      <c r="B366" s="10">
        <f t="shared" si="59"/>
        <v>123277.25426939006</v>
      </c>
      <c r="C366" s="1">
        <f t="shared" si="57"/>
        <v>4.5469511305351595E-4</v>
      </c>
      <c r="D366" s="10">
        <f t="shared" si="60"/>
        <v>1.3111220068579599</v>
      </c>
      <c r="E366" s="11">
        <f t="shared" si="61"/>
        <v>306.15684901556904</v>
      </c>
      <c r="F366" s="10">
        <f t="shared" si="62"/>
        <v>1.3801284282715367</v>
      </c>
      <c r="G366" s="8">
        <f t="shared" si="63"/>
        <v>86.1559787102059</v>
      </c>
      <c r="H366" s="8">
        <f t="shared" si="64"/>
        <v>220.00087030536315</v>
      </c>
      <c r="I366" s="8">
        <f t="shared" si="65"/>
        <v>4.6808250831619684E-4</v>
      </c>
      <c r="J366" s="8">
        <f t="shared" si="66"/>
        <v>3271.8520101774716</v>
      </c>
    </row>
    <row r="367" spans="1:10" x14ac:dyDescent="0.35">
      <c r="A367" s="5">
        <f t="shared" si="58"/>
        <v>334</v>
      </c>
      <c r="B367" s="10">
        <f t="shared" si="59"/>
        <v>123278.53543782754</v>
      </c>
      <c r="C367" s="1">
        <f t="shared" si="57"/>
        <v>4.4430726085775696E-4</v>
      </c>
      <c r="D367" s="10">
        <f t="shared" si="60"/>
        <v>1.2811684374730035</v>
      </c>
      <c r="E367" s="11">
        <f t="shared" si="61"/>
        <v>305.14571460150648</v>
      </c>
      <c r="F367" s="10">
        <f t="shared" si="62"/>
        <v>1.3485983552347405</v>
      </c>
      <c r="G367" s="8">
        <f t="shared" si="63"/>
        <v>85.871434120296385</v>
      </c>
      <c r="H367" s="8">
        <f t="shared" si="64"/>
        <v>219.2742804812101</v>
      </c>
      <c r="I367" s="8">
        <f t="shared" si="65"/>
        <v>4.4859287232333975E-4</v>
      </c>
      <c r="J367" s="8">
        <f t="shared" si="66"/>
        <v>3271.8524587703441</v>
      </c>
    </row>
    <row r="368" spans="1:10" x14ac:dyDescent="0.35">
      <c r="A368" s="5">
        <f t="shared" si="58"/>
        <v>335</v>
      </c>
      <c r="B368" s="10">
        <f t="shared" si="59"/>
        <v>123279.78733700747</v>
      </c>
      <c r="C368" s="1">
        <f t="shared" si="57"/>
        <v>4.3415672696633933E-4</v>
      </c>
      <c r="D368" s="10">
        <f t="shared" si="60"/>
        <v>1.2518991799325674</v>
      </c>
      <c r="E368" s="11">
        <f t="shared" si="61"/>
        <v>304.13791962867111</v>
      </c>
      <c r="F368" s="10">
        <f t="shared" si="62"/>
        <v>1.3177886104553342</v>
      </c>
      <c r="G368" s="8">
        <f t="shared" si="63"/>
        <v>85.587829286685619</v>
      </c>
      <c r="H368" s="8">
        <f t="shared" si="64"/>
        <v>218.55009034198548</v>
      </c>
      <c r="I368" s="8">
        <f t="shared" si="65"/>
        <v>4.2991472982657829E-4</v>
      </c>
      <c r="J368" s="8">
        <f t="shared" si="66"/>
        <v>3271.852888685074</v>
      </c>
    </row>
    <row r="369" spans="1:10" x14ac:dyDescent="0.35">
      <c r="A369" s="5">
        <f t="shared" si="58"/>
        <v>336</v>
      </c>
      <c r="B369" s="10">
        <f t="shared" si="59"/>
        <v>123281.01063560808</v>
      </c>
      <c r="C369" s="1">
        <f t="shared" si="57"/>
        <v>4.2423808966418619E-4</v>
      </c>
      <c r="D369" s="10">
        <f t="shared" si="60"/>
        <v>1.2232986006172279</v>
      </c>
      <c r="E369" s="11">
        <f t="shared" si="61"/>
        <v>303.13345306796765</v>
      </c>
      <c r="F369" s="10">
        <f t="shared" si="62"/>
        <v>1.2876827374918189</v>
      </c>
      <c r="G369" s="8">
        <f t="shared" si="63"/>
        <v>85.305161105662222</v>
      </c>
      <c r="H369" s="8">
        <f t="shared" si="64"/>
        <v>217.82829196230543</v>
      </c>
      <c r="I369" s="8">
        <f t="shared" si="65"/>
        <v>4.1201429252451794E-4</v>
      </c>
      <c r="J369" s="8">
        <f t="shared" si="66"/>
        <v>3271.8533006993666</v>
      </c>
    </row>
    <row r="370" spans="1:10" x14ac:dyDescent="0.35">
      <c r="A370" s="5">
        <f t="shared" si="58"/>
        <v>337</v>
      </c>
      <c r="B370" s="10">
        <f t="shared" si="59"/>
        <v>123282.20598703115</v>
      </c>
      <c r="C370" s="1">
        <f t="shared" si="57"/>
        <v>4.1454605109869647E-4</v>
      </c>
      <c r="D370" s="10">
        <f t="shared" si="60"/>
        <v>1.1953514230702256</v>
      </c>
      <c r="E370" s="11">
        <f t="shared" si="61"/>
        <v>302.13230392694135</v>
      </c>
      <c r="F370" s="10">
        <f t="shared" si="62"/>
        <v>1.2582646558633954</v>
      </c>
      <c r="G370" s="8">
        <f t="shared" si="63"/>
        <v>85.023426483825887</v>
      </c>
      <c r="H370" s="8">
        <f t="shared" si="64"/>
        <v>217.10887744311546</v>
      </c>
      <c r="I370" s="8">
        <f t="shared" si="65"/>
        <v>3.9485917896566174E-4</v>
      </c>
      <c r="J370" s="8">
        <f t="shared" si="66"/>
        <v>3271.8536955585455</v>
      </c>
    </row>
    <row r="371" spans="1:10" x14ac:dyDescent="0.35">
      <c r="A371" s="5">
        <f t="shared" si="58"/>
        <v>338</v>
      </c>
      <c r="B371" s="10">
        <f t="shared" si="59"/>
        <v>123283.37402975098</v>
      </c>
      <c r="C371" s="1">
        <f t="shared" si="57"/>
        <v>4.0507543445145178E-4</v>
      </c>
      <c r="D371" s="10">
        <f t="shared" si="60"/>
        <v>1.1680427198350203</v>
      </c>
      <c r="E371" s="11">
        <f t="shared" si="61"/>
        <v>301.13446124895358</v>
      </c>
      <c r="F371" s="10">
        <f t="shared" si="62"/>
        <v>1.2295186524579163</v>
      </c>
      <c r="G371" s="8">
        <f t="shared" si="63"/>
        <v>84.74262233785538</v>
      </c>
      <c r="H371" s="8">
        <f t="shared" si="64"/>
        <v>216.3918389110982</v>
      </c>
      <c r="I371" s="8">
        <f t="shared" si="65"/>
        <v>3.7841835597021852E-4</v>
      </c>
      <c r="J371" s="8">
        <f t="shared" si="66"/>
        <v>3271.8540739769014</v>
      </c>
    </row>
    <row r="372" spans="1:10" x14ac:dyDescent="0.35">
      <c r="A372" s="5">
        <f t="shared" si="58"/>
        <v>339</v>
      </c>
      <c r="B372" s="10">
        <f t="shared" si="59"/>
        <v>123284.51538765547</v>
      </c>
      <c r="C372" s="1">
        <f t="shared" si="57"/>
        <v>3.9582118117176268E-4</v>
      </c>
      <c r="D372" s="10">
        <f t="shared" si="60"/>
        <v>1.141357904486173</v>
      </c>
      <c r="E372" s="11">
        <f t="shared" si="61"/>
        <v>300.13991411409074</v>
      </c>
      <c r="F372" s="10">
        <f t="shared" si="62"/>
        <v>1.2014293731433401</v>
      </c>
      <c r="G372" s="8">
        <f t="shared" si="63"/>
        <v>84.462745594764172</v>
      </c>
      <c r="H372" s="8">
        <f t="shared" si="64"/>
        <v>215.67716851932659</v>
      </c>
      <c r="I372" s="8">
        <f t="shared" si="65"/>
        <v>3.6266208249320945E-4</v>
      </c>
      <c r="J372" s="8">
        <f t="shared" si="66"/>
        <v>3271.8544366389838</v>
      </c>
    </row>
    <row r="373" spans="1:10" x14ac:dyDescent="0.35">
      <c r="A373" s="5">
        <f t="shared" si="58"/>
        <v>340</v>
      </c>
      <c r="B373" s="10">
        <f t="shared" si="59"/>
        <v>123285.63067037931</v>
      </c>
      <c r="C373" s="1">
        <f t="shared" si="57"/>
        <v>3.8677834827582913E-4</v>
      </c>
      <c r="D373" s="10">
        <f t="shared" si="60"/>
        <v>1.1152827238344662</v>
      </c>
      <c r="E373" s="11">
        <f t="shared" si="61"/>
        <v>299.14865163807548</v>
      </c>
      <c r="F373" s="10">
        <f t="shared" si="62"/>
        <v>1.1739818145625962</v>
      </c>
      <c r="G373" s="8">
        <f t="shared" si="63"/>
        <v>84.183793191594333</v>
      </c>
      <c r="H373" s="8">
        <f t="shared" si="64"/>
        <v>214.96485844648114</v>
      </c>
      <c r="I373" s="8">
        <f t="shared" si="65"/>
        <v>3.4756185582238781E-4</v>
      </c>
      <c r="J373" s="8">
        <f t="shared" si="66"/>
        <v>3271.8547842008397</v>
      </c>
    </row>
    <row r="374" spans="1:10" x14ac:dyDescent="0.35">
      <c r="A374" s="5">
        <f t="shared" si="58"/>
        <v>341</v>
      </c>
      <c r="B374" s="10">
        <f t="shared" si="59"/>
        <v>123286.72047362963</v>
      </c>
      <c r="C374" s="1">
        <f t="shared" si="57"/>
        <v>3.7794210570563092E-4</v>
      </c>
      <c r="D374" s="10">
        <f t="shared" si="60"/>
        <v>1.0898032503169026</v>
      </c>
      <c r="E374" s="11">
        <f t="shared" si="61"/>
        <v>298.16066297294412</v>
      </c>
      <c r="F374" s="10">
        <f t="shared" si="62"/>
        <v>1.1471613161230554</v>
      </c>
      <c r="G374" s="8">
        <f t="shared" si="63"/>
        <v>83.90576207560693</v>
      </c>
      <c r="H374" s="8">
        <f t="shared" si="64"/>
        <v>214.25490089733719</v>
      </c>
      <c r="I374" s="8">
        <f t="shared" si="65"/>
        <v>3.3309036001852424E-4</v>
      </c>
      <c r="J374" s="8">
        <f t="shared" si="66"/>
        <v>3271.8551172911998</v>
      </c>
    </row>
    <row r="375" spans="1:10" x14ac:dyDescent="0.35">
      <c r="A375" s="5">
        <f t="shared" si="58"/>
        <v>342</v>
      </c>
      <c r="B375" s="10">
        <f t="shared" si="59"/>
        <v>123287.78537950419</v>
      </c>
      <c r="C375" s="1">
        <f t="shared" si="57"/>
        <v>3.6930773374976855E-4</v>
      </c>
      <c r="D375" s="10">
        <f t="shared" si="60"/>
        <v>1.064905874555002</v>
      </c>
      <c r="E375" s="11">
        <f t="shared" si="61"/>
        <v>297.17593730625089</v>
      </c>
      <c r="F375" s="10">
        <f t="shared" si="62"/>
        <v>1.1209535521631599</v>
      </c>
      <c r="G375" s="8">
        <f t="shared" si="63"/>
        <v>83.628649204058192</v>
      </c>
      <c r="H375" s="8">
        <f t="shared" si="64"/>
        <v>213.54728810219268</v>
      </c>
      <c r="I375" s="8">
        <f t="shared" si="65"/>
        <v>3.1922141650073224E-4</v>
      </c>
      <c r="J375" s="8">
        <f t="shared" si="66"/>
        <v>3271.8554365126165</v>
      </c>
    </row>
    <row r="376" spans="1:10" x14ac:dyDescent="0.35">
      <c r="A376" s="5">
        <f t="shared" si="58"/>
        <v>343</v>
      </c>
      <c r="B376" s="10">
        <f t="shared" si="59"/>
        <v>123288.82595680228</v>
      </c>
      <c r="C376" s="1">
        <f t="shared" si="57"/>
        <v>3.6087062052203578E-4</v>
      </c>
      <c r="D376" s="10">
        <f t="shared" si="60"/>
        <v>1.0405772980876518</v>
      </c>
      <c r="E376" s="11">
        <f t="shared" si="61"/>
        <v>296.19446386149934</v>
      </c>
      <c r="F376" s="10">
        <f t="shared" si="62"/>
        <v>1.0953445243027913</v>
      </c>
      <c r="G376" s="8">
        <f t="shared" si="63"/>
        <v>83.3524515443209</v>
      </c>
      <c r="H376" s="8">
        <f t="shared" si="64"/>
        <v>212.84201231717844</v>
      </c>
      <c r="I376" s="8">
        <f t="shared" si="65"/>
        <v>3.0592993669069352E-4</v>
      </c>
      <c r="J376" s="8">
        <f t="shared" si="66"/>
        <v>3271.855742442553</v>
      </c>
    </row>
    <row r="377" spans="1:10" x14ac:dyDescent="0.35">
      <c r="A377" s="5">
        <f t="shared" si="58"/>
        <v>344</v>
      </c>
      <c r="B377" s="10">
        <f t="shared" si="59"/>
        <v>123289.84276132855</v>
      </c>
      <c r="C377" s="1">
        <f t="shared" si="57"/>
        <v>3.5262625949827875E-4</v>
      </c>
      <c r="D377" s="10">
        <f t="shared" si="60"/>
        <v>1.016804526266625</v>
      </c>
      <c r="E377" s="11">
        <f t="shared" si="61"/>
        <v>295.21623189765415</v>
      </c>
      <c r="F377" s="10">
        <f t="shared" si="62"/>
        <v>1.0703205539648684</v>
      </c>
      <c r="G377" s="8">
        <f t="shared" si="63"/>
        <v>83.077166073746952</v>
      </c>
      <c r="H377" s="8">
        <f t="shared" si="64"/>
        <v>212.1390658239072</v>
      </c>
      <c r="I377" s="8">
        <f t="shared" si="65"/>
        <v>2.9319187662761701E-4</v>
      </c>
      <c r="J377" s="8">
        <f t="shared" si="66"/>
        <v>3271.8560356344296</v>
      </c>
    </row>
    <row r="378" spans="1:10" x14ac:dyDescent="0.35">
      <c r="A378" s="5">
        <f t="shared" si="58"/>
        <v>345</v>
      </c>
      <c r="B378" s="10">
        <f t="shared" si="59"/>
        <v>123290.83633618987</v>
      </c>
      <c r="C378" s="1">
        <f t="shared" si="57"/>
        <v>3.4457024710909945E-4</v>
      </c>
      <c r="D378" s="10">
        <f t="shared" si="60"/>
        <v>0.99357486131632888</v>
      </c>
      <c r="E378" s="11">
        <f t="shared" si="61"/>
        <v>294.24123070918523</v>
      </c>
      <c r="F378" s="10">
        <f t="shared" si="62"/>
        <v>1.0458682750698198</v>
      </c>
      <c r="G378" s="8">
        <f t="shared" si="63"/>
        <v>82.802789779679841</v>
      </c>
      <c r="H378" s="8">
        <f t="shared" si="64"/>
        <v>211.43844092950539</v>
      </c>
      <c r="I378" s="8">
        <f t="shared" si="65"/>
        <v>2.8098419347348562E-4</v>
      </c>
      <c r="J378" s="8">
        <f t="shared" si="66"/>
        <v>3271.8563166186232</v>
      </c>
    </row>
    <row r="379" spans="1:10" x14ac:dyDescent="0.35">
      <c r="A379" s="5">
        <f t="shared" si="58"/>
        <v>346</v>
      </c>
      <c r="B379" s="10">
        <f t="shared" si="59"/>
        <v>123291.80721208542</v>
      </c>
      <c r="C379" s="1">
        <f t="shared" si="57"/>
        <v>3.3669828038840333E-4</v>
      </c>
      <c r="D379" s="10">
        <f t="shared" si="60"/>
        <v>0.97087589555090348</v>
      </c>
      <c r="E379" s="11">
        <f t="shared" si="61"/>
        <v>293.26944962576528</v>
      </c>
      <c r="F379" s="10">
        <f t="shared" si="62"/>
        <v>1.021974626895688</v>
      </c>
      <c r="G379" s="8">
        <f t="shared" si="63"/>
        <v>82.529319659369563</v>
      </c>
      <c r="H379" s="8">
        <f t="shared" si="64"/>
        <v>210.74012996639573</v>
      </c>
      <c r="I379" s="8">
        <f t="shared" si="65"/>
        <v>2.6928480382895143E-4</v>
      </c>
      <c r="J379" s="8">
        <f t="shared" si="66"/>
        <v>3271.856585903427</v>
      </c>
    </row>
    <row r="380" spans="1:10" x14ac:dyDescent="0.35">
      <c r="A380" s="5">
        <f t="shared" si="58"/>
        <v>347</v>
      </c>
      <c r="B380" s="10">
        <f t="shared" si="59"/>
        <v>123292.75590759017</v>
      </c>
      <c r="C380" s="1">
        <f t="shared" si="57"/>
        <v>3.2900615467423844E-4</v>
      </c>
      <c r="D380" s="10">
        <f t="shared" si="60"/>
        <v>0.94869550474866782</v>
      </c>
      <c r="E380" s="11">
        <f t="shared" si="61"/>
        <v>292.30087801268502</v>
      </c>
      <c r="F380" s="10">
        <f t="shared" si="62"/>
        <v>0.99862684710386096</v>
      </c>
      <c r="G380" s="8">
        <f t="shared" si="63"/>
        <v>82.256752720089324</v>
      </c>
      <c r="H380" s="8">
        <f t="shared" si="64"/>
        <v>210.04412529259571</v>
      </c>
      <c r="I380" s="8">
        <f t="shared" si="65"/>
        <v>2.580725437855051E-4</v>
      </c>
      <c r="J380" s="8">
        <f t="shared" si="66"/>
        <v>3271.8568439759706</v>
      </c>
    </row>
    <row r="381" spans="1:10" x14ac:dyDescent="0.35">
      <c r="A381" s="5">
        <f t="shared" si="58"/>
        <v>348</v>
      </c>
      <c r="B381" s="10">
        <f t="shared" si="59"/>
        <v>123293.68292943184</v>
      </c>
      <c r="C381" s="1">
        <f t="shared" si="57"/>
        <v>3.2148976136336938E-4</v>
      </c>
      <c r="D381" s="10">
        <f t="shared" si="60"/>
        <v>0.92702184167390622</v>
      </c>
      <c r="E381" s="11">
        <f t="shared" si="61"/>
        <v>291.33550527005559</v>
      </c>
      <c r="F381" s="10">
        <f t="shared" si="62"/>
        <v>0.97581246491990137</v>
      </c>
      <c r="G381" s="8">
        <f t="shared" si="63"/>
        <v>81.985085978911286</v>
      </c>
      <c r="H381" s="8">
        <f t="shared" si="64"/>
        <v>209.35041929114431</v>
      </c>
      <c r="I381" s="8">
        <f t="shared" si="65"/>
        <v>2.4732713063984019E-4</v>
      </c>
      <c r="J381" s="8">
        <f t="shared" si="66"/>
        <v>3271.8570913031012</v>
      </c>
    </row>
    <row r="382" spans="1:10" x14ac:dyDescent="0.35">
      <c r="A382" s="5">
        <f t="shared" si="58"/>
        <v>349</v>
      </c>
      <c r="B382" s="10">
        <f t="shared" si="59"/>
        <v>123294.58877276159</v>
      </c>
      <c r="C382" s="1">
        <f t="shared" si="57"/>
        <v>3.1414508571669941E-4</v>
      </c>
      <c r="D382" s="10">
        <f t="shared" si="60"/>
        <v>0.90584332975005966</v>
      </c>
      <c r="E382" s="11">
        <f t="shared" si="61"/>
        <v>290.37332083303482</v>
      </c>
      <c r="F382" s="10">
        <f t="shared" si="62"/>
        <v>0.95351929447374706</v>
      </c>
      <c r="G382" s="8">
        <f t="shared" si="63"/>
        <v>81.714316462770114</v>
      </c>
      <c r="H382" s="8">
        <f t="shared" si="64"/>
        <v>208.65900437026471</v>
      </c>
      <c r="I382" s="8">
        <f t="shared" si="65"/>
        <v>2.3702912620327267E-4</v>
      </c>
      <c r="J382" s="8">
        <f t="shared" si="66"/>
        <v>3271.8573283322276</v>
      </c>
    </row>
    <row r="383" spans="1:10" x14ac:dyDescent="0.35">
      <c r="A383" s="5">
        <f t="shared" si="58"/>
        <v>350</v>
      </c>
      <c r="B383" s="10">
        <f t="shared" si="59"/>
        <v>123295.47392141847</v>
      </c>
      <c r="C383" s="1">
        <f t="shared" si="57"/>
        <v>3.0696820471498576E-4</v>
      </c>
      <c r="D383" s="10">
        <f t="shared" si="60"/>
        <v>0.88514865687618893</v>
      </c>
      <c r="E383" s="11">
        <f t="shared" si="61"/>
        <v>289.4143141716753</v>
      </c>
      <c r="F383" s="10">
        <f t="shared" si="62"/>
        <v>0.9317354282907252</v>
      </c>
      <c r="G383" s="8">
        <f t="shared" si="63"/>
        <v>81.44444120842023</v>
      </c>
      <c r="H383" s="8">
        <f t="shared" si="64"/>
        <v>207.96987296325506</v>
      </c>
      <c r="I383" s="8">
        <f t="shared" si="65"/>
        <v>2.2715990163849924E-4</v>
      </c>
      <c r="J383" s="8">
        <f t="shared" si="66"/>
        <v>3271.857555492129</v>
      </c>
    </row>
    <row r="384" spans="1:10" x14ac:dyDescent="0.35">
      <c r="A384" s="5">
        <f t="shared" si="58"/>
        <v>351</v>
      </c>
      <c r="B384" s="10">
        <f t="shared" si="59"/>
        <v>123296.33884818785</v>
      </c>
      <c r="C384" s="1">
        <f t="shared" si="57"/>
        <v>2.999552849632936E-4</v>
      </c>
      <c r="D384" s="10">
        <f t="shared" si="60"/>
        <v>0.86492676938514612</v>
      </c>
      <c r="E384" s="11">
        <f t="shared" si="61"/>
        <v>288.45847479091378</v>
      </c>
      <c r="F384" s="10">
        <f t="shared" si="62"/>
        <v>0.9104492309317328</v>
      </c>
      <c r="G384" s="8">
        <f t="shared" si="63"/>
        <v>81.175457262432843</v>
      </c>
      <c r="H384" s="8">
        <f t="shared" si="64"/>
        <v>207.28301752848094</v>
      </c>
      <c r="I384" s="8">
        <f t="shared" si="65"/>
        <v>2.1770160376056587E-4</v>
      </c>
      <c r="J384" s="8">
        <f t="shared" si="66"/>
        <v>3271.8577731937326</v>
      </c>
    </row>
    <row r="385" spans="1:10" x14ac:dyDescent="0.35">
      <c r="A385" s="5">
        <f t="shared" si="58"/>
        <v>352</v>
      </c>
      <c r="B385" s="10">
        <f t="shared" si="59"/>
        <v>123297.18401505399</v>
      </c>
      <c r="C385" s="1">
        <f t="shared" ref="C385:C416" si="67">MAX(0,1-B385/$B$19*0.01)</f>
        <v>2.9310258064330075E-4</v>
      </c>
      <c r="D385" s="10">
        <f t="shared" si="60"/>
        <v>0.84516686613907466</v>
      </c>
      <c r="E385" s="11">
        <f t="shared" si="61"/>
        <v>287.50579223033384</v>
      </c>
      <c r="F385" s="10">
        <f t="shared" si="62"/>
        <v>0.88964933277797331</v>
      </c>
      <c r="G385" s="8">
        <f t="shared" si="63"/>
        <v>80.907361681129274</v>
      </c>
      <c r="H385" s="8">
        <f t="shared" si="64"/>
        <v>206.59843054920458</v>
      </c>
      <c r="I385" s="8">
        <f t="shared" si="65"/>
        <v>2.0863712274078939E-4</v>
      </c>
      <c r="J385" s="8">
        <f t="shared" si="66"/>
        <v>3271.8579818308554</v>
      </c>
    </row>
    <row r="386" spans="1:10" x14ac:dyDescent="0.35">
      <c r="A386" s="5">
        <f t="shared" si="58"/>
        <v>353</v>
      </c>
      <c r="B386" s="10">
        <f t="shared" si="59"/>
        <v>123298.00987344675</v>
      </c>
      <c r="C386" s="1">
        <f t="shared" si="67"/>
        <v>2.8640643151278677E-4</v>
      </c>
      <c r="D386" s="10">
        <f t="shared" si="60"/>
        <v>0.82585839275973483</v>
      </c>
      <c r="E386" s="11">
        <f t="shared" si="61"/>
        <v>286.55625606389344</v>
      </c>
      <c r="F386" s="10">
        <f t="shared" si="62"/>
        <v>0.86932462395761567</v>
      </c>
      <c r="G386" s="8">
        <f t="shared" si="63"/>
        <v>80.640151530503971</v>
      </c>
      <c r="H386" s="8">
        <f t="shared" si="64"/>
        <v>205.91610453338947</v>
      </c>
      <c r="I386" s="8">
        <f t="shared" si="65"/>
        <v>1.9995006115539049E-4</v>
      </c>
      <c r="J386" s="8">
        <f t="shared" si="66"/>
        <v>3271.8581817809163</v>
      </c>
    </row>
    <row r="387" spans="1:10" x14ac:dyDescent="0.35">
      <c r="A387" s="5">
        <f t="shared" si="58"/>
        <v>354</v>
      </c>
      <c r="B387" s="10">
        <f t="shared" si="59"/>
        <v>123298.81686448274</v>
      </c>
      <c r="C387" s="1">
        <f t="shared" si="67"/>
        <v>2.7986326095075231E-4</v>
      </c>
      <c r="D387" s="10">
        <f t="shared" si="60"/>
        <v>0.80699103599177879</v>
      </c>
      <c r="E387" s="11">
        <f t="shared" si="61"/>
        <v>285.60985590003844</v>
      </c>
      <c r="F387" s="10">
        <f t="shared" si="62"/>
        <v>0.84946424841239876</v>
      </c>
      <c r="G387" s="8">
        <f t="shared" si="63"/>
        <v>80.373823886256901</v>
      </c>
      <c r="H387" s="8">
        <f t="shared" si="64"/>
        <v>205.23603201378154</v>
      </c>
      <c r="I387" s="8">
        <f t="shared" si="65"/>
        <v>1.9162470432313258E-4</v>
      </c>
      <c r="J387" s="8">
        <f t="shared" si="66"/>
        <v>3271.8583734056206</v>
      </c>
    </row>
    <row r="388" spans="1:10" x14ac:dyDescent="0.35">
      <c r="A388" s="5">
        <f t="shared" si="58"/>
        <v>355</v>
      </c>
      <c r="B388" s="10">
        <f t="shared" si="59"/>
        <v>123299.60541920093</v>
      </c>
      <c r="C388" s="1">
        <f t="shared" si="67"/>
        <v>2.7346957404639216E-4</v>
      </c>
      <c r="D388" s="10">
        <f t="shared" si="60"/>
        <v>0.78855471819459488</v>
      </c>
      <c r="E388" s="11">
        <f t="shared" si="61"/>
        <v>284.6665813817678</v>
      </c>
      <c r="F388" s="10">
        <f t="shared" si="62"/>
        <v>0.83005759809957358</v>
      </c>
      <c r="G388" s="8">
        <f t="shared" si="63"/>
        <v>80.108375833811493</v>
      </c>
      <c r="H388" s="8">
        <f t="shared" si="64"/>
        <v>204.55820554795631</v>
      </c>
      <c r="I388" s="8">
        <f t="shared" si="65"/>
        <v>1.8364599187795688E-4</v>
      </c>
      <c r="J388" s="8">
        <f t="shared" si="66"/>
        <v>3271.8585570516125</v>
      </c>
    </row>
    <row r="389" spans="1:10" x14ac:dyDescent="0.35">
      <c r="A389" s="5">
        <f t="shared" si="58"/>
        <v>356</v>
      </c>
      <c r="B389" s="10">
        <f t="shared" si="59"/>
        <v>123300.37595879289</v>
      </c>
      <c r="C389" s="1">
        <f t="shared" si="67"/>
        <v>2.6722195573325447E-4</v>
      </c>
      <c r="D389" s="10">
        <f t="shared" si="60"/>
        <v>0.77053959195771671</v>
      </c>
      <c r="E389" s="11">
        <f t="shared" si="61"/>
        <v>283.72642218587538</v>
      </c>
      <c r="F389" s="10">
        <f t="shared" si="62"/>
        <v>0.81109430732391241</v>
      </c>
      <c r="G389" s="8">
        <f t="shared" si="63"/>
        <v>79.84380446810151</v>
      </c>
      <c r="H389" s="8">
        <f t="shared" si="64"/>
        <v>203.88261771777388</v>
      </c>
      <c r="I389" s="8">
        <f t="shared" si="65"/>
        <v>1.7599949052471992E-4</v>
      </c>
      <c r="J389" s="8">
        <f t="shared" si="66"/>
        <v>3271.8587330511032</v>
      </c>
    </row>
    <row r="390" spans="1:10" x14ac:dyDescent="0.35">
      <c r="A390" s="5">
        <f t="shared" si="58"/>
        <v>357</v>
      </c>
      <c r="B390" s="10">
        <f t="shared" si="59"/>
        <v>123301.12889482774</v>
      </c>
      <c r="C390" s="1">
        <f t="shared" si="67"/>
        <v>2.6111706896425613E-4</v>
      </c>
      <c r="D390" s="10">
        <f t="shared" si="60"/>
        <v>0.75293603484354943</v>
      </c>
      <c r="E390" s="11">
        <f t="shared" si="61"/>
        <v>282.78936802374824</v>
      </c>
      <c r="F390" s="10">
        <f t="shared" si="62"/>
        <v>0.79256424720373631</v>
      </c>
      <c r="G390" s="8">
        <f t="shared" si="63"/>
        <v>79.58010689379563</v>
      </c>
      <c r="H390" s="8">
        <f t="shared" si="64"/>
        <v>203.20926112995261</v>
      </c>
      <c r="I390" s="8">
        <f t="shared" si="65"/>
        <v>1.6867136793031123E-4</v>
      </c>
      <c r="J390" s="8">
        <f t="shared" si="66"/>
        <v>3271.8589017224713</v>
      </c>
    </row>
    <row r="391" spans="1:10" x14ac:dyDescent="0.35">
      <c r="A391" s="5">
        <f t="shared" si="58"/>
        <v>358</v>
      </c>
      <c r="B391" s="10">
        <f t="shared" si="59"/>
        <v>123301.86462947198</v>
      </c>
      <c r="C391" s="1">
        <f t="shared" si="67"/>
        <v>2.5515165292988584E-4</v>
      </c>
      <c r="D391" s="10">
        <f t="shared" si="60"/>
        <v>0.73573464424521529</v>
      </c>
      <c r="E391" s="11">
        <f t="shared" si="61"/>
        <v>281.85540864034181</v>
      </c>
      <c r="F391" s="10">
        <f t="shared" si="62"/>
        <v>0.77445752025812142</v>
      </c>
      <c r="G391" s="8">
        <f t="shared" si="63"/>
        <v>79.317280225009043</v>
      </c>
      <c r="H391" s="8">
        <f t="shared" si="64"/>
        <v>202.53812841533278</v>
      </c>
      <c r="I391" s="8">
        <f t="shared" si="65"/>
        <v>1.6164836770071986E-4</v>
      </c>
      <c r="J391" s="8">
        <f t="shared" si="66"/>
        <v>3271.8590633708391</v>
      </c>
    </row>
    <row r="392" spans="1:10" x14ac:dyDescent="0.35">
      <c r="A392" s="5">
        <f t="shared" si="58"/>
        <v>359</v>
      </c>
      <c r="B392" s="10">
        <f t="shared" si="59"/>
        <v>123302.58355570435</v>
      </c>
      <c r="C392" s="1">
        <f t="shared" si="67"/>
        <v>2.4932252131604216E-4</v>
      </c>
      <c r="D392" s="10">
        <f t="shared" si="60"/>
        <v>0.71892623236608633</v>
      </c>
      <c r="E392" s="11">
        <f t="shared" si="61"/>
        <v>280.92453381471273</v>
      </c>
      <c r="F392" s="10">
        <f t="shared" si="62"/>
        <v>0.75676445512219614</v>
      </c>
      <c r="G392" s="8">
        <f t="shared" si="63"/>
        <v>79.055321585453385</v>
      </c>
      <c r="H392" s="8">
        <f t="shared" si="64"/>
        <v>201.86921222925935</v>
      </c>
      <c r="I392" s="8">
        <f t="shared" si="65"/>
        <v>1.5491778540094588E-4</v>
      </c>
      <c r="J392" s="8">
        <f t="shared" si="66"/>
        <v>3271.8592182886246</v>
      </c>
    </row>
    <row r="393" spans="1:10" x14ac:dyDescent="0.35">
      <c r="A393" s="5">
        <f t="shared" si="58"/>
        <v>360</v>
      </c>
      <c r="B393" s="10">
        <f t="shared" si="59"/>
        <v>123303.28605752566</v>
      </c>
      <c r="C393" s="1">
        <f t="shared" si="67"/>
        <v>2.4362656060261667E-4</v>
      </c>
      <c r="D393" s="10">
        <f t="shared" si="60"/>
        <v>0.70250182131099403</v>
      </c>
      <c r="E393" s="11">
        <f t="shared" si="61"/>
        <v>279.99673335941128</v>
      </c>
      <c r="F393" s="10">
        <f t="shared" si="62"/>
        <v>0.7394756013799938</v>
      </c>
      <c r="G393" s="8">
        <f t="shared" si="63"/>
        <v>78.794228108265827</v>
      </c>
      <c r="H393" s="8">
        <f t="shared" si="64"/>
        <v>201.20250525114545</v>
      </c>
      <c r="I393" s="8">
        <f t="shared" si="65"/>
        <v>1.4846744557270086E-4</v>
      </c>
      <c r="J393" s="8">
        <f t="shared" si="66"/>
        <v>3271.8593667560704</v>
      </c>
    </row>
    <row r="394" spans="1:10" x14ac:dyDescent="0.35">
      <c r="A394" s="5">
        <f t="shared" si="58"/>
        <v>361</v>
      </c>
      <c r="B394" s="10">
        <f t="shared" si="59"/>
        <v>123303.97251016395</v>
      </c>
      <c r="C394" s="1">
        <f t="shared" si="67"/>
        <v>2.3806072840026893E-4</v>
      </c>
      <c r="D394" s="10">
        <f t="shared" si="60"/>
        <v>0.68645263829224445</v>
      </c>
      <c r="E394" s="11">
        <f t="shared" si="61"/>
        <v>279.07199712090681</v>
      </c>
      <c r="F394" s="10">
        <f t="shared" si="62"/>
        <v>0.72258172451815206</v>
      </c>
      <c r="G394" s="8">
        <f t="shared" si="63"/>
        <v>78.533996936128617</v>
      </c>
      <c r="H394" s="8">
        <f t="shared" si="64"/>
        <v>200.53800018477818</v>
      </c>
      <c r="I394" s="8">
        <f t="shared" si="65"/>
        <v>1.422856797096043E-4</v>
      </c>
      <c r="J394" s="8">
        <f t="shared" si="66"/>
        <v>3271.8595090417502</v>
      </c>
    </row>
    <row r="395" spans="1:10" x14ac:dyDescent="0.35">
      <c r="A395" s="5">
        <f t="shared" si="58"/>
        <v>362</v>
      </c>
      <c r="B395" s="10">
        <f t="shared" si="59"/>
        <v>123304.64328027489</v>
      </c>
      <c r="C395" s="1">
        <f t="shared" si="67"/>
        <v>2.3262205182517093E-4</v>
      </c>
      <c r="D395" s="10">
        <f t="shared" si="60"/>
        <v>0.67077011094324357</v>
      </c>
      <c r="E395" s="11">
        <f t="shared" si="61"/>
        <v>278.15031497927492</v>
      </c>
      <c r="F395" s="10">
        <f t="shared" si="62"/>
        <v>0.70607380099288797</v>
      </c>
      <c r="G395" s="8">
        <f t="shared" si="63"/>
        <v>78.274625221181381</v>
      </c>
      <c r="H395" s="8">
        <f t="shared" si="64"/>
        <v>199.87568975809353</v>
      </c>
      <c r="I395" s="8">
        <f t="shared" si="65"/>
        <v>1.3636130514901393E-4</v>
      </c>
      <c r="J395" s="8">
        <f t="shared" si="66"/>
        <v>3271.8596454030553</v>
      </c>
    </row>
    <row r="396" spans="1:10" x14ac:dyDescent="0.35">
      <c r="A396" s="5">
        <f t="shared" si="58"/>
        <v>363</v>
      </c>
      <c r="B396" s="10">
        <f t="shared" si="59"/>
        <v>123305.29872613763</v>
      </c>
      <c r="C396" s="1">
        <f t="shared" si="67"/>
        <v>2.2730762591105513E-4</v>
      </c>
      <c r="D396" s="10">
        <f t="shared" si="60"/>
        <v>0.65544586273910854</v>
      </c>
      <c r="E396" s="11">
        <f t="shared" si="61"/>
        <v>277.23167684783022</v>
      </c>
      <c r="F396" s="10">
        <f t="shared" si="62"/>
        <v>0.68994301340958797</v>
      </c>
      <c r="G396" s="8">
        <f t="shared" si="63"/>
        <v>78.016110124917404</v>
      </c>
      <c r="H396" s="8">
        <f t="shared" si="64"/>
        <v>199.2155667229128</v>
      </c>
      <c r="I396" s="8">
        <f t="shared" si="65"/>
        <v>1.3068360484273708E-4</v>
      </c>
      <c r="J396" s="8">
        <f t="shared" si="66"/>
        <v>3271.8597760866601</v>
      </c>
    </row>
    <row r="397" spans="1:10" x14ac:dyDescent="0.35">
      <c r="A397" s="5">
        <f t="shared" si="58"/>
        <v>364</v>
      </c>
      <c r="B397" s="10">
        <f t="shared" si="59"/>
        <v>123305.93919784615</v>
      </c>
      <c r="C397" s="1">
        <f t="shared" si="67"/>
        <v>2.2211461205812189E-4</v>
      </c>
      <c r="D397" s="10">
        <f t="shared" si="60"/>
        <v>0.64047170852238533</v>
      </c>
      <c r="E397" s="11">
        <f t="shared" si="61"/>
        <v>276.31607267294515</v>
      </c>
      <c r="F397" s="10">
        <f t="shared" si="62"/>
        <v>0.67418074581303722</v>
      </c>
      <c r="G397" s="8">
        <f t="shared" si="63"/>
        <v>77.758448818132933</v>
      </c>
      <c r="H397" s="8">
        <f t="shared" si="64"/>
        <v>198.55762385481222</v>
      </c>
      <c r="I397" s="8">
        <f t="shared" si="65"/>
        <v>1.2524230797013905E-4</v>
      </c>
      <c r="J397" s="8">
        <f t="shared" si="66"/>
        <v>3271.8599013289681</v>
      </c>
    </row>
    <row r="398" spans="1:10" x14ac:dyDescent="0.35">
      <c r="A398" s="5">
        <f t="shared" si="58"/>
        <v>365</v>
      </c>
      <c r="B398" s="10">
        <f t="shared" si="59"/>
        <v>123306.56503749629</v>
      </c>
      <c r="C398" s="1">
        <f t="shared" si="67"/>
        <v>2.1704023651647475E-4</v>
      </c>
      <c r="D398" s="10">
        <f t="shared" si="60"/>
        <v>0.62583965013262399</v>
      </c>
      <c r="E398" s="11">
        <f t="shared" si="61"/>
        <v>275.403492434584</v>
      </c>
      <c r="F398" s="10">
        <f t="shared" si="62"/>
        <v>0.65877857908697268</v>
      </c>
      <c r="G398" s="8">
        <f t="shared" si="63"/>
        <v>77.501638481077237</v>
      </c>
      <c r="H398" s="8">
        <f t="shared" si="64"/>
        <v>197.90185395350676</v>
      </c>
      <c r="I398" s="8">
        <f t="shared" si="65"/>
        <v>1.2002757135878374E-4</v>
      </c>
      <c r="J398" s="8">
        <f t="shared" si="66"/>
        <v>3271.8600213565396</v>
      </c>
    </row>
    <row r="399" spans="1:10" x14ac:dyDescent="0.35">
      <c r="A399" s="5">
        <f t="shared" si="58"/>
        <v>366</v>
      </c>
      <c r="B399" s="10">
        <f t="shared" si="59"/>
        <v>123307.17657936842</v>
      </c>
      <c r="C399" s="1">
        <f t="shared" si="67"/>
        <v>2.1208178890463891E-4</v>
      </c>
      <c r="D399" s="10">
        <f t="shared" si="60"/>
        <v>0.61154187213324152</v>
      </c>
      <c r="E399" s="11">
        <f t="shared" si="61"/>
        <v>274.49392614575254</v>
      </c>
      <c r="F399" s="10">
        <f t="shared" si="62"/>
        <v>0.64372828645604374</v>
      </c>
      <c r="G399" s="8">
        <f t="shared" si="63"/>
        <v>77.245676303297884</v>
      </c>
      <c r="H399" s="8">
        <f t="shared" si="64"/>
        <v>197.24824984245464</v>
      </c>
      <c r="I399" s="8">
        <f t="shared" si="65"/>
        <v>1.1502996167815697E-4</v>
      </c>
      <c r="J399" s="8">
        <f t="shared" si="66"/>
        <v>3271.8601363865014</v>
      </c>
    </row>
    <row r="400" spans="1:10" x14ac:dyDescent="0.35">
      <c r="A400" s="5">
        <f t="shared" si="58"/>
        <v>367</v>
      </c>
      <c r="B400" s="10">
        <f t="shared" si="59"/>
        <v>123307.77415010605</v>
      </c>
      <c r="C400" s="1">
        <f t="shared" si="67"/>
        <v>2.0723662076160831E-4</v>
      </c>
      <c r="D400" s="10">
        <f t="shared" si="60"/>
        <v>0.59757073763723523</v>
      </c>
      <c r="E400" s="11">
        <f t="shared" si="61"/>
        <v>273.58736385246573</v>
      </c>
      <c r="F400" s="10">
        <f t="shared" si="62"/>
        <v>0.62902182909182658</v>
      </c>
      <c r="G400" s="8">
        <f t="shared" si="63"/>
        <v>76.990559483631628</v>
      </c>
      <c r="H400" s="8">
        <f t="shared" si="64"/>
        <v>196.59680436883411</v>
      </c>
      <c r="I400" s="8">
        <f t="shared" si="65"/>
        <v>1.1024043837503919E-4</v>
      </c>
      <c r="J400" s="8">
        <f t="shared" si="66"/>
        <v>3271.8602466269399</v>
      </c>
    </row>
    <row r="401" spans="1:10" x14ac:dyDescent="0.35">
      <c r="A401" s="5">
        <f t="shared" si="58"/>
        <v>368</v>
      </c>
      <c r="B401" s="10">
        <f t="shared" si="59"/>
        <v>123308.35806889027</v>
      </c>
      <c r="C401" s="1">
        <f t="shared" si="67"/>
        <v>2.0250214413275458E-4</v>
      </c>
      <c r="D401" s="10">
        <f t="shared" si="60"/>
        <v>0.58391878422736898</v>
      </c>
      <c r="E401" s="11">
        <f t="shared" si="61"/>
        <v>272.68379563330762</v>
      </c>
      <c r="F401" s="10">
        <f t="shared" si="62"/>
        <v>0.61465135181828312</v>
      </c>
      <c r="G401" s="8">
        <f t="shared" si="63"/>
        <v>76.736285230080469</v>
      </c>
      <c r="H401" s="8">
        <f t="shared" si="64"/>
        <v>195.94751040322717</v>
      </c>
      <c r="I401" s="8">
        <f t="shared" si="65"/>
        <v>1.0565033731923646E-4</v>
      </c>
      <c r="J401" s="8">
        <f t="shared" si="66"/>
        <v>3271.8603522772773</v>
      </c>
    </row>
    <row r="402" spans="1:10" x14ac:dyDescent="0.35">
      <c r="A402" s="5">
        <f t="shared" si="58"/>
        <v>369</v>
      </c>
      <c r="B402" s="10">
        <f t="shared" si="59"/>
        <v>123308.92864761024</v>
      </c>
      <c r="C402" s="1">
        <f t="shared" si="67"/>
        <v>1.9787583018704424E-4</v>
      </c>
      <c r="D402" s="10">
        <f t="shared" si="60"/>
        <v>0.57057871997176945</v>
      </c>
      <c r="E402" s="11">
        <f t="shared" si="61"/>
        <v>271.78321160000752</v>
      </c>
      <c r="F402" s="10">
        <f t="shared" si="62"/>
        <v>0.60060917891765209</v>
      </c>
      <c r="G402" s="8">
        <f t="shared" si="63"/>
        <v>76.482850759973914</v>
      </c>
      <c r="H402" s="8">
        <f t="shared" si="64"/>
        <v>195.30036084003359</v>
      </c>
      <c r="I402" s="8">
        <f t="shared" si="65"/>
        <v>1.0125135513066031E-4</v>
      </c>
      <c r="J402" s="8">
        <f t="shared" si="66"/>
        <v>3271.8604535286327</v>
      </c>
    </row>
    <row r="403" spans="1:10" x14ac:dyDescent="0.35">
      <c r="A403" s="5">
        <f t="shared" si="58"/>
        <v>370</v>
      </c>
      <c r="B403" s="10">
        <f t="shared" si="59"/>
        <v>123309.48619102978</v>
      </c>
      <c r="C403" s="1">
        <f t="shared" si="67"/>
        <v>1.9335520786656346E-4</v>
      </c>
      <c r="D403" s="10">
        <f t="shared" si="60"/>
        <v>0.55754341952773834</v>
      </c>
      <c r="E403" s="11">
        <f t="shared" si="61"/>
        <v>270.8856018967204</v>
      </c>
      <c r="F403" s="10">
        <f t="shared" si="62"/>
        <v>0.58688781002919832</v>
      </c>
      <c r="G403" s="8">
        <f t="shared" si="63"/>
        <v>76.230253299766389</v>
      </c>
      <c r="H403" s="8">
        <f t="shared" si="64"/>
        <v>194.65534859695401</v>
      </c>
      <c r="I403" s="8">
        <f t="shared" si="65"/>
        <v>9.7035534158469445E-5</v>
      </c>
      <c r="J403" s="8">
        <f t="shared" si="66"/>
        <v>3271.8605505641667</v>
      </c>
    </row>
    <row r="404" spans="1:10" x14ac:dyDescent="0.35">
      <c r="A404" s="5">
        <f t="shared" si="58"/>
        <v>371</v>
      </c>
      <c r="B404" s="10">
        <f t="shared" si="59"/>
        <v>123310.03099695011</v>
      </c>
      <c r="C404" s="1">
        <f t="shared" si="67"/>
        <v>1.8893786256657386E-4</v>
      </c>
      <c r="D404" s="10">
        <f t="shared" si="60"/>
        <v>0.54480592033659503</v>
      </c>
      <c r="E404" s="11">
        <f t="shared" si="61"/>
        <v>269.9909567002461</v>
      </c>
      <c r="F404" s="10">
        <f t="shared" si="62"/>
        <v>0.57347991614378424</v>
      </c>
      <c r="G404" s="8">
        <f t="shared" si="63"/>
        <v>75.978490085098869</v>
      </c>
      <c r="H404" s="8">
        <f t="shared" si="64"/>
        <v>194.01246661514722</v>
      </c>
      <c r="I404" s="8">
        <f t="shared" si="65"/>
        <v>9.2995248086004241E-5</v>
      </c>
      <c r="J404" s="8">
        <f t="shared" si="66"/>
        <v>3271.8606435594147</v>
      </c>
    </row>
    <row r="405" spans="1:10" x14ac:dyDescent="0.35">
      <c r="A405" s="5">
        <f t="shared" si="58"/>
        <v>372</v>
      </c>
      <c r="B405" s="10">
        <f t="shared" si="59"/>
        <v>123310.56335636902</v>
      </c>
      <c r="C405" s="1">
        <f t="shared" si="67"/>
        <v>1.8462143484565541E-4</v>
      </c>
      <c r="D405" s="10">
        <f t="shared" si="60"/>
        <v>0.53235941890454574</v>
      </c>
      <c r="E405" s="11">
        <f t="shared" si="61"/>
        <v>269.09926621982459</v>
      </c>
      <c r="F405" s="10">
        <f t="shared" si="62"/>
        <v>0.56037833568899553</v>
      </c>
      <c r="G405" s="8">
        <f t="shared" si="63"/>
        <v>75.727558360741526</v>
      </c>
      <c r="H405" s="8">
        <f t="shared" si="64"/>
        <v>193.37170785908307</v>
      </c>
      <c r="I405" s="8">
        <f t="shared" si="65"/>
        <v>8.9123188134928176E-5</v>
      </c>
      <c r="J405" s="8">
        <f t="shared" si="66"/>
        <v>3271.8607326826027</v>
      </c>
    </row>
    <row r="406" spans="1:10" x14ac:dyDescent="0.35">
      <c r="A406" s="5">
        <f t="shared" si="58"/>
        <v>373</v>
      </c>
      <c r="B406" s="10">
        <f t="shared" si="59"/>
        <v>123311.08355363618</v>
      </c>
      <c r="C406" s="1">
        <f t="shared" si="67"/>
        <v>1.8040361916604741E-4</v>
      </c>
      <c r="D406" s="10">
        <f t="shared" si="60"/>
        <v>0.52019726716832648</v>
      </c>
      <c r="E406" s="11">
        <f t="shared" si="61"/>
        <v>268.2105206968219</v>
      </c>
      <c r="F406" s="10">
        <f t="shared" si="62"/>
        <v>0.54757607070350156</v>
      </c>
      <c r="G406" s="8">
        <f t="shared" si="63"/>
        <v>75.477455380505049</v>
      </c>
      <c r="H406" s="8">
        <f t="shared" si="64"/>
        <v>192.73306531631687</v>
      </c>
      <c r="I406" s="8">
        <f t="shared" si="65"/>
        <v>8.5412349843761655E-5</v>
      </c>
      <c r="J406" s="8">
        <f t="shared" si="66"/>
        <v>3271.8608180949527</v>
      </c>
    </row>
    <row r="407" spans="1:10" x14ac:dyDescent="0.35">
      <c r="A407" s="5">
        <f t="shared" si="58"/>
        <v>374</v>
      </c>
      <c r="B407" s="10">
        <f t="shared" si="59"/>
        <v>123311.59186660513</v>
      </c>
      <c r="C407" s="1">
        <f t="shared" si="67"/>
        <v>1.7628216266096786E-4</v>
      </c>
      <c r="D407" s="10">
        <f t="shared" si="60"/>
        <v>0.50831296894593381</v>
      </c>
      <c r="E407" s="11">
        <f t="shared" si="61"/>
        <v>267.32471040548023</v>
      </c>
      <c r="F407" s="10">
        <f t="shared" si="62"/>
        <v>0.53506628310098303</v>
      </c>
      <c r="G407" s="8">
        <f t="shared" si="63"/>
        <v>75.228178407451821</v>
      </c>
      <c r="H407" s="8">
        <f t="shared" si="64"/>
        <v>192.09653199802841</v>
      </c>
      <c r="I407" s="8">
        <f t="shared" si="65"/>
        <v>8.1856020397258627E-5</v>
      </c>
      <c r="J407" s="8">
        <f t="shared" si="66"/>
        <v>3271.8608999509729</v>
      </c>
    </row>
    <row r="408" spans="1:10" x14ac:dyDescent="0.35">
      <c r="A408" s="5">
        <f t="shared" si="58"/>
        <v>375</v>
      </c>
      <c r="B408" s="10">
        <f t="shared" si="59"/>
        <v>123312.08856678159</v>
      </c>
      <c r="C408" s="1">
        <f t="shared" si="67"/>
        <v>1.7225486393301903E-4</v>
      </c>
      <c r="D408" s="10">
        <f t="shared" si="60"/>
        <v>0.49670017646337145</v>
      </c>
      <c r="E408" s="11">
        <f t="shared" si="61"/>
        <v>266.4418256510304</v>
      </c>
      <c r="F408" s="10">
        <f t="shared" si="62"/>
        <v>0.5228422910140752</v>
      </c>
      <c r="G408" s="8">
        <f t="shared" si="63"/>
        <v>74.979724713364817</v>
      </c>
      <c r="H408" s="8">
        <f t="shared" si="64"/>
        <v>191.46210093766558</v>
      </c>
      <c r="I408" s="8">
        <f t="shared" si="65"/>
        <v>7.8447766482524765E-5</v>
      </c>
      <c r="J408" s="8">
        <f t="shared" si="66"/>
        <v>3271.8609783987395</v>
      </c>
    </row>
    <row r="409" spans="1:10" x14ac:dyDescent="0.35">
      <c r="A409" s="5">
        <f t="shared" si="58"/>
        <v>376</v>
      </c>
      <c r="B409" s="10">
        <f t="shared" si="59"/>
        <v>123312.57391946856</v>
      </c>
      <c r="C409" s="1">
        <f t="shared" si="67"/>
        <v>1.6831957187646296E-4</v>
      </c>
      <c r="D409" s="10">
        <f t="shared" si="60"/>
        <v>0.48535268696898592</v>
      </c>
      <c r="E409" s="11">
        <f t="shared" si="61"/>
        <v>265.56185677214035</v>
      </c>
      <c r="F409" s="10">
        <f t="shared" si="62"/>
        <v>0.51089756523051155</v>
      </c>
      <c r="G409" s="8">
        <f t="shared" si="63"/>
        <v>74.732091579436684</v>
      </c>
      <c r="H409" s="8">
        <f t="shared" si="64"/>
        <v>190.82976519270366</v>
      </c>
      <c r="I409" s="8">
        <f t="shared" si="65"/>
        <v>7.518142265210217E-5</v>
      </c>
      <c r="J409" s="8">
        <f t="shared" si="66"/>
        <v>3271.8610535801622</v>
      </c>
    </row>
    <row r="410" spans="1:10" x14ac:dyDescent="0.35">
      <c r="A410" s="5">
        <f t="shared" si="58"/>
        <v>377</v>
      </c>
      <c r="B410" s="10">
        <f t="shared" si="59"/>
        <v>123313.04818390797</v>
      </c>
      <c r="C410" s="1">
        <f t="shared" si="67"/>
        <v>1.6447418452980589E-4</v>
      </c>
      <c r="D410" s="10">
        <f t="shared" si="60"/>
        <v>0.47426443941505969</v>
      </c>
      <c r="E410" s="11">
        <f t="shared" si="61"/>
        <v>264.68479413798258</v>
      </c>
      <c r="F410" s="10">
        <f t="shared" si="62"/>
        <v>0.49922572570006285</v>
      </c>
      <c r="G410" s="8">
        <f t="shared" si="63"/>
        <v>74.485276295444223</v>
      </c>
      <c r="H410" s="8">
        <f t="shared" si="64"/>
        <v>190.19951784253834</v>
      </c>
      <c r="I410" s="8">
        <f t="shared" si="65"/>
        <v>7.2051080169976227E-5</v>
      </c>
      <c r="J410" s="8">
        <f t="shared" si="66"/>
        <v>3271.8611256312424</v>
      </c>
    </row>
    <row r="411" spans="1:10" x14ac:dyDescent="0.35">
      <c r="A411" s="5">
        <f t="shared" si="58"/>
        <v>378</v>
      </c>
      <c r="B411" s="10">
        <f t="shared" si="59"/>
        <v>123313.51161341919</v>
      </c>
      <c r="C411" s="1">
        <f t="shared" si="67"/>
        <v>1.6071664795247464E-4</v>
      </c>
      <c r="D411" s="10">
        <f t="shared" si="60"/>
        <v>0.46342951122480386</v>
      </c>
      <c r="E411" s="11">
        <f t="shared" si="61"/>
        <v>263.8106281504821</v>
      </c>
      <c r="F411" s="10">
        <f t="shared" si="62"/>
        <v>0.48782053813137249</v>
      </c>
      <c r="G411" s="8">
        <f t="shared" si="63"/>
        <v>74.239276160381266</v>
      </c>
      <c r="H411" s="8">
        <f t="shared" si="64"/>
        <v>189.57135199010082</v>
      </c>
      <c r="I411" s="8">
        <f t="shared" si="65"/>
        <v>6.9051076323510134E-5</v>
      </c>
      <c r="J411" s="8">
        <f t="shared" si="66"/>
        <v>3271.8611946823189</v>
      </c>
    </row>
    <row r="412" spans="1:10" x14ac:dyDescent="0.35">
      <c r="A412" s="5">
        <f t="shared" si="58"/>
        <v>379</v>
      </c>
      <c r="B412" s="10">
        <f t="shared" si="59"/>
        <v>123313.96445553433</v>
      </c>
      <c r="C412" s="1">
        <f t="shared" si="67"/>
        <v>1.570449551270281E-4</v>
      </c>
      <c r="D412" s="10">
        <f t="shared" si="60"/>
        <v>0.45284211512723349</v>
      </c>
      <c r="E412" s="11">
        <f t="shared" si="61"/>
        <v>262.93934924332603</v>
      </c>
      <c r="F412" s="10">
        <f t="shared" si="62"/>
        <v>0.47667591066024578</v>
      </c>
      <c r="G412" s="8">
        <f t="shared" si="63"/>
        <v>73.994088482179848</v>
      </c>
      <c r="H412" s="8">
        <f t="shared" si="64"/>
        <v>188.94526076114619</v>
      </c>
      <c r="I412" s="8">
        <f t="shared" si="65"/>
        <v>6.6175984179463263E-5</v>
      </c>
      <c r="J412" s="8">
        <f t="shared" si="66"/>
        <v>3271.861260858303</v>
      </c>
    </row>
    <row r="413" spans="1:10" x14ac:dyDescent="0.35">
      <c r="A413" s="5">
        <f t="shared" si="58"/>
        <v>380</v>
      </c>
      <c r="B413" s="10">
        <f t="shared" si="59"/>
        <v>123314.40695213039</v>
      </c>
      <c r="C413" s="1">
        <f t="shared" si="67"/>
        <v>1.5345714488868012E-4</v>
      </c>
      <c r="D413" s="10">
        <f t="shared" si="60"/>
        <v>0.44249659606399133</v>
      </c>
      <c r="E413" s="11">
        <f t="shared" si="61"/>
        <v>262.07094788067064</v>
      </c>
      <c r="F413" s="10">
        <f t="shared" si="62"/>
        <v>0.46578589059367509</v>
      </c>
      <c r="G413" s="8">
        <f t="shared" si="63"/>
        <v>73.749710577346335</v>
      </c>
      <c r="H413" s="8">
        <f t="shared" si="64"/>
        <v>188.32123730332432</v>
      </c>
      <c r="I413" s="8">
        <f t="shared" si="65"/>
        <v>6.3420602766512755E-5</v>
      </c>
      <c r="J413" s="8">
        <f t="shared" si="66"/>
        <v>3271.8613242789056</v>
      </c>
    </row>
    <row r="414" spans="1:10" x14ac:dyDescent="0.35">
      <c r="A414" s="5">
        <f t="shared" si="58"/>
        <v>381</v>
      </c>
      <c r="B414" s="10">
        <f t="shared" si="59"/>
        <v>123314.83933955856</v>
      </c>
      <c r="C414" s="1">
        <f t="shared" si="67"/>
        <v>1.4995130087658293E-4</v>
      </c>
      <c r="D414" s="10">
        <f t="shared" si="60"/>
        <v>0.43238742817312614</v>
      </c>
      <c r="E414" s="11">
        <f t="shared" si="61"/>
        <v>261.20541455953253</v>
      </c>
      <c r="F414" s="10">
        <f t="shared" si="62"/>
        <v>0.45514466123486963</v>
      </c>
      <c r="G414" s="8">
        <f t="shared" si="63"/>
        <v>73.506139771634409</v>
      </c>
      <c r="H414" s="8">
        <f t="shared" si="64"/>
        <v>187.6992747878981</v>
      </c>
      <c r="I414" s="8">
        <f t="shared" si="65"/>
        <v>6.0779947667458702E-5</v>
      </c>
      <c r="J414" s="8">
        <f t="shared" si="66"/>
        <v>3271.8613850588531</v>
      </c>
    </row>
    <row r="415" spans="1:10" x14ac:dyDescent="0.35">
      <c r="A415" s="5">
        <f t="shared" si="58"/>
        <v>382</v>
      </c>
      <c r="B415" s="10">
        <f t="shared" si="59"/>
        <v>123315.26184877039</v>
      </c>
      <c r="C415" s="1">
        <f t="shared" si="67"/>
        <v>1.4652555051031246E-4</v>
      </c>
      <c r="D415" s="10">
        <f t="shared" si="60"/>
        <v>0.42250921183418344</v>
      </c>
      <c r="E415" s="11">
        <f t="shared" si="61"/>
        <v>260.34273980774594</v>
      </c>
      <c r="F415" s="10">
        <f t="shared" si="62"/>
        <v>0.44474653877282472</v>
      </c>
      <c r="G415" s="8">
        <f t="shared" si="63"/>
        <v>73.263373399470154</v>
      </c>
      <c r="H415" s="8">
        <f t="shared" si="64"/>
        <v>187.0793664082758</v>
      </c>
      <c r="I415" s="8">
        <f t="shared" si="65"/>
        <v>5.8249242002037676E-5</v>
      </c>
      <c r="J415" s="8">
        <f t="shared" si="66"/>
        <v>3271.8614433080952</v>
      </c>
    </row>
    <row r="416" spans="1:10" x14ac:dyDescent="0.35">
      <c r="A416" s="5">
        <f t="shared" si="58"/>
        <v>383</v>
      </c>
      <c r="B416" s="10">
        <f t="shared" si="59"/>
        <v>123315.67470544117</v>
      </c>
      <c r="C416" s="1">
        <f t="shared" si="67"/>
        <v>1.4317806399044564E-4</v>
      </c>
      <c r="D416" s="10">
        <f t="shared" si="60"/>
        <v>0.41285667078430693</v>
      </c>
      <c r="E416" s="11">
        <f t="shared" si="61"/>
        <v>259.48291418392893</v>
      </c>
      <c r="F416" s="10">
        <f t="shared" si="62"/>
        <v>0.43458596924663889</v>
      </c>
      <c r="G416" s="8">
        <f t="shared" si="63"/>
        <v>73.021408803942478</v>
      </c>
      <c r="H416" s="8">
        <f t="shared" si="64"/>
        <v>186.46150537998645</v>
      </c>
      <c r="I416" s="8">
        <f t="shared" si="65"/>
        <v>5.5823907785705138E-5</v>
      </c>
      <c r="J416" s="8">
        <f t="shared" si="66"/>
        <v>3271.8614991320028</v>
      </c>
    </row>
    <row r="417" spans="1:10" x14ac:dyDescent="0.35">
      <c r="A417" s="5">
        <f t="shared" si="58"/>
        <v>384</v>
      </c>
      <c r="B417" s="10">
        <f t="shared" si="59"/>
        <v>123316.07813009046</v>
      </c>
      <c r="C417" s="1">
        <f t="shared" ref="C417:C448" si="68">MAX(0,1-B417/$B$19*0.01)</f>
        <v>1.3990705332045383E-4</v>
      </c>
      <c r="D417" s="10">
        <f t="shared" si="60"/>
        <v>0.40342464930222216</v>
      </c>
      <c r="E417" s="11">
        <f t="shared" si="61"/>
        <v>258.62592827873999</v>
      </c>
      <c r="F417" s="10">
        <f t="shared" si="62"/>
        <v>0.4246575255812865</v>
      </c>
      <c r="G417" s="8">
        <f t="shared" si="63"/>
        <v>72.780243337157046</v>
      </c>
      <c r="H417" s="8">
        <f t="shared" si="64"/>
        <v>185.84568494158293</v>
      </c>
      <c r="I417" s="8">
        <f t="shared" si="65"/>
        <v>5.3499557648476004E-5</v>
      </c>
      <c r="J417" s="8">
        <f t="shared" si="66"/>
        <v>3271.8615526315602</v>
      </c>
    </row>
    <row r="418" spans="1:10" x14ac:dyDescent="0.35">
      <c r="A418" s="5">
        <f t="shared" si="58"/>
        <v>385</v>
      </c>
      <c r="B418" s="10">
        <f t="shared" si="59"/>
        <v>123316.47233819992</v>
      </c>
      <c r="C418" s="1">
        <f t="shared" si="68"/>
        <v>1.3671077135202214E-4</v>
      </c>
      <c r="D418" s="10">
        <f t="shared" si="60"/>
        <v>0.39420810945228169</v>
      </c>
      <c r="E418" s="11">
        <f t="shared" si="61"/>
        <v>257.77177271347449</v>
      </c>
      <c r="F418" s="10">
        <f t="shared" si="62"/>
        <v>0.41495590468661231</v>
      </c>
      <c r="G418" s="8">
        <f t="shared" si="63"/>
        <v>72.539874359840837</v>
      </c>
      <c r="H418" s="8">
        <f t="shared" si="64"/>
        <v>185.23189835363365</v>
      </c>
      <c r="I418" s="8">
        <f t="shared" si="65"/>
        <v>5.1271986897985558E-5</v>
      </c>
      <c r="J418" s="8">
        <f t="shared" si="66"/>
        <v>3271.8616039035473</v>
      </c>
    </row>
    <row r="419" spans="1:10" x14ac:dyDescent="0.35">
      <c r="A419" s="5">
        <f t="shared" ref="A419:A433" si="69">A418+1</f>
        <v>386</v>
      </c>
      <c r="B419" s="10">
        <f t="shared" ref="B419:B433" si="70">B418+D419</f>
        <v>123316.85754032832</v>
      </c>
      <c r="C419" s="1">
        <f t="shared" si="68"/>
        <v>1.3358751085135179E-4</v>
      </c>
      <c r="D419" s="10">
        <f t="shared" ref="D419:D433" si="71">IF(AND($B$10=93,$B$11),5/7,1)*$B$24*365.25*$B$15*C418</f>
        <v>0.38520212839451562</v>
      </c>
      <c r="E419" s="11">
        <f t="shared" ref="E419:E433" si="72">D419*IF($B$10=31,$B$4,IF($B$10=93,IF($B$11,$B$6,$B$6*5/7+$B$7*2/7),"Error, check Tariff selection"))/100*(1+$B$8)^A419</f>
        <v>256.92043814056206</v>
      </c>
      <c r="F419" s="10">
        <f t="shared" ref="F419:F433" si="73">D419/$B$20</f>
        <v>0.40547592462580595</v>
      </c>
      <c r="G419" s="8">
        <f t="shared" ref="G419:G433" si="74">F419*$B$5/100*(1+$B$8)^A419</f>
        <v>72.300299241482563</v>
      </c>
      <c r="H419" s="8">
        <f t="shared" ref="H419:H433" si="75">E419-G419</f>
        <v>184.62013889907951</v>
      </c>
      <c r="I419" s="8">
        <f t="shared" ref="I419:I433" si="76">H419/(1+$B$9)^A419</f>
        <v>4.9137165913436724E-5</v>
      </c>
      <c r="J419" s="8">
        <f t="shared" ref="J419:J433" si="77">J418+I419</f>
        <v>3271.8616530407135</v>
      </c>
    </row>
    <row r="420" spans="1:10" x14ac:dyDescent="0.35">
      <c r="A420" s="5">
        <f t="shared" si="69"/>
        <v>387</v>
      </c>
      <c r="B420" s="10">
        <f t="shared" si="70"/>
        <v>123317.23394222408</v>
      </c>
      <c r="C420" s="1">
        <f t="shared" si="68"/>
        <v>1.305356035885552E-4</v>
      </c>
      <c r="D420" s="10">
        <f t="shared" si="71"/>
        <v>0.37640189575380539</v>
      </c>
      <c r="E420" s="11">
        <f t="shared" si="72"/>
        <v>256.07191524253881</v>
      </c>
      <c r="F420" s="10">
        <f t="shared" si="73"/>
        <v>0.39621252184611094</v>
      </c>
      <c r="G420" s="8">
        <f t="shared" si="74"/>
        <v>72.061515360043089</v>
      </c>
      <c r="H420" s="8">
        <f t="shared" si="75"/>
        <v>184.01039988249573</v>
      </c>
      <c r="I420" s="8">
        <f t="shared" si="76"/>
        <v>4.7091232855938904E-5</v>
      </c>
      <c r="J420" s="8">
        <f t="shared" si="77"/>
        <v>3271.8617001319462</v>
      </c>
    </row>
    <row r="421" spans="1:10" x14ac:dyDescent="0.35">
      <c r="A421" s="5">
        <f t="shared" si="69"/>
        <v>388</v>
      </c>
      <c r="B421" s="10">
        <f t="shared" si="70"/>
        <v>123317.60174493513</v>
      </c>
      <c r="C421" s="1">
        <f t="shared" si="68"/>
        <v>1.2755341944481469E-4</v>
      </c>
      <c r="D421" s="10">
        <f t="shared" si="71"/>
        <v>0.36780271105412415</v>
      </c>
      <c r="E421" s="11">
        <f t="shared" si="72"/>
        <v>255.22619473437388</v>
      </c>
      <c r="F421" s="10">
        <f t="shared" si="73"/>
        <v>0.38716074847802545</v>
      </c>
      <c r="G421" s="8">
        <f t="shared" si="74"/>
        <v>71.823520102610402</v>
      </c>
      <c r="H421" s="8">
        <f t="shared" si="75"/>
        <v>183.40267463176349</v>
      </c>
      <c r="I421" s="8">
        <f t="shared" si="76"/>
        <v>4.5130486682993083E-5</v>
      </c>
      <c r="J421" s="8">
        <f t="shared" si="77"/>
        <v>3271.861745262433</v>
      </c>
    </row>
    <row r="422" spans="1:10" x14ac:dyDescent="0.35">
      <c r="A422" s="5">
        <f t="shared" si="69"/>
        <v>389</v>
      </c>
      <c r="B422" s="10">
        <f t="shared" si="70"/>
        <v>123317.96114491633</v>
      </c>
      <c r="C422" s="1">
        <f t="shared" si="68"/>
        <v>1.2463936554307775E-4</v>
      </c>
      <c r="D422" s="10">
        <f t="shared" si="71"/>
        <v>0.35939998120282901</v>
      </c>
      <c r="E422" s="11">
        <f t="shared" si="72"/>
        <v>254.38326735997154</v>
      </c>
      <c r="F422" s="10">
        <f t="shared" si="73"/>
        <v>0.37831576968718844</v>
      </c>
      <c r="G422" s="8">
        <f t="shared" si="74"/>
        <v>71.586310864415097</v>
      </c>
      <c r="H422" s="8">
        <f t="shared" si="75"/>
        <v>182.79695649555646</v>
      </c>
      <c r="I422" s="8">
        <f t="shared" si="76"/>
        <v>4.3251380452760682E-5</v>
      </c>
      <c r="J422" s="8">
        <f t="shared" si="77"/>
        <v>3271.8617885138133</v>
      </c>
    </row>
    <row r="423" spans="1:10" x14ac:dyDescent="0.35">
      <c r="A423" s="5">
        <f t="shared" si="69"/>
        <v>390</v>
      </c>
      <c r="B423" s="10">
        <f t="shared" si="70"/>
        <v>123318.31233413437</v>
      </c>
      <c r="C423" s="1">
        <f t="shared" si="68"/>
        <v>1.2179188539684915E-4</v>
      </c>
      <c r="D423" s="10">
        <f t="shared" si="71"/>
        <v>0.35118921804127068</v>
      </c>
      <c r="E423" s="11">
        <f t="shared" si="72"/>
        <v>253.54312389472449</v>
      </c>
      <c r="F423" s="10">
        <f t="shared" si="73"/>
        <v>0.36967286109607439</v>
      </c>
      <c r="G423" s="8">
        <f t="shared" si="74"/>
        <v>71.349885049548988</v>
      </c>
      <c r="H423" s="8">
        <f t="shared" si="75"/>
        <v>182.1932388451755</v>
      </c>
      <c r="I423" s="8">
        <f t="shared" si="76"/>
        <v>4.1450514908226433E-5</v>
      </c>
      <c r="J423" s="8">
        <f t="shared" si="77"/>
        <v>3271.8618299643281</v>
      </c>
    </row>
    <row r="424" spans="1:10" x14ac:dyDescent="0.35">
      <c r="A424" s="5">
        <f t="shared" si="69"/>
        <v>391</v>
      </c>
      <c r="B424" s="10">
        <f t="shared" si="70"/>
        <v>123318.65550017032</v>
      </c>
      <c r="C424" s="1">
        <f t="shared" si="68"/>
        <v>1.1900945807841179E-4</v>
      </c>
      <c r="D424" s="10">
        <f t="shared" si="71"/>
        <v>0.34316603594639356</v>
      </c>
      <c r="E424" s="11">
        <f t="shared" si="72"/>
        <v>252.70575514467234</v>
      </c>
      <c r="F424" s="10">
        <f t="shared" si="73"/>
        <v>0.36122740625936167</v>
      </c>
      <c r="G424" s="8">
        <f t="shared" si="74"/>
        <v>71.1142400707283</v>
      </c>
      <c r="H424" s="8">
        <f t="shared" si="75"/>
        <v>181.59151507394404</v>
      </c>
      <c r="I424" s="8">
        <f t="shared" si="76"/>
        <v>3.9724632327878495E-5</v>
      </c>
      <c r="J424" s="8">
        <f t="shared" si="77"/>
        <v>3271.8618696889603</v>
      </c>
    </row>
    <row r="425" spans="1:10" x14ac:dyDescent="0.35">
      <c r="A425" s="5">
        <f t="shared" si="69"/>
        <v>392</v>
      </c>
      <c r="B425" s="10">
        <f t="shared" si="70"/>
        <v>123318.99082631982</v>
      </c>
      <c r="C425" s="1">
        <f t="shared" si="68"/>
        <v>1.1629059740680958E-4</v>
      </c>
      <c r="D425" s="10">
        <f t="shared" si="71"/>
        <v>0.33532614948707934</v>
      </c>
      <c r="E425" s="11">
        <f t="shared" si="72"/>
        <v>251.87115194554781</v>
      </c>
      <c r="F425" s="10">
        <f t="shared" si="73"/>
        <v>0.35297489419692563</v>
      </c>
      <c r="G425" s="8">
        <f t="shared" si="74"/>
        <v>70.879373349025187</v>
      </c>
      <c r="H425" s="8">
        <f t="shared" si="75"/>
        <v>180.99177859652264</v>
      </c>
      <c r="I425" s="8">
        <f t="shared" si="76"/>
        <v>3.8070610632436122E-5</v>
      </c>
      <c r="J425" s="8">
        <f t="shared" si="77"/>
        <v>3271.8619077595708</v>
      </c>
    </row>
    <row r="426" spans="1:10" x14ac:dyDescent="0.35">
      <c r="A426" s="5">
        <f t="shared" si="69"/>
        <v>393</v>
      </c>
      <c r="B426" s="10">
        <f t="shared" si="70"/>
        <v>123319.31849169095</v>
      </c>
      <c r="C426" s="1">
        <f t="shared" si="68"/>
        <v>1.1363385115437108E-4</v>
      </c>
      <c r="D426" s="10">
        <f t="shared" si="71"/>
        <v>0.32766537113617278</v>
      </c>
      <c r="E426" s="11">
        <f t="shared" si="72"/>
        <v>251.03930516337959</v>
      </c>
      <c r="F426" s="10">
        <f t="shared" si="73"/>
        <v>0.34491091698544507</v>
      </c>
      <c r="G426" s="8">
        <f t="shared" si="74"/>
        <v>70.645282314037459</v>
      </c>
      <c r="H426" s="8">
        <f t="shared" si="75"/>
        <v>180.39402284934215</v>
      </c>
      <c r="I426" s="8">
        <f t="shared" si="76"/>
        <v>3.6485457737207649E-5</v>
      </c>
      <c r="J426" s="8">
        <f t="shared" si="77"/>
        <v>3271.8619442450286</v>
      </c>
    </row>
    <row r="427" spans="1:10" x14ac:dyDescent="0.35">
      <c r="A427" s="5">
        <f t="shared" si="69"/>
        <v>394</v>
      </c>
      <c r="B427" s="10">
        <f t="shared" si="70"/>
        <v>123319.63867129998</v>
      </c>
      <c r="C427" s="1">
        <f t="shared" si="68"/>
        <v>1.1103780027044152E-4</v>
      </c>
      <c r="D427" s="10">
        <f t="shared" si="71"/>
        <v>0.32017960903474835</v>
      </c>
      <c r="E427" s="11">
        <f t="shared" si="72"/>
        <v>250.21020569514278</v>
      </c>
      <c r="F427" s="10">
        <f t="shared" si="73"/>
        <v>0.33703116740499828</v>
      </c>
      <c r="G427" s="8">
        <f t="shared" si="74"/>
        <v>70.411964404071568</v>
      </c>
      <c r="H427" s="8">
        <f t="shared" si="75"/>
        <v>179.79824129107121</v>
      </c>
      <c r="I427" s="8">
        <f t="shared" si="76"/>
        <v>3.4966306139586043E-5</v>
      </c>
      <c r="J427" s="8">
        <f t="shared" si="77"/>
        <v>3271.8619792113345</v>
      </c>
    </row>
    <row r="428" spans="1:10" x14ac:dyDescent="0.35">
      <c r="A428" s="5">
        <f t="shared" si="69"/>
        <v>395</v>
      </c>
      <c r="B428" s="10">
        <f t="shared" si="70"/>
        <v>123319.95153616478</v>
      </c>
      <c r="C428" s="1">
        <f t="shared" si="68"/>
        <v>1.0850105812332256E-4</v>
      </c>
      <c r="D428" s="10">
        <f t="shared" si="71"/>
        <v>0.31286486480486486</v>
      </c>
      <c r="E428" s="11">
        <f t="shared" si="72"/>
        <v>249.38384446741813</v>
      </c>
      <c r="F428" s="10">
        <f t="shared" si="73"/>
        <v>0.32933143663669989</v>
      </c>
      <c r="G428" s="8">
        <f t="shared" si="74"/>
        <v>70.179417065765364</v>
      </c>
      <c r="H428" s="8">
        <f t="shared" si="75"/>
        <v>179.20442740165277</v>
      </c>
      <c r="I428" s="8">
        <f t="shared" si="76"/>
        <v>3.3510407731618626E-5</v>
      </c>
      <c r="J428" s="8">
        <f t="shared" si="77"/>
        <v>3271.8620127217423</v>
      </c>
    </row>
    <row r="429" spans="1:10" x14ac:dyDescent="0.35">
      <c r="A429" s="5">
        <f t="shared" si="69"/>
        <v>396</v>
      </c>
      <c r="B429" s="10">
        <f t="shared" si="70"/>
        <v>123320.25725339619</v>
      </c>
      <c r="C429" s="1">
        <f t="shared" si="68"/>
        <v>1.0602226976041962E-4</v>
      </c>
      <c r="D429" s="10">
        <f t="shared" si="71"/>
        <v>0.30571723141362184</v>
      </c>
      <c r="E429" s="11">
        <f t="shared" si="72"/>
        <v>248.56021243601282</v>
      </c>
      <c r="F429" s="10">
        <f t="shared" si="73"/>
        <v>0.32180761201433877</v>
      </c>
      <c r="G429" s="8">
        <f t="shared" si="74"/>
        <v>69.947637753981311</v>
      </c>
      <c r="H429" s="8">
        <f t="shared" si="75"/>
        <v>178.61257468203149</v>
      </c>
      <c r="I429" s="8">
        <f t="shared" si="76"/>
        <v>3.2115128828723941E-5</v>
      </c>
      <c r="J429" s="8">
        <f t="shared" si="77"/>
        <v>3271.8620448368711</v>
      </c>
    </row>
    <row r="430" spans="1:10" x14ac:dyDescent="0.35">
      <c r="A430" s="5">
        <f t="shared" si="69"/>
        <v>397</v>
      </c>
      <c r="B430" s="10">
        <f t="shared" si="70"/>
        <v>123320.55598628728</v>
      </c>
      <c r="C430" s="1">
        <f t="shared" si="68"/>
        <v>1.0360011118415446E-4</v>
      </c>
      <c r="D430" s="10">
        <f t="shared" si="71"/>
        <v>0.29873289108851953</v>
      </c>
      <c r="E430" s="11">
        <f t="shared" si="72"/>
        <v>247.73930058763366</v>
      </c>
      <c r="F430" s="10">
        <f t="shared" si="73"/>
        <v>0.31445567483002057</v>
      </c>
      <c r="G430" s="8">
        <f t="shared" si="74"/>
        <v>69.716623932277429</v>
      </c>
      <c r="H430" s="8">
        <f t="shared" si="75"/>
        <v>178.02267665535624</v>
      </c>
      <c r="I430" s="8">
        <f t="shared" si="76"/>
        <v>3.0777945405659886E-5</v>
      </c>
      <c r="J430" s="8">
        <f t="shared" si="77"/>
        <v>3271.8620756148166</v>
      </c>
    </row>
    <row r="431" spans="1:10" x14ac:dyDescent="0.35">
      <c r="A431" s="5">
        <f t="shared" si="69"/>
        <v>398</v>
      </c>
      <c r="B431" s="10">
        <f t="shared" si="70"/>
        <v>123320.84789440055</v>
      </c>
      <c r="C431" s="1">
        <f t="shared" si="68"/>
        <v>1.0123328864408698E-4</v>
      </c>
      <c r="D431" s="10">
        <f t="shared" si="71"/>
        <v>0.2919081132772387</v>
      </c>
      <c r="E431" s="11">
        <f t="shared" si="72"/>
        <v>246.92109993902446</v>
      </c>
      <c r="F431" s="10">
        <f t="shared" si="73"/>
        <v>0.30727169818656708</v>
      </c>
      <c r="G431" s="8">
        <f t="shared" si="74"/>
        <v>69.486373072664406</v>
      </c>
      <c r="H431" s="8">
        <f t="shared" si="75"/>
        <v>177.43472686636005</v>
      </c>
      <c r="I431" s="8">
        <f t="shared" si="76"/>
        <v>2.9496438530506582E-5</v>
      </c>
      <c r="J431" s="8">
        <f t="shared" si="77"/>
        <v>3271.862105111255</v>
      </c>
    </row>
    <row r="432" spans="1:10" x14ac:dyDescent="0.35">
      <c r="A432" s="5">
        <f t="shared" si="69"/>
        <v>399</v>
      </c>
      <c r="B432" s="10">
        <f t="shared" si="70"/>
        <v>123321.1331336532</v>
      </c>
      <c r="C432" s="1">
        <f t="shared" si="68"/>
        <v>9.8920537947022602E-5</v>
      </c>
      <c r="D432" s="10">
        <f t="shared" si="71"/>
        <v>0.28523925265309286</v>
      </c>
      <c r="E432" s="11">
        <f t="shared" si="72"/>
        <v>246.1056015352157</v>
      </c>
      <c r="F432" s="10">
        <f t="shared" si="73"/>
        <v>0.3002518448979925</v>
      </c>
      <c r="G432" s="8">
        <f t="shared" si="74"/>
        <v>69.256882655113159</v>
      </c>
      <c r="H432" s="8">
        <f t="shared" si="75"/>
        <v>176.84871888010252</v>
      </c>
      <c r="I432" s="8">
        <f t="shared" si="76"/>
        <v>2.8268289988682533E-5</v>
      </c>
      <c r="J432" s="8">
        <f t="shared" si="77"/>
        <v>3271.862133379545</v>
      </c>
    </row>
    <row r="433" spans="1:10" x14ac:dyDescent="0.35">
      <c r="A433" s="5">
        <f t="shared" si="69"/>
        <v>400</v>
      </c>
      <c r="B433" s="10">
        <f t="shared" si="70"/>
        <v>123321.41185640037</v>
      </c>
      <c r="C433" s="1">
        <f t="shared" si="68"/>
        <v>9.6660623780664423E-5</v>
      </c>
      <c r="D433" s="10">
        <f t="shared" si="71"/>
        <v>0.27872274717115725</v>
      </c>
      <c r="E433" s="11">
        <f t="shared" si="72"/>
        <v>245.29279645211184</v>
      </c>
      <c r="F433" s="10">
        <f t="shared" si="73"/>
        <v>0.29339236544332342</v>
      </c>
      <c r="G433" s="8">
        <f t="shared" si="74"/>
        <v>69.028150168282906</v>
      </c>
      <c r="H433" s="8">
        <f t="shared" si="75"/>
        <v>176.26464628382894</v>
      </c>
      <c r="I433" s="8">
        <f t="shared" si="76"/>
        <v>2.7091278089679728E-5</v>
      </c>
      <c r="J433" s="8">
        <f t="shared" si="77"/>
        <v>3271.8621604708233</v>
      </c>
    </row>
  </sheetData>
  <sheetProtection password="90B3" sheet="1" objects="1" scenarios="1"/>
  <mergeCells count="3">
    <mergeCell ref="F5:I5"/>
    <mergeCell ref="F6:I6"/>
    <mergeCell ref="F7:I7"/>
  </mergeCells>
  <dataValidations count="2">
    <dataValidation type="list" allowBlank="1" showInputMessage="1" showErrorMessage="1" sqref="B10">
      <formula1>"31,93"</formula1>
    </dataValidation>
    <dataValidation type="list" allowBlank="1" showInputMessage="1" showErrorMessage="1" sqref="B11">
      <formula1>"TRUE,FALSE"</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Basic</vt:lpstr>
      <vt:lpstr>Advanced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dc:creator>
  <cp:lastModifiedBy>Todd Houstein</cp:lastModifiedBy>
  <dcterms:created xsi:type="dcterms:W3CDTF">2018-01-24T22:20:52Z</dcterms:created>
  <dcterms:modified xsi:type="dcterms:W3CDTF">2019-03-13T01:00:33Z</dcterms:modified>
</cp:coreProperties>
</file>