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ulesWalkden\Downloads\"/>
    </mc:Choice>
  </mc:AlternateContent>
  <xr:revisionPtr revIDLastSave="0" documentId="13_ncr:1_{0B2C54EC-847B-48D0-8071-61F3D0DD888E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Cover Sheet" sheetId="1" r:id="rId1"/>
    <sheet name="Contents" sheetId="2" r:id="rId2"/>
    <sheet name="Full Results" sheetId="3" r:id="rId3"/>
    <sheet name="Table 1" sheetId="4" r:id="rId4"/>
    <sheet name="Table 2" sheetId="5" r:id="rId5"/>
    <sheet name="Table 3" sheetId="6" r:id="rId6"/>
    <sheet name="Table 4" sheetId="7" r:id="rId7"/>
    <sheet name="Table 5" sheetId="8" r:id="rId8"/>
    <sheet name="Table 6" sheetId="9" r:id="rId9"/>
    <sheet name="Table 7" sheetId="10" r:id="rId10"/>
    <sheet name="Table 8" sheetId="11" r:id="rId11"/>
    <sheet name="Table 9" sheetId="12" r:id="rId12"/>
    <sheet name="Table 10" sheetId="13" r:id="rId13"/>
    <sheet name="Table 11" sheetId="14" r:id="rId14"/>
    <sheet name="Table 12" sheetId="15" r:id="rId15"/>
    <sheet name="Table 13" sheetId="16" r:id="rId16"/>
    <sheet name="Table 14" sheetId="17" r:id="rId17"/>
    <sheet name="Table 15" sheetId="18" r:id="rId18"/>
    <sheet name="Table 16" sheetId="19" r:id="rId19"/>
    <sheet name="Table 17" sheetId="20" r:id="rId20"/>
    <sheet name="Table 18" sheetId="21" r:id="rId21"/>
    <sheet name="Table 19" sheetId="22" r:id="rId22"/>
    <sheet name="Table 20" sheetId="23" r:id="rId23"/>
    <sheet name="Table 21" sheetId="24" r:id="rId24"/>
    <sheet name="Table 22" sheetId="25" r:id="rId25"/>
    <sheet name="Table 23" sheetId="26" r:id="rId26"/>
    <sheet name="Table 24" sheetId="27" r:id="rId27"/>
    <sheet name="Table 25" sheetId="28" r:id="rId28"/>
    <sheet name="Table 26" sheetId="29" r:id="rId29"/>
    <sheet name="Table 27" sheetId="30" r:id="rId30"/>
    <sheet name="Table 28" sheetId="31" r:id="rId31"/>
    <sheet name="Table 29" sheetId="32" r:id="rId32"/>
    <sheet name="Table 30" sheetId="33" r:id="rId33"/>
    <sheet name="Table 31" sheetId="34" r:id="rId34"/>
    <sheet name="Table 32" sheetId="35" r:id="rId35"/>
    <sheet name="Table 33" sheetId="36" r:id="rId36"/>
    <sheet name="Table 34" sheetId="37" r:id="rId37"/>
    <sheet name="Table 35" sheetId="38" r:id="rId38"/>
    <sheet name="Table 36" sheetId="39" r:id="rId39"/>
    <sheet name="Table 37" sheetId="40" r:id="rId40"/>
    <sheet name="Table 38" sheetId="41" r:id="rId41"/>
    <sheet name="Table 39" sheetId="42" r:id="rId42"/>
    <sheet name="Table 40" sheetId="43" r:id="rId43"/>
    <sheet name="Table 41" sheetId="44" r:id="rId44"/>
    <sheet name="Table 42" sheetId="45" r:id="rId45"/>
    <sheet name="Table 43" sheetId="46" r:id="rId46"/>
    <sheet name="Table 44" sheetId="47" r:id="rId47"/>
    <sheet name="Table 45" sheetId="48" r:id="rId48"/>
    <sheet name="Table 46" sheetId="49" r:id="rId49"/>
    <sheet name="Table 47" sheetId="50" r:id="rId50"/>
    <sheet name="Table 48" sheetId="51" r:id="rId51"/>
    <sheet name="Table 49" sheetId="52" r:id="rId52"/>
    <sheet name="Table 50" sheetId="53" r:id="rId53"/>
    <sheet name="Table 51" sheetId="54" r:id="rId54"/>
    <sheet name="Table 52" sheetId="55" r:id="rId55"/>
    <sheet name="Table 53" sheetId="56" r:id="rId56"/>
    <sheet name="Table 54" sheetId="57" r:id="rId57"/>
    <sheet name="Table 55" sheetId="58" r:id="rId58"/>
    <sheet name="Table 56" sheetId="59" r:id="rId5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3" l="1"/>
  <c r="BF60" i="3"/>
  <c r="BG60" i="3"/>
  <c r="BH60" i="3"/>
  <c r="BI60" i="3"/>
  <c r="BJ60" i="3"/>
  <c r="BK60" i="3"/>
  <c r="BL60" i="3"/>
  <c r="BE60" i="3"/>
  <c r="E60" i="3"/>
  <c r="F60" i="3"/>
  <c r="G60" i="3"/>
  <c r="H60" i="3"/>
  <c r="I60" i="3"/>
  <c r="D60" i="3"/>
  <c r="B17" i="59"/>
  <c r="B17" i="58"/>
  <c r="B17" i="57"/>
  <c r="B17" i="56"/>
  <c r="B17" i="55"/>
  <c r="B17" i="54"/>
  <c r="B19" i="53"/>
  <c r="B24" i="52"/>
  <c r="B17" i="51"/>
  <c r="B18" i="50"/>
  <c r="B16" i="49"/>
  <c r="B19" i="48"/>
  <c r="B19" i="47"/>
  <c r="B19" i="46"/>
  <c r="B19" i="45"/>
  <c r="B19" i="44"/>
  <c r="B19" i="43"/>
  <c r="B19" i="42"/>
  <c r="B19" i="41"/>
  <c r="B19" i="40"/>
  <c r="B19" i="39"/>
  <c r="B19" i="38"/>
  <c r="B19" i="37"/>
  <c r="B19" i="36"/>
  <c r="B19" i="35"/>
  <c r="B19" i="34"/>
  <c r="B19" i="33"/>
  <c r="B19" i="32"/>
  <c r="B19" i="31"/>
  <c r="B17" i="30"/>
  <c r="B18" i="29"/>
  <c r="B20" i="28"/>
  <c r="B19" i="27"/>
  <c r="B19" i="26"/>
  <c r="B19" i="25"/>
  <c r="B19" i="24"/>
  <c r="B18" i="23"/>
  <c r="B18" i="22"/>
  <c r="B18" i="21"/>
  <c r="B18" i="20"/>
  <c r="B18" i="19"/>
  <c r="B18" i="18"/>
  <c r="B18" i="17"/>
  <c r="B18" i="16"/>
  <c r="B18" i="15"/>
  <c r="B18" i="14"/>
  <c r="B18" i="13"/>
  <c r="B18" i="12"/>
  <c r="B18" i="11"/>
  <c r="B18" i="10"/>
  <c r="B17" i="9"/>
  <c r="B17" i="8"/>
  <c r="B17" i="7"/>
  <c r="B17" i="6"/>
  <c r="B17" i="5"/>
  <c r="B26" i="4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D6" i="2"/>
  <c r="F20" i="1"/>
</calcChain>
</file>

<file path=xl/sharedStrings.xml><?xml version="1.0" encoding="utf-8"?>
<sst xmlns="http://schemas.openxmlformats.org/spreadsheetml/2006/main" count="4393" uniqueCount="247">
  <si>
    <t>Public First poll for Police Foundation</t>
  </si>
  <si>
    <t>Fieldwork:</t>
  </si>
  <si>
    <t>19 Jun 2026 - 22 Jun 2026</t>
  </si>
  <si>
    <t>Interview Method:</t>
  </si>
  <si>
    <t>Online Survey</t>
  </si>
  <si>
    <t>Population represented:</t>
  </si>
  <si>
    <t>Adults in London</t>
  </si>
  <si>
    <t>Sample size:</t>
  </si>
  <si>
    <t>Methodology:</t>
  </si>
  <si>
    <t>Data are weighted to nationally representative proportions by SEG, Race, Region, Education, GenderAge.</t>
  </si>
  <si>
    <t>Public First is a member of the BPC and abides by its rules. For more information please contact the Public First polling team:</t>
  </si>
  <si>
    <t>Table of Contents</t>
  </si>
  <si>
    <t>Table #</t>
  </si>
  <si>
    <t>Individual Tables</t>
  </si>
  <si>
    <t>Full Result Row</t>
  </si>
  <si>
    <t>Question Base</t>
  </si>
  <si>
    <t>BASE: All Respondents</t>
  </si>
  <si>
    <t>Full Results</t>
  </si>
  <si>
    <t>Age</t>
  </si>
  <si>
    <t>Gender</t>
  </si>
  <si>
    <t>Social Grade</t>
  </si>
  <si>
    <t>Income</t>
  </si>
  <si>
    <t>Ethnicity</t>
  </si>
  <si>
    <t>Education</t>
  </si>
  <si>
    <t>2024 Vote</t>
  </si>
  <si>
    <t>Vote Intention</t>
  </si>
  <si>
    <t>Born in the UK</t>
  </si>
  <si>
    <t>Total</t>
  </si>
  <si>
    <t>18-24</t>
  </si>
  <si>
    <t>25-34</t>
  </si>
  <si>
    <t>35-44</t>
  </si>
  <si>
    <t>45-54</t>
  </si>
  <si>
    <t>55-64</t>
  </si>
  <si>
    <t>65+</t>
  </si>
  <si>
    <t>Male</t>
  </si>
  <si>
    <t>Female</t>
  </si>
  <si>
    <t>AB</t>
  </si>
  <si>
    <t>C1</t>
  </si>
  <si>
    <t>C2</t>
  </si>
  <si>
    <t>DE</t>
  </si>
  <si>
    <t>No annual income</t>
  </si>
  <si>
    <t>Less than £10,000</t>
  </si>
  <si>
    <t>£10,000 - £14,999</t>
  </si>
  <si>
    <t>£15,000 - £19,999</t>
  </si>
  <si>
    <t>£20,000 - £24,999</t>
  </si>
  <si>
    <t>£25,000 - £29,999</t>
  </si>
  <si>
    <t>£30,000 - £34,999</t>
  </si>
  <si>
    <t>£35,000 - £39,999</t>
  </si>
  <si>
    <t>£40,000 - £44,999</t>
  </si>
  <si>
    <t>£45,000 - £49,999</t>
  </si>
  <si>
    <t>£50,000 - £59,999</t>
  </si>
  <si>
    <t>£60,000 - £69,999</t>
  </si>
  <si>
    <t>£70,000 - £79,999</t>
  </si>
  <si>
    <t>£80,000 - £89,999</t>
  </si>
  <si>
    <t>£90,000 - £99,999</t>
  </si>
  <si>
    <t>£100,000 or more</t>
  </si>
  <si>
    <t>Prefer not to say</t>
  </si>
  <si>
    <t>White</t>
  </si>
  <si>
    <t>BAME</t>
  </si>
  <si>
    <t>GCSE or equivalent (Scottish National/O Level)</t>
  </si>
  <si>
    <t>A Level or equivalent (GCE/Higher/Advanced Higher)</t>
  </si>
  <si>
    <t>Level 4 / 5 or equivalent (HND/HNC/Higher Apprenticeship)</t>
  </si>
  <si>
    <t>University Undergraduate Degree (BA/BSc)</t>
  </si>
  <si>
    <t>University Postgraduate Degree (MA/MSc/MPhil)</t>
  </si>
  <si>
    <t>Doctorate (PhD/DPHil)</t>
  </si>
  <si>
    <t>None of the above</t>
  </si>
  <si>
    <t>Con</t>
  </si>
  <si>
    <t>Lab</t>
  </si>
  <si>
    <t>Lib Dem</t>
  </si>
  <si>
    <t>Green</t>
  </si>
  <si>
    <t>Reform</t>
  </si>
  <si>
    <t>SNP</t>
  </si>
  <si>
    <t>DK</t>
  </si>
  <si>
    <t>Other</t>
  </si>
  <si>
    <t>No vote</t>
  </si>
  <si>
    <t>In London</t>
  </si>
  <si>
    <t>In the UK</t>
  </si>
  <si>
    <t>Outside of UK</t>
  </si>
  <si>
    <t>Unweighted</t>
  </si>
  <si>
    <t>Weighted</t>
  </si>
  <si>
    <t>Where do you tend to get most of your news? Select up to three of the following</t>
  </si>
  <si>
    <t>Television news (on any device - live or on a broadcaster's app or website)</t>
  </si>
  <si>
    <t>Radio news (including on apps or online)</t>
  </si>
  <si>
    <t>Printed newspapers or magazines</t>
  </si>
  <si>
    <t>News organisations' own websites or apps</t>
  </si>
  <si>
    <t>News I see on social media (such as Facebook, Instagram, X)</t>
  </si>
  <si>
    <t>Video sharing sites (such as YouTube, TikTok)</t>
  </si>
  <si>
    <t>Messaging apps (such as WhatsApp, Telegram)</t>
  </si>
  <si>
    <t>Podcasts</t>
  </si>
  <si>
    <t>Online creators, influencers or commentators I follow</t>
  </si>
  <si>
    <t>Email newsletters</t>
  </si>
  <si>
    <t>Conversations with friends, family or colleagues</t>
  </si>
  <si>
    <t>N/A - I don't really follow the news</t>
  </si>
  <si>
    <t>Don’t know</t>
  </si>
  <si>
    <t>Which of the following, if any, are true for you?: I am on a local WhatsApp group or equivalent local messaging group</t>
  </si>
  <si>
    <t>True for me</t>
  </si>
  <si>
    <t>Not true for me</t>
  </si>
  <si>
    <t>Which of the following, if any, are true for you?: I have attended a protest in the last year</t>
  </si>
  <si>
    <t>Which of the following, if any, are true for you?: If you are paying attention, select "True for me"</t>
  </si>
  <si>
    <t>Which of the following, if any, are true for you?: I have been the victim of a crime within the last year</t>
  </si>
  <si>
    <t>To what extent do you agree or disagree that the following are organisations that you can trust?: The Metropolitan Police Service</t>
  </si>
  <si>
    <t>Strongly agree</t>
  </si>
  <si>
    <t>Tend to agree</t>
  </si>
  <si>
    <t>Neither agree nor disagree</t>
  </si>
  <si>
    <t>Tend to disagree</t>
  </si>
  <si>
    <t>Strongly disagree</t>
  </si>
  <si>
    <t>To what extent do you agree or disagree that the following are organisations that you can trust?: The UK government</t>
  </si>
  <si>
    <t>To what extent do you agree or disagree that the following are organisations that you can trust?: The NHS</t>
  </si>
  <si>
    <t>To what extent do you agree or disagree that the following are organisations that you can trust?: The London Government</t>
  </si>
  <si>
    <t>To what extent do you agree or disagree that the following are organisations that you can trust?: My local council</t>
  </si>
  <si>
    <t>To what extent do you agree or disagree that the following are organisations that you can trust?: Technology companies</t>
  </si>
  <si>
    <t>To what extent do you agree or disagree that the following are organisations that you can trust?: The military / Army Reserve</t>
  </si>
  <si>
    <t>To what extent do you agree or disagree that the following are organisations that you can trust?: The courts system</t>
  </si>
  <si>
    <t>To what extent do you agree or disagree that the following are organisations that you can trust?: The prison system</t>
  </si>
  <si>
    <t>Which of the following comes closest to your view?: The death penalty can never be justified|The death penalty is an appropriate punishment in some cases</t>
  </si>
  <si>
    <t>-2</t>
  </si>
  <si>
    <t>-1</t>
  </si>
  <si>
    <t>0</t>
  </si>
  <si>
    <t>1</t>
  </si>
  <si>
    <t>2</t>
  </si>
  <si>
    <t>Which of the following comes closest to your view?: Police in the UK have too much power|Police in the UK do not have enough power</t>
  </si>
  <si>
    <t>Which of the following comes closest to your view?: The focus of prisons should be to rehabilitate offenders into society|The focus of prisons should be to punish offenders to deter others from committing crimes</t>
  </si>
  <si>
    <t>To what extent do you agree or disagree with the following statements?: A good person would never commit a crime</t>
  </si>
  <si>
    <t>Somewhat agree</t>
  </si>
  <si>
    <t>Somewhat disagree</t>
  </si>
  <si>
    <t>To what extent do you agree or disagree with the following statements?: There is no excuse to break the law</t>
  </si>
  <si>
    <t>To what extent do you agree or disagree with the following statements?: Britain is not tough enough on criminals</t>
  </si>
  <si>
    <t>Which of the following comes closest to your view when it comes to reporting crime?</t>
  </si>
  <si>
    <t>I would report every crime that I am a victim of</t>
  </si>
  <si>
    <t>There are a few circumstances where I might not report a crime, but I would the majority of the time</t>
  </si>
  <si>
    <t>I’m not sure whether I would or would not report a crime that I was a victim of</t>
  </si>
  <si>
    <t>There are a few circumstances where I might report a crime, but I would not the majority of the time</t>
  </si>
  <si>
    <t>I would never report a crime that I was a victim of</t>
  </si>
  <si>
    <t>Have you ever interacted with the police in any capacity (i.e. talking to an officer in the street, calling 999 or 101, reporting a crime at a police station, or online etc.)?</t>
  </si>
  <si>
    <t>Yes, in the last year</t>
  </si>
  <si>
    <t>Yes, over a year ago</t>
  </si>
  <si>
    <t>No, never</t>
  </si>
  <si>
    <t>Which statement comes closest to your view?</t>
  </si>
  <si>
    <t>Criminals are better than the police at using technology</t>
  </si>
  <si>
    <t>The police are better than criminals at using technology</t>
  </si>
  <si>
    <t>Criminals and the police are equally good at using technology</t>
  </si>
  <si>
    <t>Don't know</t>
  </si>
  <si>
    <t>To what extent would you support or oppose the police doing the following?: Adopting new forms of technology as part of police work</t>
  </si>
  <si>
    <t>Strongly support</t>
  </si>
  <si>
    <t>Somewhat support</t>
  </si>
  <si>
    <t>Neither support nor oppose</t>
  </si>
  <si>
    <t>Somewhat oppose</t>
  </si>
  <si>
    <t>Strongly oppose</t>
  </si>
  <si>
    <t>To what extent would you support or oppose the police doing the following?: Making use of information they already hold to identify offenders</t>
  </si>
  <si>
    <t>To what extent would you support or oppose the police doing the following?: Connecting information from across different police systems about offenders</t>
  </si>
  <si>
    <t>Finally, we’d like to ask you some questions about the use of Artificial Intelligence - known as “AI” by the police. To what extent would you support or oppose the police using AI generally?</t>
  </si>
  <si>
    <t>To what extent would you support or oppose the police using AI for each of the following purposes?: To automate record-keeping and administration</t>
  </si>
  <si>
    <t>To what extent would you support or oppose the police using AI for each of the following purposes?: To analyse trends and patterns in crime to help predict where police resources are most likely to be needed</t>
  </si>
  <si>
    <t>To what extent would you support or oppose the police using AI for each of the following purposes?: To detect internal misconduct by highlighting odd patterns of behaviour by officers or staff</t>
  </si>
  <si>
    <t>To what extent would you support or oppose the police using AI for each of the following purposes?: To help manage police deployments efficiently during busy periods</t>
  </si>
  <si>
    <t>To what extent would you support or oppose the police using AI for each of the following purposes?: To provide fast translation when dealing with callers, crime suspects or witnesses who don’t speak English</t>
  </si>
  <si>
    <t>To what extent would you support or oppose the police using AI for each of the following purposes?: Using behaviour analysis to predict the likelihood of individual people committing crimes in the future</t>
  </si>
  <si>
    <t>To what extent would you support or oppose the police using AI for each of the following purposes?: To assist judges and jurors in making decisions based on what the law says</t>
  </si>
  <si>
    <t>To what extent would you support or oppose the police using AI for each of the following purposes?: To identify serious and repeat offenders or people who might be victims</t>
  </si>
  <si>
    <t>To what extent would you support or oppose the police using AI for each of the following purposes?: To help investigators join the dots and link related crimes</t>
  </si>
  <si>
    <t>To what extent would you support or oppose the police using AI for each of the following purposes?: To safeguard vulnerable people more quickly</t>
  </si>
  <si>
    <t>To what extent would you support or oppose the police using AI for each of the following purposes?: To assist with cold cases and when all existing lines of inquiry have been exhausted</t>
  </si>
  <si>
    <t>To what extent would you support or oppose the police using AI for each of the following purposes?: To reduce the need for civilian support staff so more of the police’s budget can be spent on frontline officers</t>
  </si>
  <si>
    <t>Which of the following comes closer to your view?</t>
  </si>
  <si>
    <t>The police should make greater use of AI to analyse information if it helps them process things more quickly</t>
  </si>
  <si>
    <t>The police should not make greater use of AI to analyse information, even if it means things are processed more slowly</t>
  </si>
  <si>
    <t>Which concerns you most, if either?</t>
  </si>
  <si>
    <t>Police failing to identify important information because they can’t process it quickly enough</t>
  </si>
  <si>
    <t>Police making greater use of AI to analyse information</t>
  </si>
  <si>
    <t>Both concern me equally</t>
  </si>
  <si>
    <t>Neither concern me</t>
  </si>
  <si>
    <t>Which of the following comes closest to your view?</t>
  </si>
  <si>
    <t>Police should use AI extensively, including for operational decisions</t>
  </si>
  <si>
    <t>Police should only use AI to assist officers, provided important decisions remain under human control</t>
  </si>
  <si>
    <t>Police should use AI only in very limited circumstances</t>
  </si>
  <si>
    <t>Police should not use AI under any circumstances</t>
  </si>
  <si>
    <t>Which of the following do you believe should be the most important priorities for the police service in London? Select up to three</t>
  </si>
  <si>
    <t>Keeping communities safe</t>
  </si>
  <si>
    <t>Protecting victims</t>
  </si>
  <si>
    <t>Catching criminals</t>
  </si>
  <si>
    <t>Acting fairly and lawfully</t>
  </si>
  <si>
    <t>Respecting people’s privacy</t>
  </si>
  <si>
    <t>Using technology responsibly</t>
  </si>
  <si>
    <t>Building trust and confidence</t>
  </si>
  <si>
    <t>Maintaining order on the streets</t>
  </si>
  <si>
    <t>Treating everyone equally</t>
  </si>
  <si>
    <t>Other (please specify)</t>
  </si>
  <si>
    <t>1 - The Police need to be able to make full use of all technologies available to prevent crime and protect the public, without unnecessary restrictions</t>
  </si>
  <si>
    <t>3</t>
  </si>
  <si>
    <t>4</t>
  </si>
  <si>
    <t>5 - We need to put greater limits on Police use of technology to prevent the risk of abuse, even if it limits some crime-fighting capabilities</t>
  </si>
  <si>
    <t>Before today, had you heard of each of the following companies?: Palantir</t>
  </si>
  <si>
    <t>I had not heard of them</t>
  </si>
  <si>
    <t>I had heard the name but know nothing about them</t>
  </si>
  <si>
    <t>I know a little bit about them</t>
  </si>
  <si>
    <t>I know a lot about them</t>
  </si>
  <si>
    <t>Before today, had you heard of each of the following companies?: Anthropic</t>
  </si>
  <si>
    <t>Before today, had you heard of each of the following companies?: OpenAI</t>
  </si>
  <si>
    <t>Before today, had you heard of each of the following companies?: Apple</t>
  </si>
  <si>
    <t>Before today, had you heard of each of the following companies?: Amazon</t>
  </si>
  <si>
    <t>Fieldwork: 19 Jun 2026 - 22 Jun 2026</t>
  </si>
  <si>
    <t>Grid Summary: Which of the following, if any, are true for you?</t>
  </si>
  <si>
    <t>I have been the victim of a crime within the last year</t>
  </si>
  <si>
    <t>I am on a local WhatsApp group or equivalent local messaging group</t>
  </si>
  <si>
    <t>I have attended a protest in the last year</t>
  </si>
  <si>
    <t>If you are paying attention, select "True for me"</t>
  </si>
  <si>
    <t>Grid Summary: To what extent do you agree or disagree that the following are organisations that you can trust?</t>
  </si>
  <si>
    <t>The Metropolitan Police Service</t>
  </si>
  <si>
    <t>The UK government</t>
  </si>
  <si>
    <t>The NHS</t>
  </si>
  <si>
    <t>The London Government</t>
  </si>
  <si>
    <t>My local council</t>
  </si>
  <si>
    <t>Technology companies</t>
  </si>
  <si>
    <t>The military / Army Reserve</t>
  </si>
  <si>
    <t>The courts system</t>
  </si>
  <si>
    <t>The prison system</t>
  </si>
  <si>
    <t>Grid Summary: Which of the following comes closest to your view?</t>
  </si>
  <si>
    <t>The death penalty can never be justified|The death penalty is an appropriate punishment in some cases</t>
  </si>
  <si>
    <t>Police in the UK have too much power|Police in the UK do not have enough power</t>
  </si>
  <si>
    <t>The focus of prisons should be to rehabilitate offenders into society|The focus of prisons should be to punish offenders to deter others from committing crimes</t>
  </si>
  <si>
    <t>Grid Summary: To what extent do you agree or disagree with the following statements?</t>
  </si>
  <si>
    <t>A good person would never commit a crime</t>
  </si>
  <si>
    <t>There is no excuse to break the law</t>
  </si>
  <si>
    <t>Britain is not tough enough on criminals</t>
  </si>
  <si>
    <t>Grid Summary: To what extent would you support or oppose the police doing the following?</t>
  </si>
  <si>
    <t>Adopting new forms of technology as part of police work</t>
  </si>
  <si>
    <t>Making use of information they already hold to identify offenders</t>
  </si>
  <si>
    <t>Connecting information from across different police systems about offenders</t>
  </si>
  <si>
    <t>Grid Summary: To what extent would you support or oppose the police using AI for each of the following purposes?</t>
  </si>
  <si>
    <t>To automate record-keeping and administration</t>
  </si>
  <si>
    <t>To analyse trends and patterns in crime to help predict where police resources are most likely to be needed</t>
  </si>
  <si>
    <t>To detect internal misconduct by highlighting odd patterns of behaviour by officers or staff</t>
  </si>
  <si>
    <t>To help manage police deployments efficiently during busy periods</t>
  </si>
  <si>
    <t>To provide fast translation when dealing with callers, crime suspects or witnesses who don’t speak English</t>
  </si>
  <si>
    <t>Using behaviour analysis to predict the likelihood of individual people committing crimes in the future</t>
  </si>
  <si>
    <t>To assist judges and jurors in making decisions based on what the law says</t>
  </si>
  <si>
    <t>To identify serious and repeat offenders or people who might be victims</t>
  </si>
  <si>
    <t>To help investigators join the dots and link related crimes</t>
  </si>
  <si>
    <t>To safeguard vulnerable people more quickly</t>
  </si>
  <si>
    <t>To assist with cold cases and when all existing lines of inquiry have been exhausted</t>
  </si>
  <si>
    <t>To reduce the need for civilian support staff so more of the police’s budget can be spent on frontline officers</t>
  </si>
  <si>
    <t>Grid Summary: Before today, had you heard of each of the following companies?</t>
  </si>
  <si>
    <t>Palantir</t>
  </si>
  <si>
    <t>Anthropic</t>
  </si>
  <si>
    <t>Apple</t>
  </si>
  <si>
    <t>Amazon</t>
  </si>
  <si>
    <t>OpenAI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</si>
</sst>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8"/>
      <color rgb="FF000000"/>
      <name val="Calibri"/>
    </font>
    <font>
      <sz val="11"/>
      <name val="Calibri"/>
    </font>
    <font>
      <b/>
      <sz val="11"/>
      <name val="Calibri"/>
    </font>
    <font>
      <b/>
      <sz val="14"/>
      <name val="Calibri"/>
    </font>
    <font>
      <sz val="14"/>
      <name val="Calibri"/>
    </font>
    <font>
      <sz val="13"/>
      <name val="Calibri"/>
    </font>
    <font>
      <i/>
      <sz val="13"/>
      <name val="Calibri"/>
    </font>
    <font>
      <b/>
      <i/>
      <sz val="11"/>
      <name val="Calibri"/>
    </font>
    <font>
      <u/>
      <sz val="11"/>
      <color rgb="FF0563C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1">
      <alignment horizontal="center" vertical="center" wrapText="1"/>
    </xf>
  </cellStyleXfs>
  <cellXfs count="3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2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0" fillId="0" borderId="5" xfId="0" applyBorder="1"/>
    <xf numFmtId="0" fontId="1" fillId="0" borderId="0" xfId="0" applyFont="1"/>
    <xf numFmtId="9" fontId="0" fillId="0" borderId="0" xfId="0" applyNumberFormat="1"/>
  </cellXfs>
  <cellStyles count="2">
    <cellStyle name="Normal" xfId="0" builtinId="0"/>
    <cellStyle name="style_answers" xfId="1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4389120" cy="82296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463040" cy="27432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7:M20"/>
  <sheetViews>
    <sheetView showGridLines="0" tabSelected="1" workbookViewId="0"/>
  </sheetViews>
  <sheetFormatPr defaultRowHeight="14.5" x14ac:dyDescent="0.35"/>
  <cols>
    <col min="6" max="6" width="25" customWidth="1"/>
    <col min="11" max="11" width="40" customWidth="1"/>
  </cols>
  <sheetData>
    <row r="7" spans="6:12" ht="40" customHeight="1" x14ac:dyDescent="0.35">
      <c r="F7" s="26" t="s">
        <v>0</v>
      </c>
      <c r="G7" s="25"/>
      <c r="H7" s="25"/>
      <c r="I7" s="25"/>
      <c r="J7" s="25"/>
      <c r="K7" s="25"/>
      <c r="L7" s="25"/>
    </row>
    <row r="10" spans="6:12" ht="20" customHeight="1" x14ac:dyDescent="0.45">
      <c r="F10" s="1" t="s">
        <v>1</v>
      </c>
      <c r="K10" s="2" t="s">
        <v>2</v>
      </c>
    </row>
    <row r="11" spans="6:12" ht="20" customHeight="1" x14ac:dyDescent="0.45">
      <c r="F11" s="1" t="s">
        <v>3</v>
      </c>
      <c r="K11" s="2" t="s">
        <v>4</v>
      </c>
    </row>
    <row r="12" spans="6:12" ht="20" customHeight="1" x14ac:dyDescent="0.45">
      <c r="F12" s="1" t="s">
        <v>5</v>
      </c>
      <c r="K12" s="2" t="s">
        <v>6</v>
      </c>
    </row>
    <row r="13" spans="6:12" ht="20" customHeight="1" x14ac:dyDescent="0.45">
      <c r="F13" s="1" t="s">
        <v>7</v>
      </c>
      <c r="K13" s="2">
        <v>1041</v>
      </c>
    </row>
    <row r="16" spans="6:12" ht="18.5" x14ac:dyDescent="0.45">
      <c r="F16" s="1" t="s">
        <v>8</v>
      </c>
    </row>
    <row r="17" spans="6:13" ht="50" customHeight="1" x14ac:dyDescent="0.35">
      <c r="F17" s="24" t="s">
        <v>9</v>
      </c>
      <c r="G17" s="25"/>
      <c r="H17" s="25"/>
      <c r="I17" s="25"/>
      <c r="J17" s="25"/>
      <c r="K17" s="25"/>
      <c r="L17" s="25"/>
      <c r="M17" s="25"/>
    </row>
    <row r="19" spans="6:13" ht="30" customHeight="1" x14ac:dyDescent="0.35">
      <c r="F19" s="3" t="s">
        <v>10</v>
      </c>
    </row>
    <row r="20" spans="6:13" ht="17" x14ac:dyDescent="0.35">
      <c r="F20" s="3" t="str">
        <f>HYPERLINK("mailto:polling@publicfirst.co.uk?subject=" &amp; F7, "polling@publicfirst.co.uk")</f>
        <v>polling@publicfirst.co.uk</v>
      </c>
    </row>
  </sheetData>
  <mergeCells count="2">
    <mergeCell ref="F17:M17"/>
    <mergeCell ref="F7:L7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18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11" width="20" customWidth="1"/>
  </cols>
  <sheetData>
    <row r="2" spans="2:11" ht="40" customHeight="1" x14ac:dyDescent="0.35">
      <c r="D2" s="21" t="s">
        <v>206</v>
      </c>
    </row>
    <row r="6" spans="2:11" ht="50" customHeight="1" x14ac:dyDescent="0.35">
      <c r="C6" s="23" t="s">
        <v>207</v>
      </c>
      <c r="D6" s="23" t="s">
        <v>208</v>
      </c>
      <c r="E6" s="23" t="s">
        <v>209</v>
      </c>
      <c r="F6" s="23" t="s">
        <v>210</v>
      </c>
      <c r="G6" s="23" t="s">
        <v>211</v>
      </c>
      <c r="H6" s="23" t="s">
        <v>212</v>
      </c>
      <c r="I6" s="23" t="s">
        <v>213</v>
      </c>
      <c r="J6" s="23" t="s">
        <v>214</v>
      </c>
      <c r="K6" s="23" t="s">
        <v>215</v>
      </c>
    </row>
    <row r="7" spans="2:11" x14ac:dyDescent="0.35">
      <c r="B7" s="22" t="s">
        <v>101</v>
      </c>
      <c r="C7" s="20">
        <v>0.14425863786389659</v>
      </c>
      <c r="D7" s="20">
        <v>0.1392724259836991</v>
      </c>
      <c r="E7" s="20">
        <v>0.30089051866278521</v>
      </c>
      <c r="F7" s="20">
        <v>0.13961795095528021</v>
      </c>
      <c r="G7" s="20">
        <v>0.13627060576841599</v>
      </c>
      <c r="H7" s="20">
        <v>0.1328915281234703</v>
      </c>
      <c r="I7" s="20">
        <v>0.23393876494577609</v>
      </c>
      <c r="J7" s="20">
        <v>0.15604223063341069</v>
      </c>
      <c r="K7" s="20">
        <v>9.6276455478811335E-2</v>
      </c>
    </row>
    <row r="8" spans="2:11" x14ac:dyDescent="0.35">
      <c r="B8" s="22" t="s">
        <v>102</v>
      </c>
      <c r="C8" s="20">
        <v>0.33497819367571618</v>
      </c>
      <c r="D8" s="20">
        <v>0.25093321377624023</v>
      </c>
      <c r="E8" s="20">
        <v>0.44932134841173188</v>
      </c>
      <c r="F8" s="20">
        <v>0.26381965163328258</v>
      </c>
      <c r="G8" s="20">
        <v>0.35915336761647187</v>
      </c>
      <c r="H8" s="20">
        <v>0.31038321133800811</v>
      </c>
      <c r="I8" s="20">
        <v>0.40875716396035727</v>
      </c>
      <c r="J8" s="20">
        <v>0.34777217769334579</v>
      </c>
      <c r="K8" s="20">
        <v>0.28171912410755939</v>
      </c>
    </row>
    <row r="9" spans="2:11" x14ac:dyDescent="0.35">
      <c r="B9" s="22" t="s">
        <v>103</v>
      </c>
      <c r="C9" s="20">
        <v>0.28027566478226251</v>
      </c>
      <c r="D9" s="20">
        <v>0.23638667146578521</v>
      </c>
      <c r="E9" s="20">
        <v>0.16840085719295639</v>
      </c>
      <c r="F9" s="20">
        <v>0.27492087028459739</v>
      </c>
      <c r="G9" s="20">
        <v>0.28705486600926111</v>
      </c>
      <c r="H9" s="20">
        <v>0.32700002891476299</v>
      </c>
      <c r="I9" s="20">
        <v>0.25328962913593728</v>
      </c>
      <c r="J9" s="20">
        <v>0.28800918698398209</v>
      </c>
      <c r="K9" s="20">
        <v>0.35807216988606488</v>
      </c>
    </row>
    <row r="10" spans="2:11" x14ac:dyDescent="0.35">
      <c r="B10" s="22" t="s">
        <v>104</v>
      </c>
      <c r="C10" s="20">
        <v>0.15636479863384181</v>
      </c>
      <c r="D10" s="20">
        <v>0.19261223213452941</v>
      </c>
      <c r="E10" s="20">
        <v>4.9354073074675188E-2</v>
      </c>
      <c r="F10" s="20">
        <v>0.17925813945579111</v>
      </c>
      <c r="G10" s="20">
        <v>0.15282978393754659</v>
      </c>
      <c r="H10" s="20">
        <v>0.16484863013768339</v>
      </c>
      <c r="I10" s="20">
        <v>6.9428691995365138E-2</v>
      </c>
      <c r="J10" s="20">
        <v>0.13984233877557159</v>
      </c>
      <c r="K10" s="20">
        <v>0.1835705748428651</v>
      </c>
    </row>
    <row r="11" spans="2:11" x14ac:dyDescent="0.35">
      <c r="B11" s="22" t="s">
        <v>105</v>
      </c>
      <c r="C11" s="20">
        <v>8.4122705044282778E-2</v>
      </c>
      <c r="D11" s="20">
        <v>0.18079545663974611</v>
      </c>
      <c r="E11" s="20">
        <v>3.2033202657851277E-2</v>
      </c>
      <c r="F11" s="20">
        <v>0.14238338767104861</v>
      </c>
      <c r="G11" s="20">
        <v>6.469137666830431E-2</v>
      </c>
      <c r="H11" s="20">
        <v>6.4876601486074922E-2</v>
      </c>
      <c r="I11" s="20">
        <v>3.4585749962564243E-2</v>
      </c>
      <c r="J11" s="20">
        <v>6.8334065913689637E-2</v>
      </c>
      <c r="K11" s="20">
        <v>8.0361675684698958E-2</v>
      </c>
    </row>
    <row r="14" spans="2:11" x14ac:dyDescent="0.35">
      <c r="B14" t="s">
        <v>200</v>
      </c>
    </row>
    <row r="15" spans="2:11" x14ac:dyDescent="0.35">
      <c r="B15" t="s">
        <v>9</v>
      </c>
    </row>
    <row r="18" spans="2:2" x14ac:dyDescent="0.35">
      <c r="B18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100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0.14425863786389659</v>
      </c>
      <c r="D9" s="20">
        <v>0.12305564691549491</v>
      </c>
      <c r="E9" s="20">
        <v>0.21628569236759121</v>
      </c>
      <c r="F9" s="20">
        <v>0.18139584937020331</v>
      </c>
      <c r="G9" s="20">
        <v>0.10167775695717091</v>
      </c>
      <c r="H9" s="20">
        <v>0.1050058916614325</v>
      </c>
      <c r="I9" s="20">
        <v>7.5344839463855132E-2</v>
      </c>
      <c r="K9" s="20">
        <v>0.16554569626412199</v>
      </c>
      <c r="L9" s="20">
        <v>0.1181857165837021</v>
      </c>
      <c r="N9" s="20">
        <v>0.1504904367030627</v>
      </c>
      <c r="O9" s="20">
        <v>0.13563485260104441</v>
      </c>
      <c r="P9" s="20">
        <v>0.16482517138203481</v>
      </c>
      <c r="Q9" s="20">
        <v>0.1295137569608022</v>
      </c>
      <c r="S9" s="20">
        <v>0.11561114032035209</v>
      </c>
      <c r="T9" s="20">
        <v>0.15756523647769929</v>
      </c>
      <c r="U9" s="20">
        <v>0.1285724894102028</v>
      </c>
      <c r="V9" s="20">
        <v>9.8675637270676533E-2</v>
      </c>
      <c r="W9" s="20">
        <v>0.18287719332802299</v>
      </c>
      <c r="X9" s="20">
        <v>9.3093586233164327E-2</v>
      </c>
      <c r="Y9" s="20">
        <v>0.1135180504348432</v>
      </c>
      <c r="Z9" s="20">
        <v>9.5239205097026047E-2</v>
      </c>
      <c r="AA9" s="20">
        <v>5.2280404969203109E-2</v>
      </c>
      <c r="AB9" s="20">
        <v>0.1037210881544723</v>
      </c>
      <c r="AC9" s="20">
        <v>0.14258860518794561</v>
      </c>
      <c r="AD9" s="20">
        <v>0.13535682047078479</v>
      </c>
      <c r="AE9" s="20">
        <v>9.9275649790462675E-2</v>
      </c>
      <c r="AF9" s="20">
        <v>0.26100518600911532</v>
      </c>
      <c r="AG9" s="20">
        <v>0.12581363946069629</v>
      </c>
      <c r="AH9" s="20">
        <v>0.24720559443973589</v>
      </c>
      <c r="AI9" s="20">
        <v>0.1823948191775191</v>
      </c>
      <c r="AK9" s="20">
        <v>0.14817679161032291</v>
      </c>
      <c r="AL9" s="20">
        <v>0.1403653609861247</v>
      </c>
      <c r="AN9" s="20">
        <v>7.3332120018240105E-2</v>
      </c>
      <c r="AO9" s="20">
        <v>0.1019233104240052</v>
      </c>
      <c r="AP9" s="20">
        <v>8.1509388520276935E-2</v>
      </c>
      <c r="AQ9" s="20">
        <v>0.14163008025447979</v>
      </c>
      <c r="AR9" s="20">
        <v>0.250110066639115</v>
      </c>
      <c r="AS9" s="20">
        <v>0.23880957193706831</v>
      </c>
      <c r="AT9" s="20">
        <v>0.30494393637613992</v>
      </c>
      <c r="AV9" s="20">
        <v>0.15457324242343851</v>
      </c>
      <c r="AW9" s="20">
        <v>0.17432892589220611</v>
      </c>
      <c r="AX9" s="20">
        <v>0.1515868507567362</v>
      </c>
      <c r="AY9" s="20">
        <v>7.2939706051491512E-2</v>
      </c>
      <c r="AZ9" s="20">
        <v>0.1323554941346064</v>
      </c>
      <c r="BA9" s="20">
        <v>0.77186325144371515</v>
      </c>
      <c r="BB9" s="20">
        <v>0.1326660898694236</v>
      </c>
      <c r="BC9" s="20">
        <v>8.5835001391992891E-2</v>
      </c>
      <c r="BE9" s="20">
        <v>0.14679820686991171</v>
      </c>
      <c r="BF9" s="20">
        <v>0.22261485771959319</v>
      </c>
      <c r="BG9" s="20">
        <v>0.1366225522156054</v>
      </c>
      <c r="BH9" s="20">
        <v>7.5178940937347213E-2</v>
      </c>
      <c r="BI9" s="20">
        <v>0.13243434042688709</v>
      </c>
      <c r="BJ9" s="20">
        <v>4.6351210075681382E-2</v>
      </c>
      <c r="BK9" s="20">
        <v>3.0176869408532769E-2</v>
      </c>
      <c r="BL9" s="20">
        <v>8.8614411905361387E-2</v>
      </c>
      <c r="BN9" s="20">
        <v>0.1566747376525674</v>
      </c>
      <c r="BO9" s="20">
        <v>8.9761351163139075E-2</v>
      </c>
      <c r="BP9" s="20">
        <v>0.14965754828057279</v>
      </c>
    </row>
    <row r="10" spans="2:70" ht="19" customHeight="1" x14ac:dyDescent="0.35">
      <c r="B10" s="22" t="s">
        <v>102</v>
      </c>
      <c r="C10" s="20">
        <v>0.33497819367571618</v>
      </c>
      <c r="D10" s="20">
        <v>0.31339841711959793</v>
      </c>
      <c r="E10" s="20">
        <v>0.31706207453816071</v>
      </c>
      <c r="F10" s="20">
        <v>0.35351580373077568</v>
      </c>
      <c r="G10" s="20">
        <v>0.30561651910865462</v>
      </c>
      <c r="H10" s="20">
        <v>0.33884780965476419</v>
      </c>
      <c r="I10" s="20">
        <v>0.37480804739014401</v>
      </c>
      <c r="K10" s="20">
        <v>0.33831709245560859</v>
      </c>
      <c r="L10" s="20">
        <v>0.33345814646452637</v>
      </c>
      <c r="N10" s="20">
        <v>0.41188054619446912</v>
      </c>
      <c r="O10" s="20">
        <v>0.36433557236856168</v>
      </c>
      <c r="P10" s="20">
        <v>0.24839120346346069</v>
      </c>
      <c r="Q10" s="20">
        <v>0.22573882488690519</v>
      </c>
      <c r="S10" s="20">
        <v>0.1912970694074542</v>
      </c>
      <c r="T10" s="20">
        <v>0.29443629581013148</v>
      </c>
      <c r="U10" s="20">
        <v>0.2012180929697053</v>
      </c>
      <c r="V10" s="20">
        <v>0.1994932957498374</v>
      </c>
      <c r="W10" s="20">
        <v>0.36156674572331049</v>
      </c>
      <c r="X10" s="20">
        <v>0.32811171771654413</v>
      </c>
      <c r="Y10" s="20">
        <v>0.31748164298690212</v>
      </c>
      <c r="Z10" s="20">
        <v>0.38280628045188181</v>
      </c>
      <c r="AA10" s="20">
        <v>0.31868273775291689</v>
      </c>
      <c r="AB10" s="20">
        <v>0.32663367153812972</v>
      </c>
      <c r="AC10" s="20">
        <v>0.29413018222815862</v>
      </c>
      <c r="AD10" s="20">
        <v>0.38934664238629701</v>
      </c>
      <c r="AE10" s="20">
        <v>0.45167764223270968</v>
      </c>
      <c r="AF10" s="20">
        <v>0.37891400195046993</v>
      </c>
      <c r="AG10" s="20">
        <v>0.51672823249915634</v>
      </c>
      <c r="AH10" s="20">
        <v>0.37917879139824873</v>
      </c>
      <c r="AI10" s="20">
        <v>0.24477161400317909</v>
      </c>
      <c r="AK10" s="20">
        <v>0.35491437211726268</v>
      </c>
      <c r="AL10" s="20">
        <v>0.31469155623528761</v>
      </c>
      <c r="AN10" s="20">
        <v>0.26644432381315242</v>
      </c>
      <c r="AO10" s="20">
        <v>0.30199336997815768</v>
      </c>
      <c r="AP10" s="20">
        <v>0.27068177474283578</v>
      </c>
      <c r="AQ10" s="20">
        <v>0.39898470187566859</v>
      </c>
      <c r="AR10" s="20">
        <v>0.37703930990989099</v>
      </c>
      <c r="AS10" s="20">
        <v>0.46609816697747808</v>
      </c>
      <c r="AT10" s="20">
        <v>0.23908380997929679</v>
      </c>
      <c r="AV10" s="20">
        <v>0.43684758978494992</v>
      </c>
      <c r="AW10" s="20">
        <v>0.3557398784647971</v>
      </c>
      <c r="AX10" s="20">
        <v>0.29491487697104302</v>
      </c>
      <c r="AY10" s="20">
        <v>0.25187517646338897</v>
      </c>
      <c r="AZ10" s="20">
        <v>0.25204916847877618</v>
      </c>
      <c r="BA10" s="20">
        <v>0</v>
      </c>
      <c r="BB10" s="20">
        <v>0.1650574307384288</v>
      </c>
      <c r="BC10" s="20">
        <v>0.2840654487032292</v>
      </c>
      <c r="BE10" s="20">
        <v>0.4491838445645715</v>
      </c>
      <c r="BF10" s="20">
        <v>0.39791122454825922</v>
      </c>
      <c r="BG10" s="20">
        <v>0.31935367684891419</v>
      </c>
      <c r="BH10" s="20">
        <v>0.23443757852114669</v>
      </c>
      <c r="BI10" s="20">
        <v>0.27754640894579691</v>
      </c>
      <c r="BJ10" s="20">
        <v>0.29766099961913373</v>
      </c>
      <c r="BK10" s="20">
        <v>0.19489725185824189</v>
      </c>
      <c r="BL10" s="20">
        <v>8.7766575876455408E-2</v>
      </c>
      <c r="BN10" s="20">
        <v>0.31872310769259787</v>
      </c>
      <c r="BO10" s="20">
        <v>0.37107223520393168</v>
      </c>
      <c r="BP10" s="20">
        <v>0.36644449146415048</v>
      </c>
    </row>
    <row r="11" spans="2:70" ht="32" customHeight="1" x14ac:dyDescent="0.35">
      <c r="B11" s="22" t="s">
        <v>103</v>
      </c>
      <c r="C11" s="20">
        <v>0.28027566478226251</v>
      </c>
      <c r="D11" s="20">
        <v>0.28524146391189298</v>
      </c>
      <c r="E11" s="20">
        <v>0.27011805016624763</v>
      </c>
      <c r="F11" s="20">
        <v>0.24774270924721961</v>
      </c>
      <c r="G11" s="20">
        <v>0.2709554150111998</v>
      </c>
      <c r="H11" s="20">
        <v>0.29139466639831679</v>
      </c>
      <c r="I11" s="20">
        <v>0.33689330839008502</v>
      </c>
      <c r="K11" s="20">
        <v>0.25906566769592182</v>
      </c>
      <c r="L11" s="20">
        <v>0.30605088122560309</v>
      </c>
      <c r="N11" s="20">
        <v>0.22184261777785019</v>
      </c>
      <c r="O11" s="20">
        <v>0.26812554625158391</v>
      </c>
      <c r="P11" s="20">
        <v>0.33289674503431349</v>
      </c>
      <c r="Q11" s="20">
        <v>0.35487583168064951</v>
      </c>
      <c r="S11" s="20">
        <v>0.32388190183344873</v>
      </c>
      <c r="T11" s="20">
        <v>0.30117308933629428</v>
      </c>
      <c r="U11" s="20">
        <v>0.46041161525438318</v>
      </c>
      <c r="V11" s="20">
        <v>0.39393917095536091</v>
      </c>
      <c r="W11" s="20">
        <v>0.24186168400189181</v>
      </c>
      <c r="X11" s="20">
        <v>0.23490805768543641</v>
      </c>
      <c r="Y11" s="20">
        <v>0.33628414806336249</v>
      </c>
      <c r="Z11" s="20">
        <v>0.20148395892053181</v>
      </c>
      <c r="AA11" s="20">
        <v>0.28151262588607889</v>
      </c>
      <c r="AB11" s="20">
        <v>0.38217862220453042</v>
      </c>
      <c r="AC11" s="20">
        <v>0.2731274401538395</v>
      </c>
      <c r="AD11" s="20">
        <v>0.2471030085378105</v>
      </c>
      <c r="AE11" s="20">
        <v>0.23003100132998719</v>
      </c>
      <c r="AF11" s="20">
        <v>0.24155047726763751</v>
      </c>
      <c r="AG11" s="20">
        <v>0.26421720065375609</v>
      </c>
      <c r="AH11" s="20">
        <v>0.20218102932304999</v>
      </c>
      <c r="AI11" s="20">
        <v>0.34052677126931707</v>
      </c>
      <c r="AK11" s="20">
        <v>0.26615974564572009</v>
      </c>
      <c r="AL11" s="20">
        <v>0.2948760266706773</v>
      </c>
      <c r="AN11" s="20">
        <v>0.37316166527924932</v>
      </c>
      <c r="AO11" s="20">
        <v>0.27341163960341203</v>
      </c>
      <c r="AP11" s="20">
        <v>0.421620158229146</v>
      </c>
      <c r="AQ11" s="20">
        <v>0.247770870899612</v>
      </c>
      <c r="AR11" s="20">
        <v>0.16914361901881181</v>
      </c>
      <c r="AS11" s="20">
        <v>0.23300165639344561</v>
      </c>
      <c r="AT11" s="20">
        <v>0.30906128237275299</v>
      </c>
      <c r="AV11" s="20">
        <v>0.26165430297771741</v>
      </c>
      <c r="AW11" s="20">
        <v>0.2712415703153857</v>
      </c>
      <c r="AX11" s="20">
        <v>0.26067025155634438</v>
      </c>
      <c r="AY11" s="20">
        <v>0.2320243941255552</v>
      </c>
      <c r="AZ11" s="20">
        <v>0.22385927371037029</v>
      </c>
      <c r="BA11" s="20">
        <v>0</v>
      </c>
      <c r="BB11" s="20">
        <v>0.46921431325232182</v>
      </c>
      <c r="BC11" s="20">
        <v>0.35804523285127071</v>
      </c>
      <c r="BE11" s="20">
        <v>0.25496359549108882</v>
      </c>
      <c r="BF11" s="20">
        <v>0.23901901702409989</v>
      </c>
      <c r="BG11" s="20">
        <v>0.32584859663614513</v>
      </c>
      <c r="BH11" s="20">
        <v>0.29157652685999769</v>
      </c>
      <c r="BI11" s="20">
        <v>0.2358070035258519</v>
      </c>
      <c r="BJ11" s="20">
        <v>0.32895566030161549</v>
      </c>
      <c r="BK11" s="20">
        <v>0.53795773609180642</v>
      </c>
      <c r="BL11" s="20">
        <v>0.24862012375284059</v>
      </c>
      <c r="BN11" s="20">
        <v>0.28690133665403972</v>
      </c>
      <c r="BO11" s="20">
        <v>0.21351514648472031</v>
      </c>
      <c r="BP11" s="20">
        <v>0.30177739764606942</v>
      </c>
    </row>
    <row r="12" spans="2:70" ht="19" customHeight="1" x14ac:dyDescent="0.35">
      <c r="B12" s="22" t="s">
        <v>104</v>
      </c>
      <c r="C12" s="20">
        <v>0.15636479863384181</v>
      </c>
      <c r="D12" s="20">
        <v>0.1936951182588614</v>
      </c>
      <c r="E12" s="20">
        <v>0.14596302538435829</v>
      </c>
      <c r="F12" s="20">
        <v>0.131335146544416</v>
      </c>
      <c r="G12" s="20">
        <v>0.19340304030101929</v>
      </c>
      <c r="H12" s="20">
        <v>0.19739709036330391</v>
      </c>
      <c r="I12" s="20">
        <v>0.1135708600691918</v>
      </c>
      <c r="K12" s="20">
        <v>0.15505847488672311</v>
      </c>
      <c r="L12" s="20">
        <v>0.15654828539637439</v>
      </c>
      <c r="N12" s="20">
        <v>0.14347970942158261</v>
      </c>
      <c r="O12" s="20">
        <v>0.1736139291089733</v>
      </c>
      <c r="P12" s="20">
        <v>0.16973550522567829</v>
      </c>
      <c r="Q12" s="20">
        <v>0.1564073905891103</v>
      </c>
      <c r="S12" s="20">
        <v>0.15727886771920599</v>
      </c>
      <c r="T12" s="20">
        <v>0.2019440389534875</v>
      </c>
      <c r="U12" s="20">
        <v>0.1652809882534442</v>
      </c>
      <c r="V12" s="20">
        <v>0.15211142496659391</v>
      </c>
      <c r="W12" s="20">
        <v>0.1708466103647327</v>
      </c>
      <c r="X12" s="20">
        <v>0.21338143056795231</v>
      </c>
      <c r="Y12" s="20">
        <v>0.14680067867585389</v>
      </c>
      <c r="Z12" s="20">
        <v>0.21755942322163829</v>
      </c>
      <c r="AA12" s="20">
        <v>0.26774088661843248</v>
      </c>
      <c r="AB12" s="20">
        <v>0.12302153209357181</v>
      </c>
      <c r="AC12" s="20">
        <v>0.17203929446976221</v>
      </c>
      <c r="AD12" s="20">
        <v>0.1417230862311534</v>
      </c>
      <c r="AE12" s="20">
        <v>0.17551227240792611</v>
      </c>
      <c r="AF12" s="20">
        <v>5.4201726800944032E-2</v>
      </c>
      <c r="AG12" s="20">
        <v>9.3240927386391434E-2</v>
      </c>
      <c r="AH12" s="20">
        <v>0.10289330681638</v>
      </c>
      <c r="AI12" s="20">
        <v>9.6102469304455124E-2</v>
      </c>
      <c r="AK12" s="20">
        <v>0.14566240254789301</v>
      </c>
      <c r="AL12" s="20">
        <v>0.1677155265007316</v>
      </c>
      <c r="AN12" s="20">
        <v>0.20468875344472531</v>
      </c>
      <c r="AO12" s="20">
        <v>0.17921091366884701</v>
      </c>
      <c r="AP12" s="20">
        <v>0.15982172924649429</v>
      </c>
      <c r="AQ12" s="20">
        <v>0.15005218306815249</v>
      </c>
      <c r="AR12" s="20">
        <v>0.14188201774114689</v>
      </c>
      <c r="AS12" s="20">
        <v>0</v>
      </c>
      <c r="AT12" s="20">
        <v>7.0743415839862558E-2</v>
      </c>
      <c r="AV12" s="20">
        <v>0.1063193572431535</v>
      </c>
      <c r="AW12" s="20">
        <v>0.14748711920377869</v>
      </c>
      <c r="AX12" s="20">
        <v>0.15044084639557601</v>
      </c>
      <c r="AY12" s="20">
        <v>0.27586183704427741</v>
      </c>
      <c r="AZ12" s="20">
        <v>0.21100137570281149</v>
      </c>
      <c r="BA12" s="20">
        <v>0.2281367485562848</v>
      </c>
      <c r="BB12" s="20">
        <v>0.1248400786483351</v>
      </c>
      <c r="BC12" s="20">
        <v>0.16809363060269961</v>
      </c>
      <c r="BE12" s="20">
        <v>0.1170386029992254</v>
      </c>
      <c r="BF12" s="20">
        <v>0.10415550493497561</v>
      </c>
      <c r="BG12" s="20">
        <v>0.19089231989176489</v>
      </c>
      <c r="BH12" s="20">
        <v>0.27000059074883859</v>
      </c>
      <c r="BI12" s="20">
        <v>0.20147219459272861</v>
      </c>
      <c r="BJ12" s="20">
        <v>0.20393911083992319</v>
      </c>
      <c r="BK12" s="20">
        <v>0.12817789217399431</v>
      </c>
      <c r="BL12" s="20">
        <v>0.1594511819089417</v>
      </c>
      <c r="BN12" s="20">
        <v>0.1608068786783162</v>
      </c>
      <c r="BO12" s="20">
        <v>0.1958181568378812</v>
      </c>
      <c r="BP12" s="20">
        <v>0.1085176767077235</v>
      </c>
    </row>
    <row r="13" spans="2:70" ht="19" customHeight="1" x14ac:dyDescent="0.35">
      <c r="B13" s="22" t="s">
        <v>105</v>
      </c>
      <c r="C13" s="20">
        <v>8.4122705044282778E-2</v>
      </c>
      <c r="D13" s="20">
        <v>8.4609353794152659E-2</v>
      </c>
      <c r="E13" s="20">
        <v>5.0571157543642088E-2</v>
      </c>
      <c r="F13" s="20">
        <v>8.6010491107385317E-2</v>
      </c>
      <c r="G13" s="20">
        <v>0.1283472686219555</v>
      </c>
      <c r="H13" s="20">
        <v>6.7354541922182695E-2</v>
      </c>
      <c r="I13" s="20">
        <v>9.938294468672397E-2</v>
      </c>
      <c r="K13" s="20">
        <v>8.2013068697624397E-2</v>
      </c>
      <c r="L13" s="20">
        <v>8.5756970329793819E-2</v>
      </c>
      <c r="N13" s="20">
        <v>7.2306689903035362E-2</v>
      </c>
      <c r="O13" s="20">
        <v>5.8290099669836823E-2</v>
      </c>
      <c r="P13" s="20">
        <v>8.4151374894512854E-2</v>
      </c>
      <c r="Q13" s="20">
        <v>0.13346419588253289</v>
      </c>
      <c r="S13" s="20">
        <v>0.21193102071953909</v>
      </c>
      <c r="T13" s="20">
        <v>4.4881339422387367E-2</v>
      </c>
      <c r="U13" s="20">
        <v>4.4516814112264422E-2</v>
      </c>
      <c r="V13" s="20">
        <v>0.15578047105753109</v>
      </c>
      <c r="W13" s="20">
        <v>4.2847766582042007E-2</v>
      </c>
      <c r="X13" s="20">
        <v>0.13050520779690311</v>
      </c>
      <c r="Y13" s="20">
        <v>8.5915479839038147E-2</v>
      </c>
      <c r="Z13" s="20">
        <v>0.102911132308922</v>
      </c>
      <c r="AA13" s="20">
        <v>7.9783344773368695E-2</v>
      </c>
      <c r="AB13" s="20">
        <v>6.4445086009295716E-2</v>
      </c>
      <c r="AC13" s="20">
        <v>0.1181144779602943</v>
      </c>
      <c r="AD13" s="20">
        <v>8.6470442373954348E-2</v>
      </c>
      <c r="AE13" s="20">
        <v>4.3503434238914208E-2</v>
      </c>
      <c r="AF13" s="20">
        <v>6.4328607971833374E-2</v>
      </c>
      <c r="AG13" s="20">
        <v>0</v>
      </c>
      <c r="AH13" s="20">
        <v>6.8541278022585389E-2</v>
      </c>
      <c r="AI13" s="20">
        <v>0.13620432624552961</v>
      </c>
      <c r="AK13" s="20">
        <v>8.5086688078801265E-2</v>
      </c>
      <c r="AL13" s="20">
        <v>8.2351529607178897E-2</v>
      </c>
      <c r="AN13" s="20">
        <v>8.2373137444633038E-2</v>
      </c>
      <c r="AO13" s="20">
        <v>0.14346076632557811</v>
      </c>
      <c r="AP13" s="20">
        <v>6.636694926124688E-2</v>
      </c>
      <c r="AQ13" s="20">
        <v>6.1562163902087158E-2</v>
      </c>
      <c r="AR13" s="20">
        <v>6.1824986691035283E-2</v>
      </c>
      <c r="AS13" s="20">
        <v>6.2090604692007903E-2</v>
      </c>
      <c r="AT13" s="20">
        <v>7.6167555431947642E-2</v>
      </c>
      <c r="AV13" s="20">
        <v>4.0605507570740718E-2</v>
      </c>
      <c r="AW13" s="20">
        <v>5.1202506123832293E-2</v>
      </c>
      <c r="AX13" s="20">
        <v>0.14238717432030071</v>
      </c>
      <c r="AY13" s="20">
        <v>0.167298886315287</v>
      </c>
      <c r="AZ13" s="20">
        <v>0.18073468797343559</v>
      </c>
      <c r="BA13" s="20">
        <v>0</v>
      </c>
      <c r="BB13" s="20">
        <v>0.1082220874914907</v>
      </c>
      <c r="BC13" s="20">
        <v>0.1039606864508076</v>
      </c>
      <c r="BE13" s="20">
        <v>3.2015750075202597E-2</v>
      </c>
      <c r="BF13" s="20">
        <v>3.6299395773072153E-2</v>
      </c>
      <c r="BG13" s="20">
        <v>2.7282854407570129E-2</v>
      </c>
      <c r="BH13" s="20">
        <v>0.12880636293266989</v>
      </c>
      <c r="BI13" s="20">
        <v>0.15274005250873551</v>
      </c>
      <c r="BJ13" s="20">
        <v>0.1230930191636463</v>
      </c>
      <c r="BK13" s="20">
        <v>0.10879025046742451</v>
      </c>
      <c r="BL13" s="20">
        <v>0.415547706556401</v>
      </c>
      <c r="BN13" s="20">
        <v>7.6893939322478788E-2</v>
      </c>
      <c r="BO13" s="20">
        <v>0.12983311031032749</v>
      </c>
      <c r="BP13" s="20">
        <v>7.3602885901483936E-2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106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0.1392724259836991</v>
      </c>
      <c r="D9" s="20">
        <v>9.6930187815260499E-2</v>
      </c>
      <c r="E9" s="20">
        <v>0.2844791429219955</v>
      </c>
      <c r="F9" s="20">
        <v>0.17851640849428879</v>
      </c>
      <c r="G9" s="20">
        <v>8.0320112502081306E-2</v>
      </c>
      <c r="H9" s="20">
        <v>4.0767276572995323E-2</v>
      </c>
      <c r="I9" s="20">
        <v>3.8449648732852768E-2</v>
      </c>
      <c r="K9" s="20">
        <v>0.1518730232477721</v>
      </c>
      <c r="L9" s="20">
        <v>0.1216480082988944</v>
      </c>
      <c r="N9" s="20">
        <v>0.18213458524068979</v>
      </c>
      <c r="O9" s="20">
        <v>0.1034479461543536</v>
      </c>
      <c r="P9" s="20">
        <v>0.1350280039114036</v>
      </c>
      <c r="Q9" s="20">
        <v>0.10021676586284239</v>
      </c>
      <c r="S9" s="20">
        <v>0.2014380487534424</v>
      </c>
      <c r="T9" s="20">
        <v>0.1457783873706992</v>
      </c>
      <c r="U9" s="20">
        <v>8.0445335651893365E-2</v>
      </c>
      <c r="V9" s="20">
        <v>0.1118243423219747</v>
      </c>
      <c r="W9" s="20">
        <v>0.17428705262743091</v>
      </c>
      <c r="X9" s="20">
        <v>3.4672664905615047E-2</v>
      </c>
      <c r="Y9" s="20">
        <v>7.7338472739199748E-2</v>
      </c>
      <c r="Z9" s="20">
        <v>0.1042171930037973</v>
      </c>
      <c r="AA9" s="20">
        <v>7.8094390349079695E-2</v>
      </c>
      <c r="AB9" s="20">
        <v>0.1434229286960465</v>
      </c>
      <c r="AC9" s="20">
        <v>0.15155655922547639</v>
      </c>
      <c r="AD9" s="20">
        <v>0.1601628146581367</v>
      </c>
      <c r="AE9" s="20">
        <v>0.1590415928181812</v>
      </c>
      <c r="AF9" s="20">
        <v>8.6021181798849988E-2</v>
      </c>
      <c r="AG9" s="20">
        <v>0.18139725503029741</v>
      </c>
      <c r="AH9" s="20">
        <v>0.28453456936257687</v>
      </c>
      <c r="AI9" s="20">
        <v>2.4987062117843638E-2</v>
      </c>
      <c r="AK9" s="20">
        <v>0.119136308716215</v>
      </c>
      <c r="AL9" s="20">
        <v>0.15966029875720161</v>
      </c>
      <c r="AN9" s="20">
        <v>7.8956209330121041E-2</v>
      </c>
      <c r="AO9" s="20">
        <v>5.0365057351765372E-2</v>
      </c>
      <c r="AP9" s="20">
        <v>7.9032466734707388E-2</v>
      </c>
      <c r="AQ9" s="20">
        <v>0.15124801442383179</v>
      </c>
      <c r="AR9" s="20">
        <v>0.26254223037372909</v>
      </c>
      <c r="AS9" s="20">
        <v>0.422716329467619</v>
      </c>
      <c r="AT9" s="20">
        <v>8.9733167519180895E-2</v>
      </c>
      <c r="AV9" s="20">
        <v>0.10551971189443379</v>
      </c>
      <c r="AW9" s="20">
        <v>0.20716984462978469</v>
      </c>
      <c r="AX9" s="20">
        <v>0.1176770583531401</v>
      </c>
      <c r="AY9" s="20">
        <v>8.743083287655945E-2</v>
      </c>
      <c r="AZ9" s="20">
        <v>9.8301916992802732E-2</v>
      </c>
      <c r="BA9" s="20">
        <v>0.57828099114639453</v>
      </c>
      <c r="BB9" s="20">
        <v>0.1326660898694236</v>
      </c>
      <c r="BC9" s="20">
        <v>7.0677707547097221E-2</v>
      </c>
      <c r="BE9" s="20">
        <v>0.14101386845101929</v>
      </c>
      <c r="BF9" s="20">
        <v>0.2593161762135674</v>
      </c>
      <c r="BG9" s="20">
        <v>7.7139701627380847E-2</v>
      </c>
      <c r="BH9" s="20">
        <v>8.4099300263212953E-2</v>
      </c>
      <c r="BI9" s="20">
        <v>6.412437564383254E-2</v>
      </c>
      <c r="BJ9" s="20">
        <v>4.6351210075681382E-2</v>
      </c>
      <c r="BK9" s="20">
        <v>2.56761421727922E-2</v>
      </c>
      <c r="BL9" s="20">
        <v>8.8614411905361387E-2</v>
      </c>
      <c r="BN9" s="20">
        <v>0.14050366942200321</v>
      </c>
      <c r="BO9" s="20">
        <v>0.1096252848876971</v>
      </c>
      <c r="BP9" s="20">
        <v>0.16547466057968191</v>
      </c>
    </row>
    <row r="10" spans="2:70" ht="19" customHeight="1" x14ac:dyDescent="0.35">
      <c r="B10" s="22" t="s">
        <v>102</v>
      </c>
      <c r="C10" s="20">
        <v>0.25093321377624023</v>
      </c>
      <c r="D10" s="20">
        <v>0.27609509170415658</v>
      </c>
      <c r="E10" s="20">
        <v>0.2500790940646378</v>
      </c>
      <c r="F10" s="20">
        <v>0.25274439066894872</v>
      </c>
      <c r="G10" s="20">
        <v>0.23986840171265039</v>
      </c>
      <c r="H10" s="20">
        <v>0.25853670410811042</v>
      </c>
      <c r="I10" s="20">
        <v>0.23709092509173291</v>
      </c>
      <c r="K10" s="20">
        <v>0.27608003020253541</v>
      </c>
      <c r="L10" s="20">
        <v>0.22427769563756919</v>
      </c>
      <c r="N10" s="20">
        <v>0.32030162863353773</v>
      </c>
      <c r="O10" s="20">
        <v>0.25125430202047461</v>
      </c>
      <c r="P10" s="20">
        <v>0.1626752069192558</v>
      </c>
      <c r="Q10" s="20">
        <v>0.18088056659437601</v>
      </c>
      <c r="S10" s="20">
        <v>6.7152756977625919E-2</v>
      </c>
      <c r="T10" s="20">
        <v>0.21447591527452201</v>
      </c>
      <c r="U10" s="20">
        <v>0.1727361557704227</v>
      </c>
      <c r="V10" s="20">
        <v>0.17613765799135539</v>
      </c>
      <c r="W10" s="20">
        <v>0.29821617115609828</v>
      </c>
      <c r="X10" s="20">
        <v>0.25330845152452858</v>
      </c>
      <c r="Y10" s="20">
        <v>0.22066626159813471</v>
      </c>
      <c r="Z10" s="20">
        <v>0.2058280281091954</v>
      </c>
      <c r="AA10" s="20">
        <v>0.20573021172456271</v>
      </c>
      <c r="AB10" s="20">
        <v>0.16274954885230469</v>
      </c>
      <c r="AC10" s="20">
        <v>0.2298743041096038</v>
      </c>
      <c r="AD10" s="20">
        <v>0.30959014496646597</v>
      </c>
      <c r="AE10" s="20">
        <v>0.25639452618183189</v>
      </c>
      <c r="AF10" s="20">
        <v>0.42645266901216811</v>
      </c>
      <c r="AG10" s="20">
        <v>0.46089113845155449</v>
      </c>
      <c r="AH10" s="20">
        <v>0.3274648652003303</v>
      </c>
      <c r="AI10" s="20">
        <v>8.8054804062266664E-2</v>
      </c>
      <c r="AK10" s="20">
        <v>0.2248804161990933</v>
      </c>
      <c r="AL10" s="20">
        <v>0.27658512158889559</v>
      </c>
      <c r="AN10" s="20">
        <v>0.15951676392869579</v>
      </c>
      <c r="AO10" s="20">
        <v>0.25298404094892379</v>
      </c>
      <c r="AP10" s="20">
        <v>0.2038587408727604</v>
      </c>
      <c r="AQ10" s="20">
        <v>0.29073137439945168</v>
      </c>
      <c r="AR10" s="20">
        <v>0.32341128985129752</v>
      </c>
      <c r="AS10" s="20">
        <v>0.33102326431134382</v>
      </c>
      <c r="AT10" s="20">
        <v>9.1470577608207079E-2</v>
      </c>
      <c r="AV10" s="20">
        <v>0.26184178047653928</v>
      </c>
      <c r="AW10" s="20">
        <v>0.31277838265958507</v>
      </c>
      <c r="AX10" s="20">
        <v>0.2004769851458115</v>
      </c>
      <c r="AY10" s="20">
        <v>7.5340819252882218E-2</v>
      </c>
      <c r="AZ10" s="20">
        <v>0.13548148232225901</v>
      </c>
      <c r="BA10" s="20">
        <v>0.1935822602973207</v>
      </c>
      <c r="BB10" s="20">
        <v>0.22039621169566029</v>
      </c>
      <c r="BC10" s="20">
        <v>0.240186920195499</v>
      </c>
      <c r="BE10" s="20">
        <v>0.28853988453892532</v>
      </c>
      <c r="BF10" s="20">
        <v>0.36562773694608602</v>
      </c>
      <c r="BG10" s="20">
        <v>0.24009434330044679</v>
      </c>
      <c r="BH10" s="20">
        <v>0.10793969641879519</v>
      </c>
      <c r="BI10" s="20">
        <v>0.1955244496946778</v>
      </c>
      <c r="BJ10" s="20">
        <v>0.17458203373719411</v>
      </c>
      <c r="BK10" s="20">
        <v>0.14433019702466501</v>
      </c>
      <c r="BL10" s="20">
        <v>4.3372143359117779E-2</v>
      </c>
      <c r="BN10" s="20">
        <v>0.23831441611238099</v>
      </c>
      <c r="BO10" s="20">
        <v>0.24039816331172961</v>
      </c>
      <c r="BP10" s="20">
        <v>0.31245237145042282</v>
      </c>
    </row>
    <row r="11" spans="2:70" ht="32" customHeight="1" x14ac:dyDescent="0.35">
      <c r="B11" s="22" t="s">
        <v>103</v>
      </c>
      <c r="C11" s="20">
        <v>0.23638667146578521</v>
      </c>
      <c r="D11" s="20">
        <v>0.27691211505526581</v>
      </c>
      <c r="E11" s="20">
        <v>0.22429701033347091</v>
      </c>
      <c r="F11" s="20">
        <v>0.2178286088999567</v>
      </c>
      <c r="G11" s="20">
        <v>0.22221824188834799</v>
      </c>
      <c r="H11" s="20">
        <v>0.28044856808777602</v>
      </c>
      <c r="I11" s="20">
        <v>0.23148213010955271</v>
      </c>
      <c r="K11" s="20">
        <v>0.2205361070658419</v>
      </c>
      <c r="L11" s="20">
        <v>0.25582916792326371</v>
      </c>
      <c r="N11" s="20">
        <v>0.19703137610659099</v>
      </c>
      <c r="O11" s="20">
        <v>0.26100153183910529</v>
      </c>
      <c r="P11" s="20">
        <v>0.25554538740741523</v>
      </c>
      <c r="Q11" s="20">
        <v>0.2709719315041737</v>
      </c>
      <c r="S11" s="20">
        <v>0.1074177103187537</v>
      </c>
      <c r="T11" s="20">
        <v>0.34293922837284718</v>
      </c>
      <c r="U11" s="20">
        <v>0.31318877787632088</v>
      </c>
      <c r="V11" s="20">
        <v>0.38225609531233068</v>
      </c>
      <c r="W11" s="20">
        <v>0.18713380625146059</v>
      </c>
      <c r="X11" s="20">
        <v>0.2250085712230338</v>
      </c>
      <c r="Y11" s="20">
        <v>0.30367306373759079</v>
      </c>
      <c r="Z11" s="20">
        <v>0.14201133480838549</v>
      </c>
      <c r="AA11" s="20">
        <v>0.26634352111300141</v>
      </c>
      <c r="AB11" s="20">
        <v>0.24104329329505769</v>
      </c>
      <c r="AC11" s="20">
        <v>0.24388727392437939</v>
      </c>
      <c r="AD11" s="20">
        <v>0.15902653655627089</v>
      </c>
      <c r="AE11" s="20">
        <v>0.23934863109372989</v>
      </c>
      <c r="AF11" s="20">
        <v>0.24660985515912701</v>
      </c>
      <c r="AG11" s="20">
        <v>0.20623667799844531</v>
      </c>
      <c r="AH11" s="20">
        <v>0.1664815164615851</v>
      </c>
      <c r="AI11" s="20">
        <v>0.34390938479497812</v>
      </c>
      <c r="AK11" s="20">
        <v>0.22857497620463549</v>
      </c>
      <c r="AL11" s="20">
        <v>0.24469434559339501</v>
      </c>
      <c r="AN11" s="20">
        <v>0.28017014034215598</v>
      </c>
      <c r="AO11" s="20">
        <v>0.2183086791969126</v>
      </c>
      <c r="AP11" s="20">
        <v>0.31255820969631692</v>
      </c>
      <c r="AQ11" s="20">
        <v>0.25173018335693581</v>
      </c>
      <c r="AR11" s="20">
        <v>0.17888236116761139</v>
      </c>
      <c r="AS11" s="20">
        <v>0.11314397135755321</v>
      </c>
      <c r="AT11" s="20">
        <v>0.25566904394077661</v>
      </c>
      <c r="AV11" s="20">
        <v>0.2173852623326018</v>
      </c>
      <c r="AW11" s="20">
        <v>0.2494974823877851</v>
      </c>
      <c r="AX11" s="20">
        <v>0.2322316538312745</v>
      </c>
      <c r="AY11" s="20">
        <v>0.31805971408203559</v>
      </c>
      <c r="AZ11" s="20">
        <v>4.6064830284133551E-2</v>
      </c>
      <c r="BA11" s="20">
        <v>0.2281367485562848</v>
      </c>
      <c r="BB11" s="20">
        <v>0.25930079874553008</v>
      </c>
      <c r="BC11" s="20">
        <v>0.29718836032332668</v>
      </c>
      <c r="BE11" s="20">
        <v>0.27355924685535082</v>
      </c>
      <c r="BF11" s="20">
        <v>0.24257985742514429</v>
      </c>
      <c r="BG11" s="20">
        <v>0.24488539712713869</v>
      </c>
      <c r="BH11" s="20">
        <v>0.31525796996292588</v>
      </c>
      <c r="BI11" s="20">
        <v>9.643948552994093E-2</v>
      </c>
      <c r="BJ11" s="20">
        <v>0.25089636752101541</v>
      </c>
      <c r="BK11" s="20">
        <v>0.32299014352454458</v>
      </c>
      <c r="BL11" s="20">
        <v>0.19052050783383709</v>
      </c>
      <c r="BN11" s="20">
        <v>0.23659586736881519</v>
      </c>
      <c r="BO11" s="20">
        <v>0.19973489929539301</v>
      </c>
      <c r="BP11" s="20">
        <v>0.26663741217852832</v>
      </c>
    </row>
    <row r="12" spans="2:70" ht="19" customHeight="1" x14ac:dyDescent="0.35">
      <c r="B12" s="22" t="s">
        <v>104</v>
      </c>
      <c r="C12" s="20">
        <v>0.19261223213452941</v>
      </c>
      <c r="D12" s="20">
        <v>0.20016217182841289</v>
      </c>
      <c r="E12" s="20">
        <v>0.12455654066871021</v>
      </c>
      <c r="F12" s="20">
        <v>0.21000437232212121</v>
      </c>
      <c r="G12" s="20">
        <v>0.1880367109554778</v>
      </c>
      <c r="H12" s="20">
        <v>0.22662418181051441</v>
      </c>
      <c r="I12" s="20">
        <v>0.23875021636588059</v>
      </c>
      <c r="K12" s="20">
        <v>0.16862893197844919</v>
      </c>
      <c r="L12" s="20">
        <v>0.2209255972763991</v>
      </c>
      <c r="N12" s="20">
        <v>0.19304191393451359</v>
      </c>
      <c r="O12" s="20">
        <v>0.19836169565798209</v>
      </c>
      <c r="P12" s="20">
        <v>0.19664480136013759</v>
      </c>
      <c r="Q12" s="20">
        <v>0.18624188391630569</v>
      </c>
      <c r="S12" s="20">
        <v>0.21525538600112951</v>
      </c>
      <c r="T12" s="20">
        <v>0.1062238108778225</v>
      </c>
      <c r="U12" s="20">
        <v>0.25739847623876039</v>
      </c>
      <c r="V12" s="20">
        <v>0.16230197085017969</v>
      </c>
      <c r="W12" s="20">
        <v>0.19852422066947131</v>
      </c>
      <c r="X12" s="20">
        <v>0.30282305976465951</v>
      </c>
      <c r="Y12" s="20">
        <v>0.16371219677099791</v>
      </c>
      <c r="Z12" s="20">
        <v>0.21109565185350679</v>
      </c>
      <c r="AA12" s="20">
        <v>0.2538151283732229</v>
      </c>
      <c r="AB12" s="20">
        <v>0.28533489884306168</v>
      </c>
      <c r="AC12" s="20">
        <v>0.18872411010039611</v>
      </c>
      <c r="AD12" s="20">
        <v>0.23702963789851281</v>
      </c>
      <c r="AE12" s="20">
        <v>0.19550102491135621</v>
      </c>
      <c r="AF12" s="20">
        <v>0.17526613549411771</v>
      </c>
      <c r="AG12" s="20">
        <v>0.1356336420644291</v>
      </c>
      <c r="AH12" s="20">
        <v>9.8684415607567216E-2</v>
      </c>
      <c r="AI12" s="20">
        <v>0.1921667046717779</v>
      </c>
      <c r="AK12" s="20">
        <v>0.21343927548938199</v>
      </c>
      <c r="AL12" s="20">
        <v>0.1717761249586344</v>
      </c>
      <c r="AN12" s="20">
        <v>0.17996725050599649</v>
      </c>
      <c r="AO12" s="20">
        <v>0.2216361424707288</v>
      </c>
      <c r="AP12" s="20">
        <v>0.24182305602002649</v>
      </c>
      <c r="AQ12" s="20">
        <v>0.1928416523043657</v>
      </c>
      <c r="AR12" s="20">
        <v>0.14347334425469299</v>
      </c>
      <c r="AS12" s="20">
        <v>2.9666648925410089E-2</v>
      </c>
      <c r="AT12" s="20">
        <v>0.40603562530032228</v>
      </c>
      <c r="AV12" s="20">
        <v>0.24060386499920089</v>
      </c>
      <c r="AW12" s="20">
        <v>0.14030669359453679</v>
      </c>
      <c r="AX12" s="20">
        <v>0.25629685109777778</v>
      </c>
      <c r="AY12" s="20">
        <v>0.29889600198349398</v>
      </c>
      <c r="AZ12" s="20">
        <v>0.2465511957561721</v>
      </c>
      <c r="BA12" s="20">
        <v>0</v>
      </c>
      <c r="BB12" s="20">
        <v>0.38763689968938603</v>
      </c>
      <c r="BC12" s="20">
        <v>0.16307604761833849</v>
      </c>
      <c r="BE12" s="20">
        <v>0.1836586714200546</v>
      </c>
      <c r="BF12" s="20">
        <v>9.6284313908529678E-2</v>
      </c>
      <c r="BG12" s="20">
        <v>0.31324252357591847</v>
      </c>
      <c r="BH12" s="20">
        <v>0.2694462488074395</v>
      </c>
      <c r="BI12" s="20">
        <v>0.25785181721200789</v>
      </c>
      <c r="BJ12" s="20">
        <v>0.18639150161081619</v>
      </c>
      <c r="BK12" s="20">
        <v>0.29151415779283202</v>
      </c>
      <c r="BL12" s="20">
        <v>5.8000173048292601E-2</v>
      </c>
      <c r="BN12" s="20">
        <v>0.20566665592958899</v>
      </c>
      <c r="BO12" s="20">
        <v>0.2300333384511255</v>
      </c>
      <c r="BP12" s="20">
        <v>0.1061908041438971</v>
      </c>
    </row>
    <row r="13" spans="2:70" ht="19" customHeight="1" x14ac:dyDescent="0.35">
      <c r="B13" s="22" t="s">
        <v>105</v>
      </c>
      <c r="C13" s="20">
        <v>0.18079545663974611</v>
      </c>
      <c r="D13" s="20">
        <v>0.14990043359690411</v>
      </c>
      <c r="E13" s="20">
        <v>0.1165882120111856</v>
      </c>
      <c r="F13" s="20">
        <v>0.14090621961468441</v>
      </c>
      <c r="G13" s="20">
        <v>0.26955653294144272</v>
      </c>
      <c r="H13" s="20">
        <v>0.19362326942060409</v>
      </c>
      <c r="I13" s="20">
        <v>0.25422707969998071</v>
      </c>
      <c r="K13" s="20">
        <v>0.1828819075054014</v>
      </c>
      <c r="L13" s="20">
        <v>0.17731953086387359</v>
      </c>
      <c r="N13" s="20">
        <v>0.107490496084668</v>
      </c>
      <c r="O13" s="20">
        <v>0.18593452432808449</v>
      </c>
      <c r="P13" s="20">
        <v>0.25010660040178789</v>
      </c>
      <c r="Q13" s="20">
        <v>0.26168885212230231</v>
      </c>
      <c r="S13" s="20">
        <v>0.40873609794904853</v>
      </c>
      <c r="T13" s="20">
        <v>0.19058265810410921</v>
      </c>
      <c r="U13" s="20">
        <v>0.1762312544626026</v>
      </c>
      <c r="V13" s="20">
        <v>0.1674799335241593</v>
      </c>
      <c r="W13" s="20">
        <v>0.141838749295539</v>
      </c>
      <c r="X13" s="20">
        <v>0.1841872525821632</v>
      </c>
      <c r="Y13" s="20">
        <v>0.23461000515407679</v>
      </c>
      <c r="Z13" s="20">
        <v>0.33684779222511491</v>
      </c>
      <c r="AA13" s="20">
        <v>0.19601674844013339</v>
      </c>
      <c r="AB13" s="20">
        <v>0.1674493303135294</v>
      </c>
      <c r="AC13" s="20">
        <v>0.18595775264014441</v>
      </c>
      <c r="AD13" s="20">
        <v>0.13419086592061361</v>
      </c>
      <c r="AE13" s="20">
        <v>0.14971422499490081</v>
      </c>
      <c r="AF13" s="20">
        <v>6.5650158535737149E-2</v>
      </c>
      <c r="AG13" s="20">
        <v>1.5841286455273849E-2</v>
      </c>
      <c r="AH13" s="20">
        <v>0.1228346333679404</v>
      </c>
      <c r="AI13" s="20">
        <v>0.3508820443531338</v>
      </c>
      <c r="AK13" s="20">
        <v>0.213969023390674</v>
      </c>
      <c r="AL13" s="20">
        <v>0.14728410910187351</v>
      </c>
      <c r="AN13" s="20">
        <v>0.30138963589303058</v>
      </c>
      <c r="AO13" s="20">
        <v>0.25670608003166928</v>
      </c>
      <c r="AP13" s="20">
        <v>0.16272752667618881</v>
      </c>
      <c r="AQ13" s="20">
        <v>0.1134487755154152</v>
      </c>
      <c r="AR13" s="20">
        <v>9.1690774352668911E-2</v>
      </c>
      <c r="AS13" s="20">
        <v>0.1034497859380738</v>
      </c>
      <c r="AT13" s="20">
        <v>0.15709158563151299</v>
      </c>
      <c r="AV13" s="20">
        <v>0.17464938029722429</v>
      </c>
      <c r="AW13" s="20">
        <v>9.0247596728308288E-2</v>
      </c>
      <c r="AX13" s="20">
        <v>0.19331745157199631</v>
      </c>
      <c r="AY13" s="20">
        <v>0.22027263180502871</v>
      </c>
      <c r="AZ13" s="20">
        <v>0.47360057464463262</v>
      </c>
      <c r="BA13" s="20">
        <v>0</v>
      </c>
      <c r="BB13" s="20">
        <v>0</v>
      </c>
      <c r="BC13" s="20">
        <v>0.2288709643157385</v>
      </c>
      <c r="BE13" s="20">
        <v>0.1132283287346503</v>
      </c>
      <c r="BF13" s="20">
        <v>3.6191915506672813E-2</v>
      </c>
      <c r="BG13" s="20">
        <v>0.12463803436911509</v>
      </c>
      <c r="BH13" s="20">
        <v>0.2232567845476266</v>
      </c>
      <c r="BI13" s="20">
        <v>0.38605987191954072</v>
      </c>
      <c r="BJ13" s="20">
        <v>0.34177888705529291</v>
      </c>
      <c r="BK13" s="20">
        <v>0.2154893594851662</v>
      </c>
      <c r="BL13" s="20">
        <v>0.61949276385339103</v>
      </c>
      <c r="BN13" s="20">
        <v>0.1789193911672117</v>
      </c>
      <c r="BO13" s="20">
        <v>0.22020831405405461</v>
      </c>
      <c r="BP13" s="20">
        <v>0.14924475164746981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107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0.30089051866278521</v>
      </c>
      <c r="D9" s="20">
        <v>0.31346609065505082</v>
      </c>
      <c r="E9" s="20">
        <v>0.38587572716666291</v>
      </c>
      <c r="F9" s="20">
        <v>0.2795931257500891</v>
      </c>
      <c r="G9" s="20">
        <v>0.22421660446120159</v>
      </c>
      <c r="H9" s="20">
        <v>0.34282434132368028</v>
      </c>
      <c r="I9" s="20">
        <v>0.24222438022057641</v>
      </c>
      <c r="K9" s="20">
        <v>0.32993092508219019</v>
      </c>
      <c r="L9" s="20">
        <v>0.26582370630068808</v>
      </c>
      <c r="N9" s="20">
        <v>0.31214379650602692</v>
      </c>
      <c r="O9" s="20">
        <v>0.27751750441167983</v>
      </c>
      <c r="P9" s="20">
        <v>0.32279454280358411</v>
      </c>
      <c r="Q9" s="20">
        <v>0.28649688442387328</v>
      </c>
      <c r="S9" s="20">
        <v>0.27519328432767243</v>
      </c>
      <c r="T9" s="20">
        <v>0.2292968414326928</v>
      </c>
      <c r="U9" s="20">
        <v>0.29060218843929531</v>
      </c>
      <c r="V9" s="20">
        <v>0.27992503352802278</v>
      </c>
      <c r="W9" s="20">
        <v>0.30909756901620938</v>
      </c>
      <c r="X9" s="20">
        <v>0.30063825207829997</v>
      </c>
      <c r="Y9" s="20">
        <v>0.37015689007525088</v>
      </c>
      <c r="Z9" s="20">
        <v>0.24814722237780759</v>
      </c>
      <c r="AA9" s="20">
        <v>0.29816492258808031</v>
      </c>
      <c r="AB9" s="20">
        <v>0.40553362751823602</v>
      </c>
      <c r="AC9" s="20">
        <v>0.25478261543417902</v>
      </c>
      <c r="AD9" s="20">
        <v>0.34891614043648428</v>
      </c>
      <c r="AE9" s="20">
        <v>0.30832532473236252</v>
      </c>
      <c r="AF9" s="20">
        <v>0.30812632242741012</v>
      </c>
      <c r="AG9" s="20">
        <v>0.32687626269593112</v>
      </c>
      <c r="AH9" s="20">
        <v>0.32610924232944172</v>
      </c>
      <c r="AI9" s="20">
        <v>0.18558601306317801</v>
      </c>
      <c r="AK9" s="20">
        <v>0.32331453373702762</v>
      </c>
      <c r="AL9" s="20">
        <v>0.27884424455879558</v>
      </c>
      <c r="AN9" s="20">
        <v>0.27437556210455538</v>
      </c>
      <c r="AO9" s="20">
        <v>0.2992102232016739</v>
      </c>
      <c r="AP9" s="20">
        <v>0.2829781013552205</v>
      </c>
      <c r="AQ9" s="20">
        <v>0.28730349958770141</v>
      </c>
      <c r="AR9" s="20">
        <v>0.30423170413933792</v>
      </c>
      <c r="AS9" s="20">
        <v>0.41740931064881559</v>
      </c>
      <c r="AT9" s="20">
        <v>0.42899708869190972</v>
      </c>
      <c r="AV9" s="20">
        <v>0.27817041545906612</v>
      </c>
      <c r="AW9" s="20">
        <v>0.36514701068700472</v>
      </c>
      <c r="AX9" s="20">
        <v>0.34304532689136857</v>
      </c>
      <c r="AY9" s="20">
        <v>0.18599331056861829</v>
      </c>
      <c r="AZ9" s="20">
        <v>0.2218870293433034</v>
      </c>
      <c r="BA9" s="20">
        <v>1</v>
      </c>
      <c r="BB9" s="20">
        <v>0.1326660898694236</v>
      </c>
      <c r="BC9" s="20">
        <v>0.24635965287195249</v>
      </c>
      <c r="BE9" s="20">
        <v>0.30445500392125929</v>
      </c>
      <c r="BF9" s="20">
        <v>0.41465370659392892</v>
      </c>
      <c r="BG9" s="20">
        <v>0.32315231969638047</v>
      </c>
      <c r="BH9" s="20">
        <v>0.21066502489096811</v>
      </c>
      <c r="BI9" s="20">
        <v>0.28333983799889562</v>
      </c>
      <c r="BJ9" s="20">
        <v>0.14801512948112239</v>
      </c>
      <c r="BK9" s="20">
        <v>9.1529879129993871E-2</v>
      </c>
      <c r="BL9" s="20">
        <v>0.22165698776589191</v>
      </c>
      <c r="BN9" s="20">
        <v>0.31713225320942479</v>
      </c>
      <c r="BO9" s="20">
        <v>0.27068497838754452</v>
      </c>
      <c r="BP9" s="20">
        <v>0.27447303443900928</v>
      </c>
    </row>
    <row r="10" spans="2:70" ht="19" customHeight="1" x14ac:dyDescent="0.35">
      <c r="B10" s="22" t="s">
        <v>102</v>
      </c>
      <c r="C10" s="20">
        <v>0.44932134841173188</v>
      </c>
      <c r="D10" s="20">
        <v>0.40771168081653392</v>
      </c>
      <c r="E10" s="20">
        <v>0.34097074866730731</v>
      </c>
      <c r="F10" s="20">
        <v>0.48237856071512558</v>
      </c>
      <c r="G10" s="20">
        <v>0.44765793368678969</v>
      </c>
      <c r="H10" s="20">
        <v>0.42912399759672171</v>
      </c>
      <c r="I10" s="20">
        <v>0.60338358230857148</v>
      </c>
      <c r="K10" s="20">
        <v>0.45159885154819829</v>
      </c>
      <c r="L10" s="20">
        <v>0.44742753270879432</v>
      </c>
      <c r="N10" s="20">
        <v>0.48834825685956329</v>
      </c>
      <c r="O10" s="20">
        <v>0.47110647039264331</v>
      </c>
      <c r="P10" s="20">
        <v>0.41294412287985072</v>
      </c>
      <c r="Q10" s="20">
        <v>0.38128509659462839</v>
      </c>
      <c r="S10" s="20">
        <v>0.28138317677688168</v>
      </c>
      <c r="T10" s="20">
        <v>0.43907146359583282</v>
      </c>
      <c r="U10" s="20">
        <v>0.44708120618952052</v>
      </c>
      <c r="V10" s="20">
        <v>0.3243224221422098</v>
      </c>
      <c r="W10" s="20">
        <v>0.49497744723975229</v>
      </c>
      <c r="X10" s="20">
        <v>0.30698440699918972</v>
      </c>
      <c r="Y10" s="20">
        <v>0.46405524121266167</v>
      </c>
      <c r="Z10" s="20">
        <v>0.51133706125764256</v>
      </c>
      <c r="AA10" s="20">
        <v>0.37177432460676219</v>
      </c>
      <c r="AB10" s="20">
        <v>0.47743588264776049</v>
      </c>
      <c r="AC10" s="20">
        <v>0.49295451548062319</v>
      </c>
      <c r="AD10" s="20">
        <v>0.4431115622176921</v>
      </c>
      <c r="AE10" s="20">
        <v>0.48740860810128828</v>
      </c>
      <c r="AF10" s="20">
        <v>0.45929765320908061</v>
      </c>
      <c r="AG10" s="20">
        <v>0.52634841122443743</v>
      </c>
      <c r="AH10" s="20">
        <v>0.5084118433238648</v>
      </c>
      <c r="AI10" s="20">
        <v>0.39805355821748328</v>
      </c>
      <c r="AK10" s="20">
        <v>0.47006936525600368</v>
      </c>
      <c r="AL10" s="20">
        <v>0.42900194898118538</v>
      </c>
      <c r="AN10" s="20">
        <v>0.45659317834052632</v>
      </c>
      <c r="AO10" s="20">
        <v>0.4240115313487331</v>
      </c>
      <c r="AP10" s="20">
        <v>0.44943605516564628</v>
      </c>
      <c r="AQ10" s="20">
        <v>0.48434021572300051</v>
      </c>
      <c r="AR10" s="20">
        <v>0.46405475353746289</v>
      </c>
      <c r="AS10" s="20">
        <v>0.37582933766095711</v>
      </c>
      <c r="AT10" s="20">
        <v>0.33898495762868508</v>
      </c>
      <c r="AV10" s="20">
        <v>0.507051944947843</v>
      </c>
      <c r="AW10" s="20">
        <v>0.42856483703838949</v>
      </c>
      <c r="AX10" s="20">
        <v>0.4714546401602851</v>
      </c>
      <c r="AY10" s="20">
        <v>0.55928598675699026</v>
      </c>
      <c r="AZ10" s="20">
        <v>0.45505860816215737</v>
      </c>
      <c r="BA10" s="20">
        <v>0</v>
      </c>
      <c r="BB10" s="20">
        <v>0.38046693688115818</v>
      </c>
      <c r="BC10" s="20">
        <v>0.40384472663334747</v>
      </c>
      <c r="BE10" s="20">
        <v>0.50883825901925028</v>
      </c>
      <c r="BF10" s="20">
        <v>0.37104964241973948</v>
      </c>
      <c r="BG10" s="20">
        <v>0.46920216931105158</v>
      </c>
      <c r="BH10" s="20">
        <v>0.51601483693864658</v>
      </c>
      <c r="BI10" s="20">
        <v>0.47542610926741857</v>
      </c>
      <c r="BJ10" s="20">
        <v>0.45850698750695712</v>
      </c>
      <c r="BK10" s="20">
        <v>0.55869199491851529</v>
      </c>
      <c r="BL10" s="20">
        <v>0.16752411231294059</v>
      </c>
      <c r="BN10" s="20">
        <v>0.44307178027478711</v>
      </c>
      <c r="BO10" s="20">
        <v>0.428469266462979</v>
      </c>
      <c r="BP10" s="20">
        <v>0.49679748117221972</v>
      </c>
    </row>
    <row r="11" spans="2:70" ht="32" customHeight="1" x14ac:dyDescent="0.35">
      <c r="B11" s="22" t="s">
        <v>103</v>
      </c>
      <c r="C11" s="20">
        <v>0.16840085719295639</v>
      </c>
      <c r="D11" s="20">
        <v>0.23395088721153309</v>
      </c>
      <c r="E11" s="20">
        <v>0.211392644483749</v>
      </c>
      <c r="F11" s="20">
        <v>0.1147673109947689</v>
      </c>
      <c r="G11" s="20">
        <v>0.18303416668476119</v>
      </c>
      <c r="H11" s="20">
        <v>0.17884774412817719</v>
      </c>
      <c r="I11" s="20">
        <v>0.1144154383329951</v>
      </c>
      <c r="K11" s="20">
        <v>0.14010149620427539</v>
      </c>
      <c r="L11" s="20">
        <v>0.20141545105880579</v>
      </c>
      <c r="N11" s="20">
        <v>0.1133249831502425</v>
      </c>
      <c r="O11" s="20">
        <v>0.18993284231222651</v>
      </c>
      <c r="P11" s="20">
        <v>0.18863730227479439</v>
      </c>
      <c r="Q11" s="20">
        <v>0.23851115038277751</v>
      </c>
      <c r="S11" s="20">
        <v>0.32604262624362029</v>
      </c>
      <c r="T11" s="20">
        <v>0.20521092013069731</v>
      </c>
      <c r="U11" s="20">
        <v>0.21275211937288749</v>
      </c>
      <c r="V11" s="20">
        <v>0.24917434836321359</v>
      </c>
      <c r="W11" s="20">
        <v>0.1120970986841032</v>
      </c>
      <c r="X11" s="20">
        <v>0.26864930639564738</v>
      </c>
      <c r="Y11" s="20">
        <v>0.14582213816266701</v>
      </c>
      <c r="Z11" s="20">
        <v>0.2065443723809374</v>
      </c>
      <c r="AA11" s="20">
        <v>0.17544857967895469</v>
      </c>
      <c r="AB11" s="20">
        <v>9.2775503664576833E-2</v>
      </c>
      <c r="AC11" s="20">
        <v>0.15883535868732279</v>
      </c>
      <c r="AD11" s="20">
        <v>0.1154804412250031</v>
      </c>
      <c r="AE11" s="20">
        <v>0.123288983536226</v>
      </c>
      <c r="AF11" s="20">
        <v>0.12974783911566909</v>
      </c>
      <c r="AG11" s="20">
        <v>0.12917885309764229</v>
      </c>
      <c r="AH11" s="20">
        <v>0.1038629566595427</v>
      </c>
      <c r="AI11" s="20">
        <v>0.2985116411584039</v>
      </c>
      <c r="AK11" s="20">
        <v>0.13892759404870789</v>
      </c>
      <c r="AL11" s="20">
        <v>0.1968627627565159</v>
      </c>
      <c r="AN11" s="20">
        <v>0.1519956604943882</v>
      </c>
      <c r="AO11" s="20">
        <v>0.19287947607635841</v>
      </c>
      <c r="AP11" s="20">
        <v>0.19482098234269721</v>
      </c>
      <c r="AQ11" s="20">
        <v>0.1720911651538522</v>
      </c>
      <c r="AR11" s="20">
        <v>0.13068972245834309</v>
      </c>
      <c r="AS11" s="20">
        <v>0.16611064737425871</v>
      </c>
      <c r="AT11" s="20">
        <v>0.2017157602854617</v>
      </c>
      <c r="AV11" s="20">
        <v>0.16265730641652559</v>
      </c>
      <c r="AW11" s="20">
        <v>0.1428051983434718</v>
      </c>
      <c r="AX11" s="20">
        <v>0.1087570216245877</v>
      </c>
      <c r="AY11" s="20">
        <v>0.1226855063114434</v>
      </c>
      <c r="AZ11" s="20">
        <v>0.1641739028730313</v>
      </c>
      <c r="BA11" s="20">
        <v>0</v>
      </c>
      <c r="BB11" s="20">
        <v>0.39629754575502391</v>
      </c>
      <c r="BC11" s="20">
        <v>0.2513270363677878</v>
      </c>
      <c r="BE11" s="20">
        <v>0.16366891203888301</v>
      </c>
      <c r="BF11" s="20">
        <v>0.14712446743931459</v>
      </c>
      <c r="BG11" s="20">
        <v>0.1399648197456799</v>
      </c>
      <c r="BH11" s="20">
        <v>0.2007043823415767</v>
      </c>
      <c r="BI11" s="20">
        <v>0.1308848561788826</v>
      </c>
      <c r="BJ11" s="20">
        <v>0.22015034529415339</v>
      </c>
      <c r="BK11" s="20">
        <v>0.27625734631900573</v>
      </c>
      <c r="BL11" s="20">
        <v>0.24791726925538321</v>
      </c>
      <c r="BN11" s="20">
        <v>0.1606690258693893</v>
      </c>
      <c r="BO11" s="20">
        <v>0.1949610310208528</v>
      </c>
      <c r="BP11" s="20">
        <v>0.16706445361885841</v>
      </c>
    </row>
    <row r="12" spans="2:70" ht="19" customHeight="1" x14ac:dyDescent="0.35">
      <c r="B12" s="22" t="s">
        <v>104</v>
      </c>
      <c r="C12" s="20">
        <v>4.9354073074675188E-2</v>
      </c>
      <c r="D12" s="20">
        <v>3.1081807628359461E-2</v>
      </c>
      <c r="E12" s="20">
        <v>3.7190205546316142E-2</v>
      </c>
      <c r="F12" s="20">
        <v>6.8030680017974035E-2</v>
      </c>
      <c r="G12" s="20">
        <v>7.919128294879435E-2</v>
      </c>
      <c r="H12" s="20">
        <v>2.9427728211912991E-2</v>
      </c>
      <c r="I12" s="20">
        <v>3.9976599137856852E-2</v>
      </c>
      <c r="K12" s="20">
        <v>4.7982738715216647E-2</v>
      </c>
      <c r="L12" s="20">
        <v>5.1229629903394573E-2</v>
      </c>
      <c r="N12" s="20">
        <v>5.4811628926091878E-2</v>
      </c>
      <c r="O12" s="20">
        <v>2.9076594196782098E-2</v>
      </c>
      <c r="P12" s="20">
        <v>6.419834278231315E-2</v>
      </c>
      <c r="Q12" s="20">
        <v>5.0211994689438683E-2</v>
      </c>
      <c r="S12" s="20">
        <v>5.0228155674199637E-2</v>
      </c>
      <c r="T12" s="20">
        <v>5.4521720207471633E-2</v>
      </c>
      <c r="U12" s="20">
        <v>2.521374668397728E-2</v>
      </c>
      <c r="V12" s="20">
        <v>0.1061845937398638</v>
      </c>
      <c r="W12" s="20">
        <v>8.382788505993502E-2</v>
      </c>
      <c r="X12" s="20">
        <v>2.8065293557992321E-2</v>
      </c>
      <c r="Y12" s="20">
        <v>1.0308938037454959E-2</v>
      </c>
      <c r="Z12" s="20">
        <v>1.2496678038420561E-2</v>
      </c>
      <c r="AA12" s="20">
        <v>0.15461217312620279</v>
      </c>
      <c r="AB12" s="20">
        <v>0</v>
      </c>
      <c r="AC12" s="20">
        <v>7.1334566682737605E-2</v>
      </c>
      <c r="AD12" s="20">
        <v>6.9148945872332723E-2</v>
      </c>
      <c r="AE12" s="20">
        <v>4.4322727568790993E-2</v>
      </c>
      <c r="AF12" s="20">
        <v>4.4555378022212988E-2</v>
      </c>
      <c r="AG12" s="20">
        <v>1.7596472981989259E-2</v>
      </c>
      <c r="AH12" s="20">
        <v>3.6125483730408518E-2</v>
      </c>
      <c r="AI12" s="20">
        <v>3.9002063539588031E-2</v>
      </c>
      <c r="AK12" s="20">
        <v>4.6137361903297147E-2</v>
      </c>
      <c r="AL12" s="20">
        <v>5.2558847111018353E-2</v>
      </c>
      <c r="AN12" s="20">
        <v>6.3604095988309517E-2</v>
      </c>
      <c r="AO12" s="20">
        <v>4.167924586247311E-2</v>
      </c>
      <c r="AP12" s="20">
        <v>7.2764861136436015E-2</v>
      </c>
      <c r="AQ12" s="20">
        <v>3.974008181148489E-2</v>
      </c>
      <c r="AR12" s="20">
        <v>6.0829622991911997E-2</v>
      </c>
      <c r="AS12" s="20">
        <v>0</v>
      </c>
      <c r="AT12" s="20">
        <v>3.0302193393943321E-2</v>
      </c>
      <c r="AV12" s="20">
        <v>3.554332779085357E-2</v>
      </c>
      <c r="AW12" s="20">
        <v>4.9139627771577328E-2</v>
      </c>
      <c r="AX12" s="20">
        <v>2.842356986049276E-2</v>
      </c>
      <c r="AY12" s="20">
        <v>9.149548445458118E-2</v>
      </c>
      <c r="AZ12" s="20">
        <v>7.6858290862308998E-2</v>
      </c>
      <c r="BA12" s="20">
        <v>0</v>
      </c>
      <c r="BB12" s="20">
        <v>9.056942749439427E-2</v>
      </c>
      <c r="BC12" s="20">
        <v>4.4790027430817413E-2</v>
      </c>
      <c r="BE12" s="20">
        <v>1.3222900129400699E-2</v>
      </c>
      <c r="BF12" s="20">
        <v>5.5228907689862848E-2</v>
      </c>
      <c r="BG12" s="20">
        <v>4.8237916514205503E-2</v>
      </c>
      <c r="BH12" s="20">
        <v>4.6315175603121567E-2</v>
      </c>
      <c r="BI12" s="20">
        <v>6.2663817945936534E-2</v>
      </c>
      <c r="BJ12" s="20">
        <v>7.9307571660483633E-2</v>
      </c>
      <c r="BK12" s="20">
        <v>5.2074538768941428E-2</v>
      </c>
      <c r="BL12" s="20">
        <v>8.081038244002324E-2</v>
      </c>
      <c r="BN12" s="20">
        <v>4.9150211973184497E-2</v>
      </c>
      <c r="BO12" s="20">
        <v>6.9792882679296939E-2</v>
      </c>
      <c r="BP12" s="20">
        <v>3.3287664018267042E-2</v>
      </c>
    </row>
    <row r="13" spans="2:70" ht="19" customHeight="1" x14ac:dyDescent="0.35">
      <c r="B13" s="22" t="s">
        <v>105</v>
      </c>
      <c r="C13" s="20">
        <v>3.2033202657851277E-2</v>
      </c>
      <c r="D13" s="20">
        <v>1.378953368852278E-2</v>
      </c>
      <c r="E13" s="20">
        <v>2.4570674135964671E-2</v>
      </c>
      <c r="F13" s="20">
        <v>5.5230322522042297E-2</v>
      </c>
      <c r="G13" s="20">
        <v>6.5900012218453444E-2</v>
      </c>
      <c r="H13" s="20">
        <v>1.977618873950792E-2</v>
      </c>
      <c r="I13" s="20">
        <v>0</v>
      </c>
      <c r="K13" s="20">
        <v>3.0385988450119389E-2</v>
      </c>
      <c r="L13" s="20">
        <v>3.4103680028317228E-2</v>
      </c>
      <c r="N13" s="20">
        <v>3.1371334558075482E-2</v>
      </c>
      <c r="O13" s="20">
        <v>3.2366588686668342E-2</v>
      </c>
      <c r="P13" s="20">
        <v>1.1425689259457779E-2</v>
      </c>
      <c r="Q13" s="20">
        <v>4.3494873909282028E-2</v>
      </c>
      <c r="S13" s="20">
        <v>6.7152756977625919E-2</v>
      </c>
      <c r="T13" s="20">
        <v>7.1899054633305481E-2</v>
      </c>
      <c r="U13" s="20">
        <v>2.435073931431932E-2</v>
      </c>
      <c r="V13" s="20">
        <v>4.0393602226689841E-2</v>
      </c>
      <c r="W13" s="20">
        <v>0</v>
      </c>
      <c r="X13" s="20">
        <v>9.5662740968870744E-2</v>
      </c>
      <c r="Y13" s="20">
        <v>9.6567925119652297E-3</v>
      </c>
      <c r="Z13" s="20">
        <v>2.14746659451918E-2</v>
      </c>
      <c r="AA13" s="20">
        <v>0</v>
      </c>
      <c r="AB13" s="20">
        <v>2.4254986169426548E-2</v>
      </c>
      <c r="AC13" s="20">
        <v>2.209294371513755E-2</v>
      </c>
      <c r="AD13" s="20">
        <v>2.334291024848761E-2</v>
      </c>
      <c r="AE13" s="20">
        <v>3.6654356061332008E-2</v>
      </c>
      <c r="AF13" s="20">
        <v>5.8272807225627381E-2</v>
      </c>
      <c r="AG13" s="20">
        <v>0</v>
      </c>
      <c r="AH13" s="20">
        <v>2.549047395674231E-2</v>
      </c>
      <c r="AI13" s="20">
        <v>7.8846724021347001E-2</v>
      </c>
      <c r="AK13" s="20">
        <v>2.1551145054963639E-2</v>
      </c>
      <c r="AL13" s="20">
        <v>4.2732196592484673E-2</v>
      </c>
      <c r="AN13" s="20">
        <v>5.3431503072220672E-2</v>
      </c>
      <c r="AO13" s="20">
        <v>4.2219523510761497E-2</v>
      </c>
      <c r="AP13" s="20">
        <v>0</v>
      </c>
      <c r="AQ13" s="20">
        <v>1.6525037723960918E-2</v>
      </c>
      <c r="AR13" s="20">
        <v>4.0194196872944087E-2</v>
      </c>
      <c r="AS13" s="20">
        <v>4.0650704315968532E-2</v>
      </c>
      <c r="AT13" s="20">
        <v>0</v>
      </c>
      <c r="AV13" s="20">
        <v>1.6577005385712041E-2</v>
      </c>
      <c r="AW13" s="20">
        <v>1.434332615955659E-2</v>
      </c>
      <c r="AX13" s="20">
        <v>4.8319441463266062E-2</v>
      </c>
      <c r="AY13" s="20">
        <v>4.053971190836686E-2</v>
      </c>
      <c r="AZ13" s="20">
        <v>8.2022168759198946E-2</v>
      </c>
      <c r="BA13" s="20">
        <v>0</v>
      </c>
      <c r="BB13" s="20">
        <v>0</v>
      </c>
      <c r="BC13" s="20">
        <v>5.3678556696094712E-2</v>
      </c>
      <c r="BE13" s="20">
        <v>9.8149248912066129E-3</v>
      </c>
      <c r="BF13" s="20">
        <v>1.194327585715412E-2</v>
      </c>
      <c r="BG13" s="20">
        <v>1.9442774732682449E-2</v>
      </c>
      <c r="BH13" s="20">
        <v>2.6300580225687209E-2</v>
      </c>
      <c r="BI13" s="20">
        <v>4.7685378608866569E-2</v>
      </c>
      <c r="BJ13" s="20">
        <v>9.4019966057283452E-2</v>
      </c>
      <c r="BK13" s="20">
        <v>2.144624086354369E-2</v>
      </c>
      <c r="BL13" s="20">
        <v>0.28209124822576098</v>
      </c>
      <c r="BN13" s="20">
        <v>2.997672867321427E-2</v>
      </c>
      <c r="BO13" s="20">
        <v>3.6091841449326492E-2</v>
      </c>
      <c r="BP13" s="20">
        <v>2.837736675164558E-2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108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0.13961795095528021</v>
      </c>
      <c r="D9" s="20">
        <v>0.1023401034228824</v>
      </c>
      <c r="E9" s="20">
        <v>0.26517060746608861</v>
      </c>
      <c r="F9" s="20">
        <v>0.19320309190122889</v>
      </c>
      <c r="G9" s="20">
        <v>6.759871382853494E-2</v>
      </c>
      <c r="H9" s="20">
        <v>7.4459252887834129E-2</v>
      </c>
      <c r="I9" s="20">
        <v>3.05855675464731E-2</v>
      </c>
      <c r="K9" s="20">
        <v>0.15088720286250329</v>
      </c>
      <c r="L9" s="20">
        <v>0.1248019174901322</v>
      </c>
      <c r="N9" s="20">
        <v>0.1808517638858376</v>
      </c>
      <c r="O9" s="20">
        <v>0.1194022777570468</v>
      </c>
      <c r="P9" s="20">
        <v>0.1089586172660351</v>
      </c>
      <c r="Q9" s="20">
        <v>0.1058751115731785</v>
      </c>
      <c r="S9" s="20">
        <v>0.1693202354846817</v>
      </c>
      <c r="T9" s="20">
        <v>0.10096030841027651</v>
      </c>
      <c r="U9" s="20">
        <v>9.9888930575225118E-2</v>
      </c>
      <c r="V9" s="20">
        <v>9.8675637270676533E-2</v>
      </c>
      <c r="W9" s="20">
        <v>0.15820313002436989</v>
      </c>
      <c r="X9" s="20">
        <v>0.121301519245763</v>
      </c>
      <c r="Y9" s="20">
        <v>0.1072619577575999</v>
      </c>
      <c r="Z9" s="20">
        <v>0.1079762859765763</v>
      </c>
      <c r="AA9" s="20">
        <v>8.9895415450902016E-2</v>
      </c>
      <c r="AB9" s="20">
        <v>9.0563766282690347E-2</v>
      </c>
      <c r="AC9" s="20">
        <v>0.15346805463568131</v>
      </c>
      <c r="AD9" s="20">
        <v>0.1243739748533043</v>
      </c>
      <c r="AE9" s="20">
        <v>0.15046737146376971</v>
      </c>
      <c r="AF9" s="20">
        <v>0.12974041579709381</v>
      </c>
      <c r="AG9" s="20">
        <v>0.18928654293015951</v>
      </c>
      <c r="AH9" s="20">
        <v>0.26642040949371631</v>
      </c>
      <c r="AI9" s="20">
        <v>2.4987062117843638E-2</v>
      </c>
      <c r="AK9" s="20">
        <v>0.1274116701279534</v>
      </c>
      <c r="AL9" s="20">
        <v>0.15243001851097901</v>
      </c>
      <c r="AN9" s="20">
        <v>4.237906897818737E-2</v>
      </c>
      <c r="AO9" s="20">
        <v>9.2636977497143447E-2</v>
      </c>
      <c r="AP9" s="20">
        <v>7.2138663336954678E-2</v>
      </c>
      <c r="AQ9" s="20">
        <v>0.15813843395166019</v>
      </c>
      <c r="AR9" s="20">
        <v>0.27034272225954792</v>
      </c>
      <c r="AS9" s="20">
        <v>0.29158457608345167</v>
      </c>
      <c r="AT9" s="20">
        <v>0.1292171406334392</v>
      </c>
      <c r="AV9" s="20">
        <v>0.10538215609291141</v>
      </c>
      <c r="AW9" s="20">
        <v>0.2145175208549211</v>
      </c>
      <c r="AX9" s="20">
        <v>0.112333137647057</v>
      </c>
      <c r="AY9" s="20">
        <v>7.650675459008556E-2</v>
      </c>
      <c r="AZ9" s="20">
        <v>6.674146858468416E-2</v>
      </c>
      <c r="BA9" s="20">
        <v>0.77186325144371515</v>
      </c>
      <c r="BB9" s="20">
        <v>0.1326660898694236</v>
      </c>
      <c r="BC9" s="20">
        <v>7.4431032469653546E-2</v>
      </c>
      <c r="BE9" s="20">
        <v>0.14485141801401319</v>
      </c>
      <c r="BF9" s="20">
        <v>0.2620605360989709</v>
      </c>
      <c r="BG9" s="20">
        <v>0.10865260473348649</v>
      </c>
      <c r="BH9" s="20">
        <v>7.1477857375492324E-2</v>
      </c>
      <c r="BI9" s="20">
        <v>5.6643224363941133E-2</v>
      </c>
      <c r="BJ9" s="20">
        <v>2.7549300578027631E-2</v>
      </c>
      <c r="BK9" s="20">
        <v>2.56761421727922E-2</v>
      </c>
      <c r="BL9" s="20">
        <v>8.8614411905361387E-2</v>
      </c>
      <c r="BN9" s="20">
        <v>0.14306685772418701</v>
      </c>
      <c r="BO9" s="20">
        <v>0.1372053819700855</v>
      </c>
      <c r="BP9" s="20">
        <v>0.1327507863068427</v>
      </c>
    </row>
    <row r="10" spans="2:70" ht="19" customHeight="1" x14ac:dyDescent="0.35">
      <c r="B10" s="22" t="s">
        <v>102</v>
      </c>
      <c r="C10" s="20">
        <v>0.26381965163328258</v>
      </c>
      <c r="D10" s="20">
        <v>0.28956621958839163</v>
      </c>
      <c r="E10" s="20">
        <v>0.2774499871332558</v>
      </c>
      <c r="F10" s="20">
        <v>0.29392459829349149</v>
      </c>
      <c r="G10" s="20">
        <v>0.25898526179589493</v>
      </c>
      <c r="H10" s="20">
        <v>0.21677158263786989</v>
      </c>
      <c r="I10" s="20">
        <v>0.2252447231763641</v>
      </c>
      <c r="K10" s="20">
        <v>0.27614563002827441</v>
      </c>
      <c r="L10" s="20">
        <v>0.25169676365864307</v>
      </c>
      <c r="N10" s="20">
        <v>0.36921363036324922</v>
      </c>
      <c r="O10" s="20">
        <v>0.23630286234947101</v>
      </c>
      <c r="P10" s="20">
        <v>0.15698529635521449</v>
      </c>
      <c r="Q10" s="20">
        <v>0.1712086569697831</v>
      </c>
      <c r="S10" s="20">
        <v>0.17360769939695589</v>
      </c>
      <c r="T10" s="20">
        <v>0.18264769508074549</v>
      </c>
      <c r="U10" s="20">
        <v>8.90909885008309E-2</v>
      </c>
      <c r="V10" s="20">
        <v>0.17619234422115679</v>
      </c>
      <c r="W10" s="20">
        <v>0.1824049480972661</v>
      </c>
      <c r="X10" s="20">
        <v>0.2015875441051739</v>
      </c>
      <c r="Y10" s="20">
        <v>0.28213820718983418</v>
      </c>
      <c r="Z10" s="20">
        <v>0.22770144532476011</v>
      </c>
      <c r="AA10" s="20">
        <v>0.17330381239461251</v>
      </c>
      <c r="AB10" s="20">
        <v>0.31786067758130271</v>
      </c>
      <c r="AC10" s="20">
        <v>0.31965548971340002</v>
      </c>
      <c r="AD10" s="20">
        <v>0.32217104708361882</v>
      </c>
      <c r="AE10" s="20">
        <v>0.35010054711161309</v>
      </c>
      <c r="AF10" s="20">
        <v>0.39364729233891599</v>
      </c>
      <c r="AG10" s="20">
        <v>0.50224834442087529</v>
      </c>
      <c r="AH10" s="20">
        <v>0.33360883111588657</v>
      </c>
      <c r="AI10" s="20">
        <v>0.13247458426776021</v>
      </c>
      <c r="AK10" s="20">
        <v>0.22940872828329681</v>
      </c>
      <c r="AL10" s="20">
        <v>0.29752567325807522</v>
      </c>
      <c r="AN10" s="20">
        <v>0.1640141205289127</v>
      </c>
      <c r="AO10" s="20">
        <v>0.19397551328428139</v>
      </c>
      <c r="AP10" s="20">
        <v>0.22784394084669851</v>
      </c>
      <c r="AQ10" s="20">
        <v>0.33050443227260462</v>
      </c>
      <c r="AR10" s="20">
        <v>0.35634489479159509</v>
      </c>
      <c r="AS10" s="20">
        <v>0.45131682554269897</v>
      </c>
      <c r="AT10" s="20">
        <v>0.13294897301154299</v>
      </c>
      <c r="AV10" s="20">
        <v>0.27901784888012171</v>
      </c>
      <c r="AW10" s="20">
        <v>0.31649582286324579</v>
      </c>
      <c r="AX10" s="20">
        <v>0.24012420710168619</v>
      </c>
      <c r="AY10" s="20">
        <v>0.16423256410838599</v>
      </c>
      <c r="AZ10" s="20">
        <v>0.17376707432494651</v>
      </c>
      <c r="BA10" s="20">
        <v>0</v>
      </c>
      <c r="BB10" s="20">
        <v>0.22039621169566029</v>
      </c>
      <c r="BC10" s="20">
        <v>0.2286754062118668</v>
      </c>
      <c r="BE10" s="20">
        <v>0.33395819146711742</v>
      </c>
      <c r="BF10" s="20">
        <v>0.33948673356010062</v>
      </c>
      <c r="BG10" s="20">
        <v>0.27397344704416737</v>
      </c>
      <c r="BH10" s="20">
        <v>0.25512892236932122</v>
      </c>
      <c r="BI10" s="20">
        <v>0.1793380847372964</v>
      </c>
      <c r="BJ10" s="20">
        <v>0.10270648476789219</v>
      </c>
      <c r="BK10" s="20">
        <v>0.16421360383021161</v>
      </c>
      <c r="BL10" s="20">
        <v>4.3372143359117779E-2</v>
      </c>
      <c r="BN10" s="20">
        <v>0.2438311559103872</v>
      </c>
      <c r="BO10" s="20">
        <v>0.23706108771649589</v>
      </c>
      <c r="BP10" s="20">
        <v>0.36406789896048553</v>
      </c>
    </row>
    <row r="11" spans="2:70" ht="32" customHeight="1" x14ac:dyDescent="0.35">
      <c r="B11" s="22" t="s">
        <v>103</v>
      </c>
      <c r="C11" s="20">
        <v>0.27492087028459739</v>
      </c>
      <c r="D11" s="20">
        <v>0.32059824979545298</v>
      </c>
      <c r="E11" s="20">
        <v>0.25974303693317791</v>
      </c>
      <c r="F11" s="20">
        <v>0.25533891982973339</v>
      </c>
      <c r="G11" s="20">
        <v>0.26818140550269909</v>
      </c>
      <c r="H11" s="20">
        <v>0.30576168076047677</v>
      </c>
      <c r="I11" s="20">
        <v>0.27521113548650322</v>
      </c>
      <c r="K11" s="20">
        <v>0.26604128564575791</v>
      </c>
      <c r="L11" s="20">
        <v>0.28676647579848791</v>
      </c>
      <c r="N11" s="20">
        <v>0.19858222583002469</v>
      </c>
      <c r="O11" s="20">
        <v>0.302871020020962</v>
      </c>
      <c r="P11" s="20">
        <v>0.35300426136958302</v>
      </c>
      <c r="Q11" s="20">
        <v>0.33185057638669913</v>
      </c>
      <c r="S11" s="20">
        <v>0.14632292521767609</v>
      </c>
      <c r="T11" s="20">
        <v>0.41294252826821248</v>
      </c>
      <c r="U11" s="20">
        <v>0.4000885099465249</v>
      </c>
      <c r="V11" s="20">
        <v>0.47635513452796729</v>
      </c>
      <c r="W11" s="20">
        <v>0.34717785840350368</v>
      </c>
      <c r="X11" s="20">
        <v>0.32241783082562669</v>
      </c>
      <c r="Y11" s="20">
        <v>0.26688725076015751</v>
      </c>
      <c r="Z11" s="20">
        <v>0.22868371567622389</v>
      </c>
      <c r="AA11" s="20">
        <v>0.31221850174312987</v>
      </c>
      <c r="AB11" s="20">
        <v>0.228868545679765</v>
      </c>
      <c r="AC11" s="20">
        <v>0.20753679095065561</v>
      </c>
      <c r="AD11" s="20">
        <v>0.2390100910456007</v>
      </c>
      <c r="AE11" s="20">
        <v>0.1358229149858072</v>
      </c>
      <c r="AF11" s="20">
        <v>0.25254417080970643</v>
      </c>
      <c r="AG11" s="20">
        <v>0.24493036890564621</v>
      </c>
      <c r="AH11" s="20">
        <v>0.19082045853133309</v>
      </c>
      <c r="AI11" s="20">
        <v>0.36522168070774619</v>
      </c>
      <c r="AK11" s="20">
        <v>0.24610613416294119</v>
      </c>
      <c r="AL11" s="20">
        <v>0.30457772255222948</v>
      </c>
      <c r="AN11" s="20">
        <v>0.33074687934692798</v>
      </c>
      <c r="AO11" s="20">
        <v>0.3020051157520679</v>
      </c>
      <c r="AP11" s="20">
        <v>0.40688141551677731</v>
      </c>
      <c r="AQ11" s="20">
        <v>0.22483767579616909</v>
      </c>
      <c r="AR11" s="20">
        <v>0.202044720618726</v>
      </c>
      <c r="AS11" s="20">
        <v>0.1595343569944275</v>
      </c>
      <c r="AT11" s="20">
        <v>0.32931366698595382</v>
      </c>
      <c r="AV11" s="20">
        <v>0.2458389861141051</v>
      </c>
      <c r="AW11" s="20">
        <v>0.26933885712414751</v>
      </c>
      <c r="AX11" s="20">
        <v>0.25210428997577983</v>
      </c>
      <c r="AY11" s="20">
        <v>0.39144672244709477</v>
      </c>
      <c r="AZ11" s="20">
        <v>0.14878076273511659</v>
      </c>
      <c r="BA11" s="20">
        <v>0</v>
      </c>
      <c r="BB11" s="20">
        <v>0.36067673488172919</v>
      </c>
      <c r="BC11" s="20">
        <v>0.35091503038815758</v>
      </c>
      <c r="BE11" s="20">
        <v>0.23248356261891601</v>
      </c>
      <c r="BF11" s="20">
        <v>0.25936504993597598</v>
      </c>
      <c r="BG11" s="20">
        <v>0.35285610541694967</v>
      </c>
      <c r="BH11" s="20">
        <v>0.30363492894932997</v>
      </c>
      <c r="BI11" s="20">
        <v>0.17815610047249181</v>
      </c>
      <c r="BJ11" s="20">
        <v>0.42802244127664829</v>
      </c>
      <c r="BK11" s="20">
        <v>0.45411641654588109</v>
      </c>
      <c r="BL11" s="20">
        <v>0.19332192501037279</v>
      </c>
      <c r="BN11" s="20">
        <v>0.27904302269075942</v>
      </c>
      <c r="BO11" s="20">
        <v>0.26281034926352331</v>
      </c>
      <c r="BP11" s="20">
        <v>0.27393595297997431</v>
      </c>
    </row>
    <row r="12" spans="2:70" ht="19" customHeight="1" x14ac:dyDescent="0.35">
      <c r="B12" s="22" t="s">
        <v>104</v>
      </c>
      <c r="C12" s="20">
        <v>0.17925813945579111</v>
      </c>
      <c r="D12" s="20">
        <v>0.19818391962462201</v>
      </c>
      <c r="E12" s="20">
        <v>0.10184197685212119</v>
      </c>
      <c r="F12" s="20">
        <v>0.15677913547072991</v>
      </c>
      <c r="G12" s="20">
        <v>0.16282987874509619</v>
      </c>
      <c r="H12" s="20">
        <v>0.23221186066869731</v>
      </c>
      <c r="I12" s="20">
        <v>0.28311573736475648</v>
      </c>
      <c r="K12" s="20">
        <v>0.164486201084414</v>
      </c>
      <c r="L12" s="20">
        <v>0.19476776479767721</v>
      </c>
      <c r="N12" s="20">
        <v>0.15518687133926029</v>
      </c>
      <c r="O12" s="20">
        <v>0.21183337968876681</v>
      </c>
      <c r="P12" s="20">
        <v>0.19362748881274411</v>
      </c>
      <c r="Q12" s="20">
        <v>0.17787165630999299</v>
      </c>
      <c r="S12" s="20">
        <v>0.15500673374264151</v>
      </c>
      <c r="T12" s="20">
        <v>0.17615197967933061</v>
      </c>
      <c r="U12" s="20">
        <v>0.25336563041969429</v>
      </c>
      <c r="V12" s="20">
        <v>0.13071003518666541</v>
      </c>
      <c r="W12" s="20">
        <v>0.20343594970540779</v>
      </c>
      <c r="X12" s="20">
        <v>0.19567778852553161</v>
      </c>
      <c r="Y12" s="20">
        <v>0.1584051423912804</v>
      </c>
      <c r="Z12" s="20">
        <v>0.2406774519017098</v>
      </c>
      <c r="AA12" s="20">
        <v>0.28032167108954242</v>
      </c>
      <c r="AB12" s="20">
        <v>0.18516391968460821</v>
      </c>
      <c r="AC12" s="20">
        <v>0.18754516203559579</v>
      </c>
      <c r="AD12" s="20">
        <v>0.18256462160622919</v>
      </c>
      <c r="AE12" s="20">
        <v>0.23762954786224899</v>
      </c>
      <c r="AF12" s="20">
        <v>0.14043612663859159</v>
      </c>
      <c r="AG12" s="20">
        <v>6.3534743743319202E-2</v>
      </c>
      <c r="AH12" s="20">
        <v>0.1016617695284892</v>
      </c>
      <c r="AI12" s="20">
        <v>0.2140871264139142</v>
      </c>
      <c r="AK12" s="20">
        <v>0.21636283320535529</v>
      </c>
      <c r="AL12" s="20">
        <v>0.1417181746319375</v>
      </c>
      <c r="AN12" s="20">
        <v>0.24345879638543971</v>
      </c>
      <c r="AO12" s="20">
        <v>0.2164091086413647</v>
      </c>
      <c r="AP12" s="20">
        <v>0.17031232456817369</v>
      </c>
      <c r="AQ12" s="20">
        <v>0.18726766165606409</v>
      </c>
      <c r="AR12" s="20">
        <v>0.1048936151753647</v>
      </c>
      <c r="AS12" s="20">
        <v>1.3775666504613581E-2</v>
      </c>
      <c r="AT12" s="20">
        <v>0.1737419204129563</v>
      </c>
      <c r="AV12" s="20">
        <v>0.21744552734636119</v>
      </c>
      <c r="AW12" s="20">
        <v>0.12406428671289201</v>
      </c>
      <c r="AX12" s="20">
        <v>0.21514367301372289</v>
      </c>
      <c r="AY12" s="20">
        <v>0.27040035083104857</v>
      </c>
      <c r="AZ12" s="20">
        <v>0.2251283717543916</v>
      </c>
      <c r="BA12" s="20">
        <v>0.2281367485562848</v>
      </c>
      <c r="BB12" s="20">
        <v>0.17803887606169619</v>
      </c>
      <c r="BC12" s="20">
        <v>0.19127182929243519</v>
      </c>
      <c r="BE12" s="20">
        <v>0.1862741251547764</v>
      </c>
      <c r="BF12" s="20">
        <v>9.3849035802669747E-2</v>
      </c>
      <c r="BG12" s="20">
        <v>0.17842483075519269</v>
      </c>
      <c r="BH12" s="20">
        <v>0.27730565079905978</v>
      </c>
      <c r="BI12" s="20">
        <v>0.25122624481580691</v>
      </c>
      <c r="BJ12" s="20">
        <v>0.2029124779760485</v>
      </c>
      <c r="BK12" s="20">
        <v>0.2270024904814853</v>
      </c>
      <c r="BL12" s="20">
        <v>0.1160847871100175</v>
      </c>
      <c r="BN12" s="20">
        <v>0.19118231719770001</v>
      </c>
      <c r="BO12" s="20">
        <v>0.18242643666279529</v>
      </c>
      <c r="BP12" s="20">
        <v>0.1276054120001166</v>
      </c>
    </row>
    <row r="13" spans="2:70" ht="19" customHeight="1" x14ac:dyDescent="0.35">
      <c r="B13" s="22" t="s">
        <v>105</v>
      </c>
      <c r="C13" s="20">
        <v>0.14238338767104861</v>
      </c>
      <c r="D13" s="20">
        <v>8.9311507568650972E-2</v>
      </c>
      <c r="E13" s="20">
        <v>9.5794391615356494E-2</v>
      </c>
      <c r="F13" s="20">
        <v>0.1007542545048162</v>
      </c>
      <c r="G13" s="20">
        <v>0.24240474012777491</v>
      </c>
      <c r="H13" s="20">
        <v>0.17079562304512191</v>
      </c>
      <c r="I13" s="20">
        <v>0.18584283642590291</v>
      </c>
      <c r="K13" s="20">
        <v>0.14243968037905039</v>
      </c>
      <c r="L13" s="20">
        <v>0.14196707825505969</v>
      </c>
      <c r="N13" s="20">
        <v>9.6165508581628187E-2</v>
      </c>
      <c r="O13" s="20">
        <v>0.1295904601837535</v>
      </c>
      <c r="P13" s="20">
        <v>0.1874243361964234</v>
      </c>
      <c r="Q13" s="20">
        <v>0.21319399876034639</v>
      </c>
      <c r="S13" s="20">
        <v>0.35574240615804481</v>
      </c>
      <c r="T13" s="20">
        <v>0.12729748856143491</v>
      </c>
      <c r="U13" s="20">
        <v>0.1575659405577246</v>
      </c>
      <c r="V13" s="20">
        <v>0.1180668487935338</v>
      </c>
      <c r="W13" s="20">
        <v>0.10877811376945259</v>
      </c>
      <c r="X13" s="20">
        <v>0.159015317297905</v>
      </c>
      <c r="Y13" s="20">
        <v>0.18530744190112791</v>
      </c>
      <c r="Z13" s="20">
        <v>0.19496110112072981</v>
      </c>
      <c r="AA13" s="20">
        <v>0.14426059932181309</v>
      </c>
      <c r="AB13" s="20">
        <v>0.1775430907716338</v>
      </c>
      <c r="AC13" s="20">
        <v>0.13179450266466741</v>
      </c>
      <c r="AD13" s="20">
        <v>0.13188026541124701</v>
      </c>
      <c r="AE13" s="20">
        <v>0.12597961857656101</v>
      </c>
      <c r="AF13" s="20">
        <v>8.3631994415692357E-2</v>
      </c>
      <c r="AG13" s="20">
        <v>0</v>
      </c>
      <c r="AH13" s="20">
        <v>0.1074885313305748</v>
      </c>
      <c r="AI13" s="20">
        <v>0.26322954649273578</v>
      </c>
      <c r="AK13" s="20">
        <v>0.18071063422045319</v>
      </c>
      <c r="AL13" s="20">
        <v>0.1037484110467788</v>
      </c>
      <c r="AN13" s="20">
        <v>0.21940113476053241</v>
      </c>
      <c r="AO13" s="20">
        <v>0.19497328482514259</v>
      </c>
      <c r="AP13" s="20">
        <v>0.12282365573139579</v>
      </c>
      <c r="AQ13" s="20">
        <v>9.9251796323501992E-2</v>
      </c>
      <c r="AR13" s="20">
        <v>6.6374047154766413E-2</v>
      </c>
      <c r="AS13" s="20">
        <v>8.3788574874808161E-2</v>
      </c>
      <c r="AT13" s="20">
        <v>0.23477829895610761</v>
      </c>
      <c r="AV13" s="20">
        <v>0.15231548156650079</v>
      </c>
      <c r="AW13" s="20">
        <v>7.5583512444793763E-2</v>
      </c>
      <c r="AX13" s="20">
        <v>0.18029469226175421</v>
      </c>
      <c r="AY13" s="20">
        <v>9.7413608023385029E-2</v>
      </c>
      <c r="AZ13" s="20">
        <v>0.38558232260086112</v>
      </c>
      <c r="BA13" s="20">
        <v>0</v>
      </c>
      <c r="BB13" s="20">
        <v>0.1082220874914907</v>
      </c>
      <c r="BC13" s="20">
        <v>0.1547067016378868</v>
      </c>
      <c r="BE13" s="20">
        <v>0.1024327027451771</v>
      </c>
      <c r="BF13" s="20">
        <v>4.5238644602282947E-2</v>
      </c>
      <c r="BG13" s="20">
        <v>8.6093012050203588E-2</v>
      </c>
      <c r="BH13" s="20">
        <v>9.2452640506796829E-2</v>
      </c>
      <c r="BI13" s="20">
        <v>0.33463634561046379</v>
      </c>
      <c r="BJ13" s="20">
        <v>0.23880929540138329</v>
      </c>
      <c r="BK13" s="20">
        <v>0.1289913469696298</v>
      </c>
      <c r="BL13" s="20">
        <v>0.55860673261513061</v>
      </c>
      <c r="BN13" s="20">
        <v>0.14287664647696641</v>
      </c>
      <c r="BO13" s="20">
        <v>0.1804967443870997</v>
      </c>
      <c r="BP13" s="20">
        <v>0.10163994975258089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109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0.13627060576841599</v>
      </c>
      <c r="D9" s="20">
        <v>0.15792461122339041</v>
      </c>
      <c r="E9" s="20">
        <v>0.22730037102206349</v>
      </c>
      <c r="F9" s="20">
        <v>0.1817186347888598</v>
      </c>
      <c r="G9" s="20">
        <v>6.690049554341089E-2</v>
      </c>
      <c r="H9" s="20">
        <v>5.0002031826340339E-2</v>
      </c>
      <c r="I9" s="20">
        <v>6.0516484301620932E-2</v>
      </c>
      <c r="K9" s="20">
        <v>0.1463914410054743</v>
      </c>
      <c r="L9" s="20">
        <v>0.1244727682581761</v>
      </c>
      <c r="N9" s="20">
        <v>0.1593139869446405</v>
      </c>
      <c r="O9" s="20">
        <v>0.1215419696403682</v>
      </c>
      <c r="P9" s="20">
        <v>0.11294584528785589</v>
      </c>
      <c r="Q9" s="20">
        <v>0.1259694965715917</v>
      </c>
      <c r="S9" s="20">
        <v>9.5746037225989913E-2</v>
      </c>
      <c r="T9" s="20">
        <v>0.1705803145285871</v>
      </c>
      <c r="U9" s="20">
        <v>0.13758219277298561</v>
      </c>
      <c r="V9" s="20">
        <v>0.1536813455005718</v>
      </c>
      <c r="W9" s="20">
        <v>0.16950187855647819</v>
      </c>
      <c r="X9" s="20">
        <v>0.12506355747935419</v>
      </c>
      <c r="Y9" s="20">
        <v>6.123446126489044E-2</v>
      </c>
      <c r="Z9" s="20">
        <v>0.12668542503594929</v>
      </c>
      <c r="AA9" s="20">
        <v>9.7525592146895726E-2</v>
      </c>
      <c r="AB9" s="20">
        <v>8.9069168218414166E-2</v>
      </c>
      <c r="AC9" s="20">
        <v>0.1480967239541397</v>
      </c>
      <c r="AD9" s="20">
        <v>0.13908826252217141</v>
      </c>
      <c r="AE9" s="20">
        <v>0.16570933865447141</v>
      </c>
      <c r="AF9" s="20">
        <v>0.114071950039285</v>
      </c>
      <c r="AG9" s="20">
        <v>0.1512564586848511</v>
      </c>
      <c r="AH9" s="20">
        <v>0.20776364264679839</v>
      </c>
      <c r="AI9" s="20">
        <v>2.4987062117843638E-2</v>
      </c>
      <c r="AK9" s="20">
        <v>0.1187468692829087</v>
      </c>
      <c r="AL9" s="20">
        <v>0.15444253349761061</v>
      </c>
      <c r="AN9" s="20">
        <v>7.4218018547031556E-2</v>
      </c>
      <c r="AO9" s="20">
        <v>8.8098569817299063E-2</v>
      </c>
      <c r="AP9" s="20">
        <v>8.4619826231557047E-2</v>
      </c>
      <c r="AQ9" s="20">
        <v>0.13982309319699621</v>
      </c>
      <c r="AR9" s="20">
        <v>0.22158944853299251</v>
      </c>
      <c r="AS9" s="20">
        <v>0.31119155409127652</v>
      </c>
      <c r="AT9" s="20">
        <v>0.21435398534354749</v>
      </c>
      <c r="AV9" s="20">
        <v>0.1174293222547509</v>
      </c>
      <c r="AW9" s="20">
        <v>0.18038629280464241</v>
      </c>
      <c r="AX9" s="20">
        <v>0.1180617960690625</v>
      </c>
      <c r="AY9" s="20">
        <v>0.12912554306353399</v>
      </c>
      <c r="AZ9" s="20">
        <v>0.12465366570663031</v>
      </c>
      <c r="BA9" s="20">
        <v>0.16550946563706651</v>
      </c>
      <c r="BB9" s="20">
        <v>0</v>
      </c>
      <c r="BC9" s="20">
        <v>8.8057097845162316E-2</v>
      </c>
      <c r="BE9" s="20">
        <v>0.14121197505414529</v>
      </c>
      <c r="BF9" s="20">
        <v>0.2117036992709726</v>
      </c>
      <c r="BG9" s="20">
        <v>9.1525455334183908E-2</v>
      </c>
      <c r="BH9" s="20">
        <v>7.8192096935503774E-2</v>
      </c>
      <c r="BI9" s="20">
        <v>0.1152830567269862</v>
      </c>
      <c r="BJ9" s="20">
        <v>6.3218458877904476E-2</v>
      </c>
      <c r="BK9" s="20">
        <v>5.2838476997525939E-2</v>
      </c>
      <c r="BL9" s="20">
        <v>8.8614411905361387E-2</v>
      </c>
      <c r="BN9" s="20">
        <v>0.14741042153669701</v>
      </c>
      <c r="BO9" s="20">
        <v>7.8615376847558052E-2</v>
      </c>
      <c r="BP9" s="20">
        <v>0.14920427689033011</v>
      </c>
    </row>
    <row r="10" spans="2:70" ht="19" customHeight="1" x14ac:dyDescent="0.35">
      <c r="B10" s="22" t="s">
        <v>102</v>
      </c>
      <c r="C10" s="20">
        <v>0.35915336761647187</v>
      </c>
      <c r="D10" s="20">
        <v>0.33037936029055559</v>
      </c>
      <c r="E10" s="20">
        <v>0.38177676497393981</v>
      </c>
      <c r="F10" s="20">
        <v>0.36502278261555737</v>
      </c>
      <c r="G10" s="20">
        <v>0.33484919456820889</v>
      </c>
      <c r="H10" s="20">
        <v>0.3711556708743794</v>
      </c>
      <c r="I10" s="20">
        <v>0.35277936780794478</v>
      </c>
      <c r="K10" s="20">
        <v>0.37892761464087998</v>
      </c>
      <c r="L10" s="20">
        <v>0.33752939552933231</v>
      </c>
      <c r="N10" s="20">
        <v>0.45551071942432209</v>
      </c>
      <c r="O10" s="20">
        <v>0.31360841765589531</v>
      </c>
      <c r="P10" s="20">
        <v>0.31344172275812671</v>
      </c>
      <c r="Q10" s="20">
        <v>0.25751659659844628</v>
      </c>
      <c r="S10" s="20">
        <v>0.27377970834524612</v>
      </c>
      <c r="T10" s="20">
        <v>0.2544128921060847</v>
      </c>
      <c r="U10" s="20">
        <v>0.217482025462477</v>
      </c>
      <c r="V10" s="20">
        <v>0.2063010335184782</v>
      </c>
      <c r="W10" s="20">
        <v>0.30699704272350031</v>
      </c>
      <c r="X10" s="20">
        <v>0.32994200043272959</v>
      </c>
      <c r="Y10" s="20">
        <v>0.40926326188255291</v>
      </c>
      <c r="Z10" s="20">
        <v>0.21440236268293439</v>
      </c>
      <c r="AA10" s="20">
        <v>0.34710849291851298</v>
      </c>
      <c r="AB10" s="20">
        <v>0.56664686586198054</v>
      </c>
      <c r="AC10" s="20">
        <v>0.37783520355084571</v>
      </c>
      <c r="AD10" s="20">
        <v>0.41294984582531458</v>
      </c>
      <c r="AE10" s="20">
        <v>0.28495535911681052</v>
      </c>
      <c r="AF10" s="20">
        <v>0.46899114910009237</v>
      </c>
      <c r="AG10" s="20">
        <v>0.50033038002801555</v>
      </c>
      <c r="AH10" s="20">
        <v>0.46430565599330559</v>
      </c>
      <c r="AI10" s="20">
        <v>0.30266872301465653</v>
      </c>
      <c r="AK10" s="20">
        <v>0.34436733969389971</v>
      </c>
      <c r="AL10" s="20">
        <v>0.37382714821911411</v>
      </c>
      <c r="AN10" s="20">
        <v>0.29983079577806487</v>
      </c>
      <c r="AO10" s="20">
        <v>0.28213725524952837</v>
      </c>
      <c r="AP10" s="20">
        <v>0.33262289759882802</v>
      </c>
      <c r="AQ10" s="20">
        <v>0.41257996916071399</v>
      </c>
      <c r="AR10" s="20">
        <v>0.43802300150397028</v>
      </c>
      <c r="AS10" s="20">
        <v>0.46774340146728838</v>
      </c>
      <c r="AT10" s="20">
        <v>0.29917038347183728</v>
      </c>
      <c r="AV10" s="20">
        <v>0.43430992390472439</v>
      </c>
      <c r="AW10" s="20">
        <v>0.40637987926142372</v>
      </c>
      <c r="AX10" s="20">
        <v>0.28940893196306189</v>
      </c>
      <c r="AY10" s="20">
        <v>0.29284262691315999</v>
      </c>
      <c r="AZ10" s="20">
        <v>0.18059113076573191</v>
      </c>
      <c r="BA10" s="20">
        <v>0.4669212281818686</v>
      </c>
      <c r="BB10" s="20">
        <v>0.42256359925618758</v>
      </c>
      <c r="BC10" s="20">
        <v>0.31143247381873279</v>
      </c>
      <c r="BE10" s="20">
        <v>0.43047439299456858</v>
      </c>
      <c r="BF10" s="20">
        <v>0.43161608801810109</v>
      </c>
      <c r="BG10" s="20">
        <v>0.43715134636573078</v>
      </c>
      <c r="BH10" s="20">
        <v>0.29703733914211861</v>
      </c>
      <c r="BI10" s="20">
        <v>0.23021316244672849</v>
      </c>
      <c r="BJ10" s="20">
        <v>0.28901897941666449</v>
      </c>
      <c r="BK10" s="20">
        <v>0.28238673415673798</v>
      </c>
      <c r="BL10" s="20">
        <v>0.2071504587197899</v>
      </c>
      <c r="BN10" s="20">
        <v>0.3396947696500795</v>
      </c>
      <c r="BO10" s="20">
        <v>0.35235572888623118</v>
      </c>
      <c r="BP10" s="20">
        <v>0.43338703921663457</v>
      </c>
    </row>
    <row r="11" spans="2:70" ht="32" customHeight="1" x14ac:dyDescent="0.35">
      <c r="B11" s="22" t="s">
        <v>103</v>
      </c>
      <c r="C11" s="20">
        <v>0.28705486600926111</v>
      </c>
      <c r="D11" s="20">
        <v>0.34380906606380812</v>
      </c>
      <c r="E11" s="20">
        <v>0.25075261917748842</v>
      </c>
      <c r="F11" s="20">
        <v>0.24863269192795659</v>
      </c>
      <c r="G11" s="20">
        <v>0.32523172641089931</v>
      </c>
      <c r="H11" s="20">
        <v>0.25924361939631713</v>
      </c>
      <c r="I11" s="20">
        <v>0.33747547862569238</v>
      </c>
      <c r="K11" s="20">
        <v>0.2334610274043892</v>
      </c>
      <c r="L11" s="20">
        <v>0.34703010727207811</v>
      </c>
      <c r="N11" s="20">
        <v>0.22208009610027091</v>
      </c>
      <c r="O11" s="20">
        <v>0.31756059441996032</v>
      </c>
      <c r="P11" s="20">
        <v>0.323748937343319</v>
      </c>
      <c r="Q11" s="20">
        <v>0.35245387693725883</v>
      </c>
      <c r="S11" s="20">
        <v>0.42368263440868431</v>
      </c>
      <c r="T11" s="20">
        <v>0.37272081923909989</v>
      </c>
      <c r="U11" s="20">
        <v>0.33485518124018537</v>
      </c>
      <c r="V11" s="20">
        <v>0.33658713167130028</v>
      </c>
      <c r="W11" s="20">
        <v>0.31701858109170439</v>
      </c>
      <c r="X11" s="20">
        <v>0.33185191828538813</v>
      </c>
      <c r="Y11" s="20">
        <v>0.25704183959621307</v>
      </c>
      <c r="Z11" s="20">
        <v>0.36151727904315378</v>
      </c>
      <c r="AA11" s="20">
        <v>0.2490523822279464</v>
      </c>
      <c r="AB11" s="20">
        <v>0.1835111249727768</v>
      </c>
      <c r="AC11" s="20">
        <v>0.27867576850104048</v>
      </c>
      <c r="AD11" s="20">
        <v>0.25565853760694379</v>
      </c>
      <c r="AE11" s="20">
        <v>0.31357453004387947</v>
      </c>
      <c r="AF11" s="20">
        <v>0.1594276798865393</v>
      </c>
      <c r="AG11" s="20">
        <v>0.27294750897240277</v>
      </c>
      <c r="AH11" s="20">
        <v>0.21438429027644021</v>
      </c>
      <c r="AI11" s="20">
        <v>0.38049745792534367</v>
      </c>
      <c r="AK11" s="20">
        <v>0.28194905999598469</v>
      </c>
      <c r="AL11" s="20">
        <v>0.29234135550713403</v>
      </c>
      <c r="AN11" s="20">
        <v>0.36161358847068348</v>
      </c>
      <c r="AO11" s="20">
        <v>0.33547402084366568</v>
      </c>
      <c r="AP11" s="20">
        <v>0.34941057132380282</v>
      </c>
      <c r="AQ11" s="20">
        <v>0.26795378759075089</v>
      </c>
      <c r="AR11" s="20">
        <v>0.18885634530004519</v>
      </c>
      <c r="AS11" s="20">
        <v>0.1450212670958162</v>
      </c>
      <c r="AT11" s="20">
        <v>0.24604768911815769</v>
      </c>
      <c r="AV11" s="20">
        <v>0.24376297445331041</v>
      </c>
      <c r="AW11" s="20">
        <v>0.23302885119389991</v>
      </c>
      <c r="AX11" s="20">
        <v>0.34532577032228218</v>
      </c>
      <c r="AY11" s="20">
        <v>0.27516433192656509</v>
      </c>
      <c r="AZ11" s="20">
        <v>0.33385706505446999</v>
      </c>
      <c r="BA11" s="20">
        <v>0.36756930618106493</v>
      </c>
      <c r="BB11" s="20">
        <v>0.2911754371906255</v>
      </c>
      <c r="BC11" s="20">
        <v>0.39779829328297728</v>
      </c>
      <c r="BE11" s="20">
        <v>0.27811167195689668</v>
      </c>
      <c r="BF11" s="20">
        <v>0.2146297166511526</v>
      </c>
      <c r="BG11" s="20">
        <v>0.29245666021101657</v>
      </c>
      <c r="BH11" s="20">
        <v>0.39214729118873848</v>
      </c>
      <c r="BI11" s="20">
        <v>0.26385862602334481</v>
      </c>
      <c r="BJ11" s="20">
        <v>0.40726684498101179</v>
      </c>
      <c r="BK11" s="20">
        <v>0.42826211378688039</v>
      </c>
      <c r="BL11" s="20">
        <v>0.27385758762709689</v>
      </c>
      <c r="BN11" s="20">
        <v>0.27388921808756289</v>
      </c>
      <c r="BO11" s="20">
        <v>0.34201153779614402</v>
      </c>
      <c r="BP11" s="20">
        <v>0.28488780743865821</v>
      </c>
    </row>
    <row r="12" spans="2:70" ht="19" customHeight="1" x14ac:dyDescent="0.35">
      <c r="B12" s="22" t="s">
        <v>104</v>
      </c>
      <c r="C12" s="20">
        <v>0.15282978393754659</v>
      </c>
      <c r="D12" s="20">
        <v>0.11366474198578359</v>
      </c>
      <c r="E12" s="20">
        <v>0.1084752399557869</v>
      </c>
      <c r="F12" s="20">
        <v>0.1385500672446264</v>
      </c>
      <c r="G12" s="20">
        <v>0.16906047111766789</v>
      </c>
      <c r="H12" s="20">
        <v>0.26037540558899452</v>
      </c>
      <c r="I12" s="20">
        <v>0.16564912439872501</v>
      </c>
      <c r="K12" s="20">
        <v>0.16700932942972499</v>
      </c>
      <c r="L12" s="20">
        <v>0.1378754038493776</v>
      </c>
      <c r="N12" s="20">
        <v>0.1074142170036662</v>
      </c>
      <c r="O12" s="20">
        <v>0.19209301011607499</v>
      </c>
      <c r="P12" s="20">
        <v>0.15401779549616601</v>
      </c>
      <c r="Q12" s="20">
        <v>0.19976403696780651</v>
      </c>
      <c r="S12" s="20">
        <v>0.2067916200200797</v>
      </c>
      <c r="T12" s="20">
        <v>0.17948827453473351</v>
      </c>
      <c r="U12" s="20">
        <v>0.28991452572640669</v>
      </c>
      <c r="V12" s="20">
        <v>0.23571423494452151</v>
      </c>
      <c r="W12" s="20">
        <v>0.165283001453922</v>
      </c>
      <c r="X12" s="20">
        <v>0.1145988244117899</v>
      </c>
      <c r="Y12" s="20">
        <v>0.1255743209889322</v>
      </c>
      <c r="Z12" s="20">
        <v>0.254701015233949</v>
      </c>
      <c r="AA12" s="20">
        <v>0.21597080874304411</v>
      </c>
      <c r="AB12" s="20">
        <v>7.0116199045179919E-2</v>
      </c>
      <c r="AC12" s="20">
        <v>7.1974272138423404E-2</v>
      </c>
      <c r="AD12" s="20">
        <v>0.1556434032760472</v>
      </c>
      <c r="AE12" s="20">
        <v>0.21136599892493771</v>
      </c>
      <c r="AF12" s="20">
        <v>0.1793104280896769</v>
      </c>
      <c r="AG12" s="20">
        <v>7.546565231473068E-2</v>
      </c>
      <c r="AH12" s="20">
        <v>7.6355394843285351E-2</v>
      </c>
      <c r="AI12" s="20">
        <v>0.177151448382108</v>
      </c>
      <c r="AK12" s="20">
        <v>0.1741496520467351</v>
      </c>
      <c r="AL12" s="20">
        <v>0.13073332147686631</v>
      </c>
      <c r="AN12" s="20">
        <v>0.1873872398589316</v>
      </c>
      <c r="AO12" s="20">
        <v>0.19580561549910719</v>
      </c>
      <c r="AP12" s="20">
        <v>0.13449936139248311</v>
      </c>
      <c r="AQ12" s="20">
        <v>0.13886423446928611</v>
      </c>
      <c r="AR12" s="20">
        <v>0.1072341326876068</v>
      </c>
      <c r="AS12" s="20">
        <v>3.4020455004834312E-2</v>
      </c>
      <c r="AT12" s="20">
        <v>0.24042794206645751</v>
      </c>
      <c r="AV12" s="20">
        <v>0.12947344123411411</v>
      </c>
      <c r="AW12" s="20">
        <v>0.13032435470522469</v>
      </c>
      <c r="AX12" s="20">
        <v>0.19888406018232749</v>
      </c>
      <c r="AY12" s="20">
        <v>0.22224192646301319</v>
      </c>
      <c r="AZ12" s="20">
        <v>0.20150607730462641</v>
      </c>
      <c r="BA12" s="20">
        <v>0</v>
      </c>
      <c r="BB12" s="20">
        <v>0.28626096355318692</v>
      </c>
      <c r="BC12" s="20">
        <v>0.15704442447867981</v>
      </c>
      <c r="BE12" s="20">
        <v>9.6253899960776948E-2</v>
      </c>
      <c r="BF12" s="20">
        <v>0.1170142576520774</v>
      </c>
      <c r="BG12" s="20">
        <v>0.14787865577189249</v>
      </c>
      <c r="BH12" s="20">
        <v>0.1341547358173342</v>
      </c>
      <c r="BI12" s="20">
        <v>0.26909311567821709</v>
      </c>
      <c r="BJ12" s="20">
        <v>0.1891580482102653</v>
      </c>
      <c r="BK12" s="20">
        <v>0.1875222046354823</v>
      </c>
      <c r="BL12" s="20">
        <v>0.14055862944581729</v>
      </c>
      <c r="BN12" s="20">
        <v>0.17731332049959619</v>
      </c>
      <c r="BO12" s="20">
        <v>0.12591803118020481</v>
      </c>
      <c r="BP12" s="20">
        <v>8.6960709449256698E-2</v>
      </c>
    </row>
    <row r="13" spans="2:70" ht="19" customHeight="1" x14ac:dyDescent="0.35">
      <c r="B13" s="22" t="s">
        <v>105</v>
      </c>
      <c r="C13" s="20">
        <v>6.469137666830431E-2</v>
      </c>
      <c r="D13" s="20">
        <v>5.4222220436462222E-2</v>
      </c>
      <c r="E13" s="20">
        <v>3.1695004870721383E-2</v>
      </c>
      <c r="F13" s="20">
        <v>6.6075823422999599E-2</v>
      </c>
      <c r="G13" s="20">
        <v>0.1039581123598132</v>
      </c>
      <c r="H13" s="20">
        <v>5.922327231396874E-2</v>
      </c>
      <c r="I13" s="20">
        <v>8.3579544866016625E-2</v>
      </c>
      <c r="K13" s="20">
        <v>7.4210587519531496E-2</v>
      </c>
      <c r="L13" s="20">
        <v>5.3092325091036098E-2</v>
      </c>
      <c r="N13" s="20">
        <v>5.5680980527100417E-2</v>
      </c>
      <c r="O13" s="20">
        <v>5.5196008167701142E-2</v>
      </c>
      <c r="P13" s="20">
        <v>9.5845699114532529E-2</v>
      </c>
      <c r="Q13" s="20">
        <v>6.4295992924896919E-2</v>
      </c>
      <c r="S13" s="20">
        <v>0</v>
      </c>
      <c r="T13" s="20">
        <v>2.279769959149501E-2</v>
      </c>
      <c r="U13" s="20">
        <v>2.0166074797945108E-2</v>
      </c>
      <c r="V13" s="20">
        <v>6.7716254365127931E-2</v>
      </c>
      <c r="W13" s="20">
        <v>4.1199496174395042E-2</v>
      </c>
      <c r="X13" s="20">
        <v>9.8543699390738329E-2</v>
      </c>
      <c r="Y13" s="20">
        <v>0.1468861162674113</v>
      </c>
      <c r="Z13" s="20">
        <v>4.2693918004013447E-2</v>
      </c>
      <c r="AA13" s="20">
        <v>9.034272396360063E-2</v>
      </c>
      <c r="AB13" s="20">
        <v>9.0656641901648641E-2</v>
      </c>
      <c r="AC13" s="20">
        <v>0.12341803185555079</v>
      </c>
      <c r="AD13" s="20">
        <v>3.665995076952297E-2</v>
      </c>
      <c r="AE13" s="20">
        <v>2.439477325990096E-2</v>
      </c>
      <c r="AF13" s="20">
        <v>7.8198792884406315E-2</v>
      </c>
      <c r="AG13" s="20">
        <v>0</v>
      </c>
      <c r="AH13" s="20">
        <v>3.7191016240170488E-2</v>
      </c>
      <c r="AI13" s="20">
        <v>0.1146953085600483</v>
      </c>
      <c r="AK13" s="20">
        <v>8.0787078980471674E-2</v>
      </c>
      <c r="AL13" s="20">
        <v>4.8655641299275049E-2</v>
      </c>
      <c r="AN13" s="20">
        <v>7.6950357345288628E-2</v>
      </c>
      <c r="AO13" s="20">
        <v>9.8484538590399559E-2</v>
      </c>
      <c r="AP13" s="20">
        <v>9.8847343453329017E-2</v>
      </c>
      <c r="AQ13" s="20">
        <v>4.0778915582252939E-2</v>
      </c>
      <c r="AR13" s="20">
        <v>4.4297071975385127E-2</v>
      </c>
      <c r="AS13" s="20">
        <v>4.2023322340784527E-2</v>
      </c>
      <c r="AT13" s="20">
        <v>0</v>
      </c>
      <c r="AV13" s="20">
        <v>7.5024338153100362E-2</v>
      </c>
      <c r="AW13" s="20">
        <v>4.9880622034809162E-2</v>
      </c>
      <c r="AX13" s="20">
        <v>4.8319441463266062E-2</v>
      </c>
      <c r="AY13" s="20">
        <v>8.0625571633727716E-2</v>
      </c>
      <c r="AZ13" s="20">
        <v>0.1593920611685414</v>
      </c>
      <c r="BA13" s="20">
        <v>0</v>
      </c>
      <c r="BB13" s="20">
        <v>0</v>
      </c>
      <c r="BC13" s="20">
        <v>4.5667710574447892E-2</v>
      </c>
      <c r="BE13" s="20">
        <v>5.3948060033612598E-2</v>
      </c>
      <c r="BF13" s="20">
        <v>2.5036238407696341E-2</v>
      </c>
      <c r="BG13" s="20">
        <v>3.0987882317175971E-2</v>
      </c>
      <c r="BH13" s="20">
        <v>9.8468536916305027E-2</v>
      </c>
      <c r="BI13" s="20">
        <v>0.1215520391247234</v>
      </c>
      <c r="BJ13" s="20">
        <v>5.1337668514154063E-2</v>
      </c>
      <c r="BK13" s="20">
        <v>4.8990470423373157E-2</v>
      </c>
      <c r="BL13" s="20">
        <v>0.28981891230193452</v>
      </c>
      <c r="BN13" s="20">
        <v>6.1692270226064529E-2</v>
      </c>
      <c r="BO13" s="20">
        <v>0.1010993252898619</v>
      </c>
      <c r="BP13" s="20">
        <v>4.5560167005120493E-2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110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0.1328915281234703</v>
      </c>
      <c r="D9" s="20">
        <v>0.14603938814767869</v>
      </c>
      <c r="E9" s="20">
        <v>0.24924932880521039</v>
      </c>
      <c r="F9" s="20">
        <v>0.18629616283844741</v>
      </c>
      <c r="G9" s="20">
        <v>3.1938723862767332E-2</v>
      </c>
      <c r="H9" s="20">
        <v>7.120293019336732E-2</v>
      </c>
      <c r="I9" s="20">
        <v>2.7451142845452779E-2</v>
      </c>
      <c r="K9" s="20">
        <v>0.13980374929066641</v>
      </c>
      <c r="L9" s="20">
        <v>0.1246865024914625</v>
      </c>
      <c r="N9" s="20">
        <v>0.18211048551026979</v>
      </c>
      <c r="O9" s="20">
        <v>0.1039674273000524</v>
      </c>
      <c r="P9" s="20">
        <v>8.7761643096792102E-2</v>
      </c>
      <c r="Q9" s="20">
        <v>0.10272031881052431</v>
      </c>
      <c r="S9" s="20">
        <v>0.1056920115274525</v>
      </c>
      <c r="T9" s="20">
        <v>9.9528980355722829E-2</v>
      </c>
      <c r="U9" s="20">
        <v>0.12976808516749541</v>
      </c>
      <c r="V9" s="20">
        <v>0.103350517168578</v>
      </c>
      <c r="W9" s="20">
        <v>0.16254148753938</v>
      </c>
      <c r="X9" s="20">
        <v>7.3114810000813477E-2</v>
      </c>
      <c r="Y9" s="20">
        <v>0.10161617196378039</v>
      </c>
      <c r="Z9" s="20">
        <v>0.1022254677342314</v>
      </c>
      <c r="AA9" s="20">
        <v>6.1154127663113587E-2</v>
      </c>
      <c r="AB9" s="20">
        <v>5.1173079203959082E-2</v>
      </c>
      <c r="AC9" s="20">
        <v>0.1196595086968662</v>
      </c>
      <c r="AD9" s="20">
        <v>0.1198972068944136</v>
      </c>
      <c r="AE9" s="20">
        <v>0.19969993128139449</v>
      </c>
      <c r="AF9" s="20">
        <v>0.12052523725875371</v>
      </c>
      <c r="AG9" s="20">
        <v>0.16199446823631519</v>
      </c>
      <c r="AH9" s="20">
        <v>0.28764089495170858</v>
      </c>
      <c r="AI9" s="20">
        <v>2.4987062117843638E-2</v>
      </c>
      <c r="AK9" s="20">
        <v>0.1232942844823911</v>
      </c>
      <c r="AL9" s="20">
        <v>0.1426115593283909</v>
      </c>
      <c r="AN9" s="20">
        <v>7.1061412713456673E-2</v>
      </c>
      <c r="AO9" s="20">
        <v>6.6751329857046404E-2</v>
      </c>
      <c r="AP9" s="20">
        <v>6.7216031840957105E-2</v>
      </c>
      <c r="AQ9" s="20">
        <v>0.14633079807659849</v>
      </c>
      <c r="AR9" s="20">
        <v>0.22815133602270621</v>
      </c>
      <c r="AS9" s="20">
        <v>0.39266378312624389</v>
      </c>
      <c r="AT9" s="20">
        <v>0.1292171406334392</v>
      </c>
      <c r="AV9" s="20">
        <v>9.5834012951523578E-2</v>
      </c>
      <c r="AW9" s="20">
        <v>0.19830783101635249</v>
      </c>
      <c r="AX9" s="20">
        <v>0.12090051537410031</v>
      </c>
      <c r="AY9" s="20">
        <v>8.566813401180487E-2</v>
      </c>
      <c r="AZ9" s="20">
        <v>0.11535839312594259</v>
      </c>
      <c r="BA9" s="20">
        <v>0.35909172593438721</v>
      </c>
      <c r="BB9" s="20">
        <v>0.1326660898694236</v>
      </c>
      <c r="BC9" s="20">
        <v>6.0006070953861942E-2</v>
      </c>
      <c r="BE9" s="20">
        <v>0.1145234265132104</v>
      </c>
      <c r="BF9" s="20">
        <v>0.22135772661792291</v>
      </c>
      <c r="BG9" s="20">
        <v>0.1221207713860827</v>
      </c>
      <c r="BH9" s="20">
        <v>0.14056901789526111</v>
      </c>
      <c r="BI9" s="20">
        <v>7.7662743455232261E-2</v>
      </c>
      <c r="BJ9" s="20">
        <v>3.5597903542780113E-2</v>
      </c>
      <c r="BK9" s="20">
        <v>2.3321977180299061E-2</v>
      </c>
      <c r="BL9" s="20">
        <v>5.4209707951771623E-2</v>
      </c>
      <c r="BN9" s="20">
        <v>0.15610669162400539</v>
      </c>
      <c r="BO9" s="20">
        <v>8.2680542117533659E-2</v>
      </c>
      <c r="BP9" s="20">
        <v>9.2271245883836839E-2</v>
      </c>
    </row>
    <row r="10" spans="2:70" ht="19" customHeight="1" x14ac:dyDescent="0.35">
      <c r="B10" s="22" t="s">
        <v>102</v>
      </c>
      <c r="C10" s="20">
        <v>0.31038321133800811</v>
      </c>
      <c r="D10" s="20">
        <v>0.28773302337530687</v>
      </c>
      <c r="E10" s="20">
        <v>0.31133396979922412</v>
      </c>
      <c r="F10" s="20">
        <v>0.36230008355272159</v>
      </c>
      <c r="G10" s="20">
        <v>0.28630539403633348</v>
      </c>
      <c r="H10" s="20">
        <v>0.26611344356347427</v>
      </c>
      <c r="I10" s="20">
        <v>0.30929318154933072</v>
      </c>
      <c r="K10" s="20">
        <v>0.35108320490212952</v>
      </c>
      <c r="L10" s="20">
        <v>0.26660048037807271</v>
      </c>
      <c r="N10" s="20">
        <v>0.37675763069428653</v>
      </c>
      <c r="O10" s="20">
        <v>0.26079932395572158</v>
      </c>
      <c r="P10" s="20">
        <v>0.30556129525355341</v>
      </c>
      <c r="Q10" s="20">
        <v>0.22888225972895521</v>
      </c>
      <c r="S10" s="20">
        <v>0.17428887120160849</v>
      </c>
      <c r="T10" s="20">
        <v>0.2278118451657305</v>
      </c>
      <c r="U10" s="20">
        <v>0.29559540789696059</v>
      </c>
      <c r="V10" s="20">
        <v>0.18834885332070259</v>
      </c>
      <c r="W10" s="20">
        <v>0.3312114723329308</v>
      </c>
      <c r="X10" s="20">
        <v>0.33811267479970092</v>
      </c>
      <c r="Y10" s="20">
        <v>0.19653263200564919</v>
      </c>
      <c r="Z10" s="20">
        <v>0.1964470449425883</v>
      </c>
      <c r="AA10" s="20">
        <v>0.26415541179039631</v>
      </c>
      <c r="AB10" s="20">
        <v>0.51722374258093717</v>
      </c>
      <c r="AC10" s="20">
        <v>0.33909520830283563</v>
      </c>
      <c r="AD10" s="20">
        <v>0.35979977734042617</v>
      </c>
      <c r="AE10" s="20">
        <v>0.24981413742858841</v>
      </c>
      <c r="AF10" s="20">
        <v>0.36483429224387798</v>
      </c>
      <c r="AG10" s="20">
        <v>0.39989911637643027</v>
      </c>
      <c r="AH10" s="20">
        <v>0.40383561080628938</v>
      </c>
      <c r="AI10" s="20">
        <v>0.24005622749370101</v>
      </c>
      <c r="AK10" s="20">
        <v>0.30159298956075331</v>
      </c>
      <c r="AL10" s="20">
        <v>0.31969902837975489</v>
      </c>
      <c r="AN10" s="20">
        <v>0.23221890166954201</v>
      </c>
      <c r="AO10" s="20">
        <v>0.33314682504948923</v>
      </c>
      <c r="AP10" s="20">
        <v>0.31602381255564199</v>
      </c>
      <c r="AQ10" s="20">
        <v>0.33222800234922872</v>
      </c>
      <c r="AR10" s="20">
        <v>0.34902684979054022</v>
      </c>
      <c r="AS10" s="20">
        <v>0.35399107756996512</v>
      </c>
      <c r="AT10" s="20">
        <v>0.15635277605494899</v>
      </c>
      <c r="AV10" s="20">
        <v>0.43066359270091609</v>
      </c>
      <c r="AW10" s="20">
        <v>0.30707925505338751</v>
      </c>
      <c r="AX10" s="20">
        <v>0.2169459248637666</v>
      </c>
      <c r="AY10" s="20">
        <v>0.23060427007492071</v>
      </c>
      <c r="AZ10" s="20">
        <v>0.31795505378047229</v>
      </c>
      <c r="BA10" s="20">
        <v>0.41277152550932811</v>
      </c>
      <c r="BB10" s="20">
        <v>0.1248400786483351</v>
      </c>
      <c r="BC10" s="20">
        <v>0.25823942380765941</v>
      </c>
      <c r="BE10" s="20">
        <v>0.43458793781658311</v>
      </c>
      <c r="BF10" s="20">
        <v>0.33818964747321079</v>
      </c>
      <c r="BG10" s="20">
        <v>0.2620712924453939</v>
      </c>
      <c r="BH10" s="20">
        <v>0.16093586006541061</v>
      </c>
      <c r="BI10" s="20">
        <v>0.34553049313239309</v>
      </c>
      <c r="BJ10" s="20">
        <v>0.1903354327084876</v>
      </c>
      <c r="BK10" s="20">
        <v>0.22083169926540769</v>
      </c>
      <c r="BL10" s="20">
        <v>0.17586983997650529</v>
      </c>
      <c r="BN10" s="20">
        <v>0.29551455263447668</v>
      </c>
      <c r="BO10" s="20">
        <v>0.25372289203356468</v>
      </c>
      <c r="BP10" s="20">
        <v>0.42850758827097513</v>
      </c>
    </row>
    <row r="11" spans="2:70" ht="32" customHeight="1" x14ac:dyDescent="0.35">
      <c r="B11" s="22" t="s">
        <v>103</v>
      </c>
      <c r="C11" s="20">
        <v>0.32700002891476299</v>
      </c>
      <c r="D11" s="20">
        <v>0.28272926477971477</v>
      </c>
      <c r="E11" s="20">
        <v>0.27273878164688509</v>
      </c>
      <c r="F11" s="20">
        <v>0.2374257737551943</v>
      </c>
      <c r="G11" s="20">
        <v>0.41727957529494608</v>
      </c>
      <c r="H11" s="20">
        <v>0.4321512507029821</v>
      </c>
      <c r="I11" s="20">
        <v>0.39285825773178479</v>
      </c>
      <c r="K11" s="20">
        <v>0.28689250816090922</v>
      </c>
      <c r="L11" s="20">
        <v>0.37132900556927501</v>
      </c>
      <c r="N11" s="20">
        <v>0.22803445409644271</v>
      </c>
      <c r="O11" s="20">
        <v>0.36455761986042512</v>
      </c>
      <c r="P11" s="20">
        <v>0.33021927688477171</v>
      </c>
      <c r="Q11" s="20">
        <v>0.4770351272597827</v>
      </c>
      <c r="S11" s="20">
        <v>0.47530738367754061</v>
      </c>
      <c r="T11" s="20">
        <v>0.52399997493820039</v>
      </c>
      <c r="U11" s="20">
        <v>0.36214148957531722</v>
      </c>
      <c r="V11" s="20">
        <v>0.42346994340639682</v>
      </c>
      <c r="W11" s="20">
        <v>0.3773522441698528</v>
      </c>
      <c r="X11" s="20">
        <v>0.3669483391348965</v>
      </c>
      <c r="Y11" s="20">
        <v>0.39844299531429878</v>
      </c>
      <c r="Z11" s="20">
        <v>0.35230620552004788</v>
      </c>
      <c r="AA11" s="20">
        <v>0.34572634876053449</v>
      </c>
      <c r="AB11" s="20">
        <v>0.28833998450656168</v>
      </c>
      <c r="AC11" s="20">
        <v>0.30481702887398737</v>
      </c>
      <c r="AD11" s="20">
        <v>0.26484562773413178</v>
      </c>
      <c r="AE11" s="20">
        <v>0.2328831579362764</v>
      </c>
      <c r="AF11" s="20">
        <v>0.30989393188434228</v>
      </c>
      <c r="AG11" s="20">
        <v>0.30547759701364008</v>
      </c>
      <c r="AH11" s="20">
        <v>0.13272321236816231</v>
      </c>
      <c r="AI11" s="20">
        <v>0.49484236241740431</v>
      </c>
      <c r="AK11" s="20">
        <v>0.32906386245579022</v>
      </c>
      <c r="AL11" s="20">
        <v>0.32428571676116441</v>
      </c>
      <c r="AN11" s="20">
        <v>0.41646893231067278</v>
      </c>
      <c r="AO11" s="20">
        <v>0.34841693824520342</v>
      </c>
      <c r="AP11" s="20">
        <v>0.48308395310583008</v>
      </c>
      <c r="AQ11" s="20">
        <v>0.26897624306071438</v>
      </c>
      <c r="AR11" s="20">
        <v>0.21089313637389689</v>
      </c>
      <c r="AS11" s="20">
        <v>8.8787226126657473E-2</v>
      </c>
      <c r="AT11" s="20">
        <v>0.61024728171480469</v>
      </c>
      <c r="AV11" s="20">
        <v>0.30183518642059792</v>
      </c>
      <c r="AW11" s="20">
        <v>0.27517108039776439</v>
      </c>
      <c r="AX11" s="20">
        <v>0.34398014550788869</v>
      </c>
      <c r="AY11" s="20">
        <v>0.30195179932576938</v>
      </c>
      <c r="AZ11" s="20">
        <v>0.35905122580349352</v>
      </c>
      <c r="BA11" s="20">
        <v>0</v>
      </c>
      <c r="BB11" s="20">
        <v>0.56135497649345267</v>
      </c>
      <c r="BC11" s="20">
        <v>0.4338948741452075</v>
      </c>
      <c r="BE11" s="20">
        <v>0.31609649146088081</v>
      </c>
      <c r="BF11" s="20">
        <v>0.28450625806693841</v>
      </c>
      <c r="BG11" s="20">
        <v>0.32151691576002162</v>
      </c>
      <c r="BH11" s="20">
        <v>0.242448268205888</v>
      </c>
      <c r="BI11" s="20">
        <v>0.35928712410523289</v>
      </c>
      <c r="BJ11" s="20">
        <v>0.51967734923685416</v>
      </c>
      <c r="BK11" s="20">
        <v>0.40164194276470722</v>
      </c>
      <c r="BL11" s="20">
        <v>0.44695379064015522</v>
      </c>
      <c r="BN11" s="20">
        <v>0.32375097779682149</v>
      </c>
      <c r="BO11" s="20">
        <v>0.36311905664469052</v>
      </c>
      <c r="BP11" s="20">
        <v>0.28628755857559601</v>
      </c>
    </row>
    <row r="12" spans="2:70" ht="19" customHeight="1" x14ac:dyDescent="0.35">
      <c r="B12" s="22" t="s">
        <v>104</v>
      </c>
      <c r="C12" s="20">
        <v>0.16484863013768339</v>
      </c>
      <c r="D12" s="20">
        <v>0.18720673402236621</v>
      </c>
      <c r="E12" s="20">
        <v>0.1118293862920756</v>
      </c>
      <c r="F12" s="20">
        <v>0.1520600327108691</v>
      </c>
      <c r="G12" s="20">
        <v>0.2062074903774499</v>
      </c>
      <c r="H12" s="20">
        <v>0.15532887974004381</v>
      </c>
      <c r="I12" s="20">
        <v>0.21032930304404571</v>
      </c>
      <c r="K12" s="20">
        <v>0.15067594081009289</v>
      </c>
      <c r="L12" s="20">
        <v>0.1795865780194098</v>
      </c>
      <c r="N12" s="20">
        <v>0.16297526517230271</v>
      </c>
      <c r="O12" s="20">
        <v>0.1981230860071666</v>
      </c>
      <c r="P12" s="20">
        <v>0.16101976553517891</v>
      </c>
      <c r="Q12" s="20">
        <v>0.1400171861582174</v>
      </c>
      <c r="S12" s="20">
        <v>0.10679037605432209</v>
      </c>
      <c r="T12" s="20">
        <v>0.1106240860097028</v>
      </c>
      <c r="U12" s="20">
        <v>0.1764412024677014</v>
      </c>
      <c r="V12" s="20">
        <v>0.18130650461328229</v>
      </c>
      <c r="W12" s="20">
        <v>7.9306688109759965E-2</v>
      </c>
      <c r="X12" s="20">
        <v>0.18798966408860501</v>
      </c>
      <c r="Y12" s="20">
        <v>0.22685254212266959</v>
      </c>
      <c r="Z12" s="20">
        <v>0.2270730601788068</v>
      </c>
      <c r="AA12" s="20">
        <v>0.24081997834925051</v>
      </c>
      <c r="AB12" s="20">
        <v>0.11900820753911549</v>
      </c>
      <c r="AC12" s="20">
        <v>0.14170265982609609</v>
      </c>
      <c r="AD12" s="20">
        <v>0.2249944502816508</v>
      </c>
      <c r="AE12" s="20">
        <v>0.22315478263213531</v>
      </c>
      <c r="AF12" s="20">
        <v>0.16779682621866149</v>
      </c>
      <c r="AG12" s="20">
        <v>0.10537423174496729</v>
      </c>
      <c r="AH12" s="20">
        <v>0.12633993723494469</v>
      </c>
      <c r="AI12" s="20">
        <v>0.1360619436068474</v>
      </c>
      <c r="AK12" s="20">
        <v>0.17442201435375501</v>
      </c>
      <c r="AL12" s="20">
        <v>0.15574711399426561</v>
      </c>
      <c r="AN12" s="20">
        <v>0.1930443197334302</v>
      </c>
      <c r="AO12" s="20">
        <v>0.17671310254660769</v>
      </c>
      <c r="AP12" s="20">
        <v>9.1703163628083798E-2</v>
      </c>
      <c r="AQ12" s="20">
        <v>0.19343300368155281</v>
      </c>
      <c r="AR12" s="20">
        <v>0.15350283976650059</v>
      </c>
      <c r="AS12" s="20">
        <v>0.1064982179129582</v>
      </c>
      <c r="AT12" s="20">
        <v>7.3880608202863629E-2</v>
      </c>
      <c r="AV12" s="20">
        <v>0.1209549047184959</v>
      </c>
      <c r="AW12" s="20">
        <v>0.15651542512128949</v>
      </c>
      <c r="AX12" s="20">
        <v>0.25817503295179839</v>
      </c>
      <c r="AY12" s="20">
        <v>0.23685505644768159</v>
      </c>
      <c r="AZ12" s="20">
        <v>0.1087016795813651</v>
      </c>
      <c r="BA12" s="20">
        <v>0</v>
      </c>
      <c r="BB12" s="20">
        <v>9.056942749439427E-2</v>
      </c>
      <c r="BC12" s="20">
        <v>0.2059496884697499</v>
      </c>
      <c r="BE12" s="20">
        <v>8.9600558900934171E-2</v>
      </c>
      <c r="BF12" s="20">
        <v>0.12059686206609289</v>
      </c>
      <c r="BG12" s="20">
        <v>0.24707115291005011</v>
      </c>
      <c r="BH12" s="20">
        <v>0.30266620143448392</v>
      </c>
      <c r="BI12" s="20">
        <v>0.15675089993072699</v>
      </c>
      <c r="BJ12" s="20">
        <v>0.17843892659080929</v>
      </c>
      <c r="BK12" s="20">
        <v>0.25708964861350431</v>
      </c>
      <c r="BL12" s="20">
        <v>0.163348387337198</v>
      </c>
      <c r="BN12" s="20">
        <v>0.1659756928014125</v>
      </c>
      <c r="BO12" s="20">
        <v>0.19824333262125041</v>
      </c>
      <c r="BP12" s="20">
        <v>0.1355480943672579</v>
      </c>
    </row>
    <row r="13" spans="2:70" ht="19" customHeight="1" x14ac:dyDescent="0.35">
      <c r="B13" s="22" t="s">
        <v>105</v>
      </c>
      <c r="C13" s="20">
        <v>6.4876601486074922E-2</v>
      </c>
      <c r="D13" s="20">
        <v>9.6291589674933231E-2</v>
      </c>
      <c r="E13" s="20">
        <v>5.4848533456604807E-2</v>
      </c>
      <c r="F13" s="20">
        <v>6.1917947142767479E-2</v>
      </c>
      <c r="G13" s="20">
        <v>5.8268816428503227E-2</v>
      </c>
      <c r="H13" s="20">
        <v>7.5203495800132664E-2</v>
      </c>
      <c r="I13" s="20">
        <v>6.0068114829385788E-2</v>
      </c>
      <c r="K13" s="20">
        <v>7.1544596836202151E-2</v>
      </c>
      <c r="L13" s="20">
        <v>5.7797433541780088E-2</v>
      </c>
      <c r="N13" s="20">
        <v>5.0122164526698307E-2</v>
      </c>
      <c r="O13" s="20">
        <v>7.2552542876634263E-2</v>
      </c>
      <c r="P13" s="20">
        <v>0.11543801922970399</v>
      </c>
      <c r="Q13" s="20">
        <v>5.1345108042520522E-2</v>
      </c>
      <c r="S13" s="20">
        <v>0.13792135753907639</v>
      </c>
      <c r="T13" s="20">
        <v>3.8035113530643573E-2</v>
      </c>
      <c r="U13" s="20">
        <v>3.605381489252537E-2</v>
      </c>
      <c r="V13" s="20">
        <v>0.10352418149103999</v>
      </c>
      <c r="W13" s="20">
        <v>4.9588107848076407E-2</v>
      </c>
      <c r="X13" s="20">
        <v>3.3834511975984229E-2</v>
      </c>
      <c r="Y13" s="20">
        <v>7.6555658593601875E-2</v>
      </c>
      <c r="Z13" s="20">
        <v>0.1219482216243256</v>
      </c>
      <c r="AA13" s="20">
        <v>8.8144133436705033E-2</v>
      </c>
      <c r="AB13" s="20">
        <v>2.4254986169426548E-2</v>
      </c>
      <c r="AC13" s="20">
        <v>9.4725594300214766E-2</v>
      </c>
      <c r="AD13" s="20">
        <v>3.046293774937758E-2</v>
      </c>
      <c r="AE13" s="20">
        <v>9.4447990721605382E-2</v>
      </c>
      <c r="AF13" s="20">
        <v>3.694971239436462E-2</v>
      </c>
      <c r="AG13" s="20">
        <v>2.7254586628647069E-2</v>
      </c>
      <c r="AH13" s="20">
        <v>4.946034463889485E-2</v>
      </c>
      <c r="AI13" s="20">
        <v>0.10405240436420379</v>
      </c>
      <c r="AK13" s="20">
        <v>7.1626849147310157E-2</v>
      </c>
      <c r="AL13" s="20">
        <v>5.7656581536424251E-2</v>
      </c>
      <c r="AN13" s="20">
        <v>8.7206433572898284E-2</v>
      </c>
      <c r="AO13" s="20">
        <v>7.4971804301653469E-2</v>
      </c>
      <c r="AP13" s="20">
        <v>4.1973038869486848E-2</v>
      </c>
      <c r="AQ13" s="20">
        <v>5.9031952831905689E-2</v>
      </c>
      <c r="AR13" s="20">
        <v>5.842583804635626E-2</v>
      </c>
      <c r="AS13" s="20">
        <v>5.8059695264175253E-2</v>
      </c>
      <c r="AT13" s="20">
        <v>3.0302193393943321E-2</v>
      </c>
      <c r="AV13" s="20">
        <v>5.071230320846673E-2</v>
      </c>
      <c r="AW13" s="20">
        <v>6.2926408411205975E-2</v>
      </c>
      <c r="AX13" s="20">
        <v>5.9998381302446141E-2</v>
      </c>
      <c r="AY13" s="20">
        <v>0.14492074013982351</v>
      </c>
      <c r="AZ13" s="20">
        <v>9.8933647708726438E-2</v>
      </c>
      <c r="BA13" s="20">
        <v>0.2281367485562848</v>
      </c>
      <c r="BB13" s="20">
        <v>9.056942749439427E-2</v>
      </c>
      <c r="BC13" s="20">
        <v>4.1909942623521358E-2</v>
      </c>
      <c r="BE13" s="20">
        <v>4.5191585308391603E-2</v>
      </c>
      <c r="BF13" s="20">
        <v>3.5349505775835052E-2</v>
      </c>
      <c r="BG13" s="20">
        <v>4.7219867498451612E-2</v>
      </c>
      <c r="BH13" s="20">
        <v>0.15338065239895651</v>
      </c>
      <c r="BI13" s="20">
        <v>6.0768739376414783E-2</v>
      </c>
      <c r="BJ13" s="20">
        <v>7.5950387921068896E-2</v>
      </c>
      <c r="BK13" s="20">
        <v>9.7114732176081783E-2</v>
      </c>
      <c r="BL13" s="20">
        <v>0.15961827409436991</v>
      </c>
      <c r="BN13" s="20">
        <v>5.865208514328394E-2</v>
      </c>
      <c r="BO13" s="20">
        <v>0.1022341765829605</v>
      </c>
      <c r="BP13" s="20">
        <v>5.7385512902334207E-2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111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0.23393876494577609</v>
      </c>
      <c r="D9" s="20">
        <v>0.16655461706497751</v>
      </c>
      <c r="E9" s="20">
        <v>0.27975125262287082</v>
      </c>
      <c r="F9" s="20">
        <v>0.25747524605367711</v>
      </c>
      <c r="G9" s="20">
        <v>0.20068899546019539</v>
      </c>
      <c r="H9" s="20">
        <v>0.2274869336503178</v>
      </c>
      <c r="I9" s="20">
        <v>0.2192438457624768</v>
      </c>
      <c r="K9" s="20">
        <v>0.26526315991762611</v>
      </c>
      <c r="L9" s="20">
        <v>0.19715616346125381</v>
      </c>
      <c r="N9" s="20">
        <v>0.24733949995756849</v>
      </c>
      <c r="O9" s="20">
        <v>0.20303809814776291</v>
      </c>
      <c r="P9" s="20">
        <v>0.24498757642047569</v>
      </c>
      <c r="Q9" s="20">
        <v>0.22945683264093461</v>
      </c>
      <c r="S9" s="20">
        <v>0.16005725810539309</v>
      </c>
      <c r="T9" s="20">
        <v>0.17796246751697781</v>
      </c>
      <c r="U9" s="20">
        <v>0.25065054749699628</v>
      </c>
      <c r="V9" s="20">
        <v>0.23358501467041831</v>
      </c>
      <c r="W9" s="20">
        <v>0.30015307686522169</v>
      </c>
      <c r="X9" s="20">
        <v>0.1945018533110657</v>
      </c>
      <c r="Y9" s="20">
        <v>0.25514312334064781</v>
      </c>
      <c r="Z9" s="20">
        <v>0.17523893820496941</v>
      </c>
      <c r="AA9" s="20">
        <v>0.1553121701598939</v>
      </c>
      <c r="AB9" s="20">
        <v>0.27132283056220552</v>
      </c>
      <c r="AC9" s="20">
        <v>0.1705015144913454</v>
      </c>
      <c r="AD9" s="20">
        <v>0.22280406898943669</v>
      </c>
      <c r="AE9" s="20">
        <v>0.2935942966459385</v>
      </c>
      <c r="AF9" s="20">
        <v>0.24162689112207761</v>
      </c>
      <c r="AG9" s="20">
        <v>0.2400164344955652</v>
      </c>
      <c r="AH9" s="20">
        <v>0.31065356644611142</v>
      </c>
      <c r="AI9" s="20">
        <v>0.23904759941754961</v>
      </c>
      <c r="AK9" s="20">
        <v>0.27290534599757088</v>
      </c>
      <c r="AL9" s="20">
        <v>0.19495096023279029</v>
      </c>
      <c r="AN9" s="20">
        <v>0.2105270221404732</v>
      </c>
      <c r="AO9" s="20">
        <v>0.2005683302031871</v>
      </c>
      <c r="AP9" s="20">
        <v>0.20390501451067999</v>
      </c>
      <c r="AQ9" s="20">
        <v>0.21764791924573379</v>
      </c>
      <c r="AR9" s="20">
        <v>0.28657894943953832</v>
      </c>
      <c r="AS9" s="20">
        <v>0.36614724096387319</v>
      </c>
      <c r="AT9" s="20">
        <v>0.32069005744661339</v>
      </c>
      <c r="AV9" s="20">
        <v>0.30185080445498952</v>
      </c>
      <c r="AW9" s="20">
        <v>0.24993675970862131</v>
      </c>
      <c r="AX9" s="20">
        <v>0.21540213226119589</v>
      </c>
      <c r="AY9" s="20">
        <v>6.3721419783793462E-2</v>
      </c>
      <c r="AZ9" s="20">
        <v>0.27682806602608712</v>
      </c>
      <c r="BA9" s="20">
        <v>0.77186325144371515</v>
      </c>
      <c r="BB9" s="20">
        <v>0.21540950614272941</v>
      </c>
      <c r="BC9" s="20">
        <v>0.1588638340128023</v>
      </c>
      <c r="BE9" s="20">
        <v>0.29206099977634098</v>
      </c>
      <c r="BF9" s="20">
        <v>0.29990276295174062</v>
      </c>
      <c r="BG9" s="20">
        <v>0.19968705583831431</v>
      </c>
      <c r="BH9" s="20">
        <v>5.2548766388837369E-2</v>
      </c>
      <c r="BI9" s="20">
        <v>0.31557255108141291</v>
      </c>
      <c r="BJ9" s="20">
        <v>7.3299739447234794E-2</v>
      </c>
      <c r="BK9" s="20">
        <v>8.8949464107924897E-2</v>
      </c>
      <c r="BL9" s="20">
        <v>0.11701386992671529</v>
      </c>
      <c r="BN9" s="20">
        <v>0.24905916260022151</v>
      </c>
      <c r="BO9" s="20">
        <v>0.17374597284433679</v>
      </c>
      <c r="BP9" s="20">
        <v>0.2367620398422017</v>
      </c>
    </row>
    <row r="10" spans="2:70" ht="19" customHeight="1" x14ac:dyDescent="0.35">
      <c r="B10" s="22" t="s">
        <v>102</v>
      </c>
      <c r="C10" s="20">
        <v>0.40875716396035727</v>
      </c>
      <c r="D10" s="20">
        <v>0.37923874543336578</v>
      </c>
      <c r="E10" s="20">
        <v>0.35209617760230172</v>
      </c>
      <c r="F10" s="20">
        <v>0.40302397566789239</v>
      </c>
      <c r="G10" s="20">
        <v>0.39273645565815068</v>
      </c>
      <c r="H10" s="20">
        <v>0.43547510926768579</v>
      </c>
      <c r="I10" s="20">
        <v>0.51278312138342075</v>
      </c>
      <c r="K10" s="20">
        <v>0.42802918039263232</v>
      </c>
      <c r="L10" s="20">
        <v>0.38977770266005091</v>
      </c>
      <c r="N10" s="20">
        <v>0.45198592754107758</v>
      </c>
      <c r="O10" s="20">
        <v>0.42614302376254187</v>
      </c>
      <c r="P10" s="20">
        <v>0.38883610587694961</v>
      </c>
      <c r="Q10" s="20">
        <v>0.32634878837511411</v>
      </c>
      <c r="S10" s="20">
        <v>0.37788505491584917</v>
      </c>
      <c r="T10" s="20">
        <v>0.26549300696818229</v>
      </c>
      <c r="U10" s="20">
        <v>0.2468702999120522</v>
      </c>
      <c r="V10" s="20">
        <v>0.28300385365584929</v>
      </c>
      <c r="W10" s="20">
        <v>0.3524239813186873</v>
      </c>
      <c r="X10" s="20">
        <v>0.43076827808831569</v>
      </c>
      <c r="Y10" s="20">
        <v>0.34252229778581872</v>
      </c>
      <c r="Z10" s="20">
        <v>0.46454994974800362</v>
      </c>
      <c r="AA10" s="20">
        <v>0.46541075237093238</v>
      </c>
      <c r="AB10" s="20">
        <v>0.4744937625102662</v>
      </c>
      <c r="AC10" s="20">
        <v>0.52431890229732836</v>
      </c>
      <c r="AD10" s="20">
        <v>0.42626376520802822</v>
      </c>
      <c r="AE10" s="20">
        <v>0.5070387210413263</v>
      </c>
      <c r="AF10" s="20">
        <v>0.48356010319726112</v>
      </c>
      <c r="AG10" s="20">
        <v>0.41046440229605669</v>
      </c>
      <c r="AH10" s="20">
        <v>0.43463103521398683</v>
      </c>
      <c r="AI10" s="20">
        <v>0.33221792185945659</v>
      </c>
      <c r="AK10" s="20">
        <v>0.46548482294004401</v>
      </c>
      <c r="AL10" s="20">
        <v>0.35156037133129198</v>
      </c>
      <c r="AN10" s="20">
        <v>0.37031934863561677</v>
      </c>
      <c r="AO10" s="20">
        <v>0.42559166117307268</v>
      </c>
      <c r="AP10" s="20">
        <v>0.39805968671091241</v>
      </c>
      <c r="AQ10" s="20">
        <v>0.42140606183783291</v>
      </c>
      <c r="AR10" s="20">
        <v>0.42528175511794591</v>
      </c>
      <c r="AS10" s="20">
        <v>0.3591431471799828</v>
      </c>
      <c r="AT10" s="20">
        <v>0.42576741729037609</v>
      </c>
      <c r="AV10" s="20">
        <v>0.49358187320023961</v>
      </c>
      <c r="AW10" s="20">
        <v>0.41774579594859301</v>
      </c>
      <c r="AX10" s="20">
        <v>0.42863772189444421</v>
      </c>
      <c r="AY10" s="20">
        <v>0.33794955049822001</v>
      </c>
      <c r="AZ10" s="20">
        <v>0.47955224235468241</v>
      </c>
      <c r="BA10" s="20">
        <v>0</v>
      </c>
      <c r="BB10" s="20">
        <v>0.22822222291674879</v>
      </c>
      <c r="BC10" s="20">
        <v>0.30224828422915018</v>
      </c>
      <c r="BE10" s="20">
        <v>0.51063716369815426</v>
      </c>
      <c r="BF10" s="20">
        <v>0.39466306368199561</v>
      </c>
      <c r="BG10" s="20">
        <v>0.49105151296917171</v>
      </c>
      <c r="BH10" s="20">
        <v>0.30794310822857512</v>
      </c>
      <c r="BI10" s="20">
        <v>0.43370046389491868</v>
      </c>
      <c r="BJ10" s="20">
        <v>0.26667494575150391</v>
      </c>
      <c r="BK10" s="20">
        <v>0.39901233222207899</v>
      </c>
      <c r="BL10" s="20">
        <v>0.23184224087906249</v>
      </c>
      <c r="BN10" s="20">
        <v>0.39982775500575618</v>
      </c>
      <c r="BO10" s="20">
        <v>0.46262084701812628</v>
      </c>
      <c r="BP10" s="20">
        <v>0.39935014071150021</v>
      </c>
    </row>
    <row r="11" spans="2:70" ht="32" customHeight="1" x14ac:dyDescent="0.35">
      <c r="B11" s="22" t="s">
        <v>103</v>
      </c>
      <c r="C11" s="20">
        <v>0.25328962913593728</v>
      </c>
      <c r="D11" s="20">
        <v>0.31829966697389672</v>
      </c>
      <c r="E11" s="20">
        <v>0.26311461997446628</v>
      </c>
      <c r="F11" s="20">
        <v>0.22292080258160599</v>
      </c>
      <c r="G11" s="20">
        <v>0.26713680417992358</v>
      </c>
      <c r="H11" s="20">
        <v>0.2454711212182607</v>
      </c>
      <c r="I11" s="20">
        <v>0.2292596651462715</v>
      </c>
      <c r="K11" s="20">
        <v>0.20435760557887669</v>
      </c>
      <c r="L11" s="20">
        <v>0.30881515118678821</v>
      </c>
      <c r="N11" s="20">
        <v>0.21734949610772211</v>
      </c>
      <c r="O11" s="20">
        <v>0.25889478521328702</v>
      </c>
      <c r="P11" s="20">
        <v>0.23653983564037129</v>
      </c>
      <c r="Q11" s="20">
        <v>0.32529189861355529</v>
      </c>
      <c r="S11" s="20">
        <v>0.26613394035131349</v>
      </c>
      <c r="T11" s="20">
        <v>0.45769868631222271</v>
      </c>
      <c r="U11" s="20">
        <v>0.4327485917947097</v>
      </c>
      <c r="V11" s="20">
        <v>0.37788281758539999</v>
      </c>
      <c r="W11" s="20">
        <v>0.22476390947124911</v>
      </c>
      <c r="X11" s="20">
        <v>0.26442537515207709</v>
      </c>
      <c r="Y11" s="20">
        <v>0.28926999956210631</v>
      </c>
      <c r="Z11" s="20">
        <v>0.27461607498534107</v>
      </c>
      <c r="AA11" s="20">
        <v>0.17129844825389351</v>
      </c>
      <c r="AB11" s="20">
        <v>0.19771537095143021</v>
      </c>
      <c r="AC11" s="20">
        <v>0.18637619467436639</v>
      </c>
      <c r="AD11" s="20">
        <v>0.24640237271083451</v>
      </c>
      <c r="AE11" s="20">
        <v>0.13808742528360421</v>
      </c>
      <c r="AF11" s="20">
        <v>0.194681960214899</v>
      </c>
      <c r="AG11" s="20">
        <v>0.31608140377111499</v>
      </c>
      <c r="AH11" s="20">
        <v>0.16861465796628239</v>
      </c>
      <c r="AI11" s="20">
        <v>0.26685476749527143</v>
      </c>
      <c r="AK11" s="20">
        <v>0.19013068194019911</v>
      </c>
      <c r="AL11" s="20">
        <v>0.31646468864725941</v>
      </c>
      <c r="AN11" s="20">
        <v>0.30608429749353078</v>
      </c>
      <c r="AO11" s="20">
        <v>0.24210450590088339</v>
      </c>
      <c r="AP11" s="20">
        <v>0.30460500983380878</v>
      </c>
      <c r="AQ11" s="20">
        <v>0.25662913569683071</v>
      </c>
      <c r="AR11" s="20">
        <v>0.21181152614086579</v>
      </c>
      <c r="AS11" s="20">
        <v>0.18085925857807891</v>
      </c>
      <c r="AT11" s="20">
        <v>0.18703201394780841</v>
      </c>
      <c r="AV11" s="20">
        <v>0.1611917596024843</v>
      </c>
      <c r="AW11" s="20">
        <v>0.2545440744545785</v>
      </c>
      <c r="AX11" s="20">
        <v>0.22447399122176251</v>
      </c>
      <c r="AY11" s="20">
        <v>0.31143185221461001</v>
      </c>
      <c r="AZ11" s="20">
        <v>0.1489521147779547</v>
      </c>
      <c r="BA11" s="20">
        <v>0</v>
      </c>
      <c r="BB11" s="20">
        <v>0.27010730738733491</v>
      </c>
      <c r="BC11" s="20">
        <v>0.39064978401961281</v>
      </c>
      <c r="BE11" s="20">
        <v>0.1656288418628997</v>
      </c>
      <c r="BF11" s="20">
        <v>0.2460290083950066</v>
      </c>
      <c r="BG11" s="20">
        <v>0.2245963208671492</v>
      </c>
      <c r="BH11" s="20">
        <v>0.33745833217830151</v>
      </c>
      <c r="BI11" s="20">
        <v>0.17506423304612531</v>
      </c>
      <c r="BJ11" s="20">
        <v>0.45901264964562372</v>
      </c>
      <c r="BK11" s="20">
        <v>0.41707527265346972</v>
      </c>
      <c r="BL11" s="20">
        <v>0.28142584426340128</v>
      </c>
      <c r="BN11" s="20">
        <v>0.23413945244419859</v>
      </c>
      <c r="BO11" s="20">
        <v>0.27724072707297009</v>
      </c>
      <c r="BP11" s="20">
        <v>0.29098551969482128</v>
      </c>
    </row>
    <row r="12" spans="2:70" ht="19" customHeight="1" x14ac:dyDescent="0.35">
      <c r="B12" s="22" t="s">
        <v>104</v>
      </c>
      <c r="C12" s="20">
        <v>6.9428691995365138E-2</v>
      </c>
      <c r="D12" s="20">
        <v>0.1100741483582633</v>
      </c>
      <c r="E12" s="20">
        <v>7.397537787216929E-2</v>
      </c>
      <c r="F12" s="20">
        <v>7.0403863935958377E-2</v>
      </c>
      <c r="G12" s="20">
        <v>7.861819274898485E-2</v>
      </c>
      <c r="H12" s="20">
        <v>7.648170517060536E-2</v>
      </c>
      <c r="I12" s="20">
        <v>1.9426674502759179E-2</v>
      </c>
      <c r="K12" s="20">
        <v>6.384789937879326E-2</v>
      </c>
      <c r="L12" s="20">
        <v>7.3846692377771611E-2</v>
      </c>
      <c r="N12" s="20">
        <v>5.6441995241854732E-2</v>
      </c>
      <c r="O12" s="20">
        <v>6.6755379979476032E-2</v>
      </c>
      <c r="P12" s="20">
        <v>9.1727086220770887E-2</v>
      </c>
      <c r="Q12" s="20">
        <v>8.2293329425628919E-2</v>
      </c>
      <c r="S12" s="20">
        <v>0.12877098964981831</v>
      </c>
      <c r="T12" s="20">
        <v>9.884583920261733E-2</v>
      </c>
      <c r="U12" s="20">
        <v>6.9730560796241695E-2</v>
      </c>
      <c r="V12" s="20">
        <v>7.3603221087340118E-2</v>
      </c>
      <c r="W12" s="20">
        <v>7.8160827078750897E-2</v>
      </c>
      <c r="X12" s="20">
        <v>3.090523814098314E-2</v>
      </c>
      <c r="Y12" s="20">
        <v>7.0363987434905892E-2</v>
      </c>
      <c r="Z12" s="20">
        <v>5.1944110942859972E-2</v>
      </c>
      <c r="AA12" s="20">
        <v>0.15755871543496131</v>
      </c>
      <c r="AB12" s="20">
        <v>5.6468035976097987E-2</v>
      </c>
      <c r="AC12" s="20">
        <v>8.9232180113032994E-2</v>
      </c>
      <c r="AD12" s="20">
        <v>5.9933683322864147E-2</v>
      </c>
      <c r="AE12" s="20">
        <v>6.1279557029130988E-2</v>
      </c>
      <c r="AF12" s="20">
        <v>4.3181333071397682E-2</v>
      </c>
      <c r="AG12" s="20">
        <v>3.3437759437263112E-2</v>
      </c>
      <c r="AH12" s="20">
        <v>3.7503488895322269E-2</v>
      </c>
      <c r="AI12" s="20">
        <v>0.1188373162792854</v>
      </c>
      <c r="AK12" s="20">
        <v>4.4100778132595463E-2</v>
      </c>
      <c r="AL12" s="20">
        <v>9.5038333472578715E-2</v>
      </c>
      <c r="AN12" s="20">
        <v>7.5494055469626842E-2</v>
      </c>
      <c r="AO12" s="20">
        <v>9.7307765223421175E-2</v>
      </c>
      <c r="AP12" s="20">
        <v>5.0199312795305179E-2</v>
      </c>
      <c r="AQ12" s="20">
        <v>7.1330400983849476E-2</v>
      </c>
      <c r="AR12" s="20">
        <v>4.7185473468667673E-2</v>
      </c>
      <c r="AS12" s="20">
        <v>3.1759748586057172E-2</v>
      </c>
      <c r="AT12" s="20">
        <v>6.6510511315201901E-2</v>
      </c>
      <c r="AV12" s="20">
        <v>3.9831903001580071E-2</v>
      </c>
      <c r="AW12" s="20">
        <v>4.3177055461266677E-2</v>
      </c>
      <c r="AX12" s="20">
        <v>6.103459045173075E-2</v>
      </c>
      <c r="AY12" s="20">
        <v>0.23166388774253749</v>
      </c>
      <c r="AZ12" s="20">
        <v>4.0141114841179992E-2</v>
      </c>
      <c r="BA12" s="20">
        <v>0.2281367485562848</v>
      </c>
      <c r="BB12" s="20">
        <v>0.28626096355318692</v>
      </c>
      <c r="BC12" s="20">
        <v>0.1080565855357437</v>
      </c>
      <c r="BE12" s="20">
        <v>2.7816854677290021E-2</v>
      </c>
      <c r="BF12" s="20">
        <v>3.2065859605521142E-2</v>
      </c>
      <c r="BG12" s="20">
        <v>7.3317738371065894E-2</v>
      </c>
      <c r="BH12" s="20">
        <v>0.21992318991173129</v>
      </c>
      <c r="BI12" s="20">
        <v>3.6378954882155458E-2</v>
      </c>
      <c r="BJ12" s="20">
        <v>0.19145879912525271</v>
      </c>
      <c r="BK12" s="20">
        <v>5.9803139453648992E-2</v>
      </c>
      <c r="BL12" s="20">
        <v>0.13782987600134439</v>
      </c>
      <c r="BN12" s="20">
        <v>8.6614456983980931E-2</v>
      </c>
      <c r="BO12" s="20">
        <v>3.9132600377784439E-2</v>
      </c>
      <c r="BP12" s="20">
        <v>3.2280834140626179E-2</v>
      </c>
    </row>
    <row r="13" spans="2:70" ht="19" customHeight="1" x14ac:dyDescent="0.35">
      <c r="B13" s="22" t="s">
        <v>105</v>
      </c>
      <c r="C13" s="20">
        <v>3.4585749962564243E-2</v>
      </c>
      <c r="D13" s="20">
        <v>2.583282216949663E-2</v>
      </c>
      <c r="E13" s="20">
        <v>3.106257192819201E-2</v>
      </c>
      <c r="F13" s="20">
        <v>4.6176111760866043E-2</v>
      </c>
      <c r="G13" s="20">
        <v>6.0819551952745611E-2</v>
      </c>
      <c r="H13" s="20">
        <v>1.508513069313043E-2</v>
      </c>
      <c r="I13" s="20">
        <v>1.9286693205071589E-2</v>
      </c>
      <c r="K13" s="20">
        <v>3.8502154732071622E-2</v>
      </c>
      <c r="L13" s="20">
        <v>3.0404290314135409E-2</v>
      </c>
      <c r="N13" s="20">
        <v>2.688308115177707E-2</v>
      </c>
      <c r="O13" s="20">
        <v>4.516871289693225E-2</v>
      </c>
      <c r="P13" s="20">
        <v>3.7909395841432728E-2</v>
      </c>
      <c r="Q13" s="20">
        <v>3.6609150944767237E-2</v>
      </c>
      <c r="S13" s="20">
        <v>6.7152756977625919E-2</v>
      </c>
      <c r="T13" s="20">
        <v>0</v>
      </c>
      <c r="U13" s="20">
        <v>0</v>
      </c>
      <c r="V13" s="20">
        <v>3.1925093000992083E-2</v>
      </c>
      <c r="W13" s="20">
        <v>4.4498205266091127E-2</v>
      </c>
      <c r="X13" s="20">
        <v>7.9399255307558536E-2</v>
      </c>
      <c r="Y13" s="20">
        <v>4.2700591876521213E-2</v>
      </c>
      <c r="Z13" s="20">
        <v>3.3650926118825857E-2</v>
      </c>
      <c r="AA13" s="20">
        <v>5.0419913780319008E-2</v>
      </c>
      <c r="AB13" s="20">
        <v>0</v>
      </c>
      <c r="AC13" s="20">
        <v>2.9571208423926909E-2</v>
      </c>
      <c r="AD13" s="20">
        <v>4.4596109768836427E-2</v>
      </c>
      <c r="AE13" s="20">
        <v>0</v>
      </c>
      <c r="AF13" s="20">
        <v>3.694971239436462E-2</v>
      </c>
      <c r="AG13" s="20">
        <v>0</v>
      </c>
      <c r="AH13" s="20">
        <v>4.8597251478296931E-2</v>
      </c>
      <c r="AI13" s="20">
        <v>4.3042394948437222E-2</v>
      </c>
      <c r="AK13" s="20">
        <v>2.737837098959043E-2</v>
      </c>
      <c r="AL13" s="20">
        <v>4.1985646316079532E-2</v>
      </c>
      <c r="AN13" s="20">
        <v>3.7575276260752383E-2</v>
      </c>
      <c r="AO13" s="20">
        <v>3.4427737499435583E-2</v>
      </c>
      <c r="AP13" s="20">
        <v>4.323097614929361E-2</v>
      </c>
      <c r="AQ13" s="20">
        <v>3.2986482235753338E-2</v>
      </c>
      <c r="AR13" s="20">
        <v>2.9142295832982432E-2</v>
      </c>
      <c r="AS13" s="20">
        <v>6.2090604692007903E-2</v>
      </c>
      <c r="AT13" s="20">
        <v>0</v>
      </c>
      <c r="AV13" s="20">
        <v>3.5436597407066941E-3</v>
      </c>
      <c r="AW13" s="20">
        <v>3.459631442694059E-2</v>
      </c>
      <c r="AX13" s="20">
        <v>7.045156417086694E-2</v>
      </c>
      <c r="AY13" s="20">
        <v>5.5233289760839077E-2</v>
      </c>
      <c r="AZ13" s="20">
        <v>5.4526462000095782E-2</v>
      </c>
      <c r="BA13" s="20">
        <v>0</v>
      </c>
      <c r="BB13" s="20">
        <v>0</v>
      </c>
      <c r="BC13" s="20">
        <v>4.0181512202691123E-2</v>
      </c>
      <c r="BE13" s="20">
        <v>3.8561399853150732E-3</v>
      </c>
      <c r="BF13" s="20">
        <v>2.7339305365736189E-2</v>
      </c>
      <c r="BG13" s="20">
        <v>1.134737195429875E-2</v>
      </c>
      <c r="BH13" s="20">
        <v>8.2126603292554834E-2</v>
      </c>
      <c r="BI13" s="20">
        <v>3.9283797095387457E-2</v>
      </c>
      <c r="BJ13" s="20">
        <v>9.5538660303850376E-3</v>
      </c>
      <c r="BK13" s="20">
        <v>3.51597915628774E-2</v>
      </c>
      <c r="BL13" s="20">
        <v>0.23188816892947661</v>
      </c>
      <c r="BN13" s="20">
        <v>3.0359172965842691E-2</v>
      </c>
      <c r="BO13" s="20">
        <v>4.7259852686782067E-2</v>
      </c>
      <c r="BP13" s="20">
        <v>4.062146561085074E-2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112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0.15604223063341069</v>
      </c>
      <c r="D9" s="20">
        <v>0.1107609052294473</v>
      </c>
      <c r="E9" s="20">
        <v>0.25752499211438767</v>
      </c>
      <c r="F9" s="20">
        <v>0.20315461783819591</v>
      </c>
      <c r="G9" s="20">
        <v>0.1079223790977603</v>
      </c>
      <c r="H9" s="20">
        <v>9.3320662162418966E-2</v>
      </c>
      <c r="I9" s="20">
        <v>7.1075130036909115E-2</v>
      </c>
      <c r="K9" s="20">
        <v>0.17172747455470619</v>
      </c>
      <c r="L9" s="20">
        <v>0.13636024398507829</v>
      </c>
      <c r="N9" s="20">
        <v>0.2014902772053806</v>
      </c>
      <c r="O9" s="20">
        <v>0.1129120136077558</v>
      </c>
      <c r="P9" s="20">
        <v>0.13907301938428329</v>
      </c>
      <c r="Q9" s="20">
        <v>0.1284128414565841</v>
      </c>
      <c r="S9" s="20">
        <v>4.2036942061660351E-2</v>
      </c>
      <c r="T9" s="20">
        <v>0.15899656453225289</v>
      </c>
      <c r="U9" s="20">
        <v>0.1241720967691495</v>
      </c>
      <c r="V9" s="20">
        <v>0.1281789185900922</v>
      </c>
      <c r="W9" s="20">
        <v>0.19563028209312269</v>
      </c>
      <c r="X9" s="20">
        <v>6.8956604023946252E-2</v>
      </c>
      <c r="Y9" s="20">
        <v>0.1731312556233911</v>
      </c>
      <c r="Z9" s="20">
        <v>0.1604084708966069</v>
      </c>
      <c r="AA9" s="20">
        <v>0.112141406330413</v>
      </c>
      <c r="AB9" s="20">
        <v>7.8568485704105601E-2</v>
      </c>
      <c r="AC9" s="20">
        <v>9.9195849672393269E-2</v>
      </c>
      <c r="AD9" s="20">
        <v>0.17099026010403029</v>
      </c>
      <c r="AE9" s="20">
        <v>0.17212615784203161</v>
      </c>
      <c r="AF9" s="20">
        <v>0.1836417953940086</v>
      </c>
      <c r="AG9" s="20">
        <v>0.18974977109369651</v>
      </c>
      <c r="AH9" s="20">
        <v>0.28783770920988883</v>
      </c>
      <c r="AI9" s="20">
        <v>7.7140131762216027E-2</v>
      </c>
      <c r="AK9" s="20">
        <v>0.15686808275952169</v>
      </c>
      <c r="AL9" s="20">
        <v>0.1557466144506687</v>
      </c>
      <c r="AN9" s="20">
        <v>0.11573577210119421</v>
      </c>
      <c r="AO9" s="20">
        <v>8.933708955093371E-2</v>
      </c>
      <c r="AP9" s="20">
        <v>8.4481638388471489E-2</v>
      </c>
      <c r="AQ9" s="20">
        <v>0.16543908103337199</v>
      </c>
      <c r="AR9" s="20">
        <v>0.25730077782369343</v>
      </c>
      <c r="AS9" s="20">
        <v>0.32692282577126791</v>
      </c>
      <c r="AT9" s="20">
        <v>0.1706955360367752</v>
      </c>
      <c r="AV9" s="20">
        <v>0.15791469014152029</v>
      </c>
      <c r="AW9" s="20">
        <v>0.2035451467775386</v>
      </c>
      <c r="AX9" s="20">
        <v>0.1633788505835565</v>
      </c>
      <c r="AY9" s="20">
        <v>0.138706507990046</v>
      </c>
      <c r="AZ9" s="20">
        <v>9.1938633710452924E-2</v>
      </c>
      <c r="BA9" s="20">
        <v>0.49852428355916728</v>
      </c>
      <c r="BB9" s="20">
        <v>0</v>
      </c>
      <c r="BC9" s="20">
        <v>9.4484967493175739E-2</v>
      </c>
      <c r="BE9" s="20">
        <v>0.1758693905943898</v>
      </c>
      <c r="BF9" s="20">
        <v>0.24327136515113221</v>
      </c>
      <c r="BG9" s="20">
        <v>0.1858893891492826</v>
      </c>
      <c r="BH9" s="20">
        <v>7.4506880921286281E-2</v>
      </c>
      <c r="BI9" s="20">
        <v>0.1075483086672411</v>
      </c>
      <c r="BJ9" s="20">
        <v>5.4399813040433863E-2</v>
      </c>
      <c r="BK9" s="20">
        <v>3.0176869408532769E-2</v>
      </c>
      <c r="BL9" s="20">
        <v>8.8614411905361387E-2</v>
      </c>
      <c r="BN9" s="20">
        <v>0.1640563166695822</v>
      </c>
      <c r="BO9" s="20">
        <v>0.1083704525576986</v>
      </c>
      <c r="BP9" s="20">
        <v>0.17271106105252851</v>
      </c>
    </row>
    <row r="10" spans="2:70" ht="19" customHeight="1" x14ac:dyDescent="0.35">
      <c r="B10" s="22" t="s">
        <v>102</v>
      </c>
      <c r="C10" s="20">
        <v>0.34777217769334579</v>
      </c>
      <c r="D10" s="20">
        <v>0.270421637969123</v>
      </c>
      <c r="E10" s="20">
        <v>0.30444483925572452</v>
      </c>
      <c r="F10" s="20">
        <v>0.34183826612975321</v>
      </c>
      <c r="G10" s="20">
        <v>0.34291728244760511</v>
      </c>
      <c r="H10" s="20">
        <v>0.42943951077387588</v>
      </c>
      <c r="I10" s="20">
        <v>0.4137001203362935</v>
      </c>
      <c r="K10" s="20">
        <v>0.36377293253508319</v>
      </c>
      <c r="L10" s="20">
        <v>0.33207053201761227</v>
      </c>
      <c r="N10" s="20">
        <v>0.40131954068635661</v>
      </c>
      <c r="O10" s="20">
        <v>0.35302666253318288</v>
      </c>
      <c r="P10" s="20">
        <v>0.31638176223543057</v>
      </c>
      <c r="Q10" s="20">
        <v>0.26514251111212561</v>
      </c>
      <c r="S10" s="20">
        <v>0.27239107347408142</v>
      </c>
      <c r="T10" s="20">
        <v>0.17437875432539879</v>
      </c>
      <c r="U10" s="20">
        <v>0.31836623665555808</v>
      </c>
      <c r="V10" s="20">
        <v>0.3098281991384812</v>
      </c>
      <c r="W10" s="20">
        <v>0.21427266471953299</v>
      </c>
      <c r="X10" s="20">
        <v>0.36203451322600999</v>
      </c>
      <c r="Y10" s="20">
        <v>0.29055651681602379</v>
      </c>
      <c r="Z10" s="20">
        <v>0.33789083312096541</v>
      </c>
      <c r="AA10" s="20">
        <v>0.37123634166620612</v>
      </c>
      <c r="AB10" s="20">
        <v>0.5036623043139451</v>
      </c>
      <c r="AC10" s="20">
        <v>0.35122997405049677</v>
      </c>
      <c r="AD10" s="20">
        <v>0.40090782638680172</v>
      </c>
      <c r="AE10" s="20">
        <v>0.42484659398801228</v>
      </c>
      <c r="AF10" s="20">
        <v>0.43732412464970338</v>
      </c>
      <c r="AG10" s="20">
        <v>0.45160463700497211</v>
      </c>
      <c r="AH10" s="20">
        <v>0.36123138909234043</v>
      </c>
      <c r="AI10" s="20">
        <v>0.34188951202751089</v>
      </c>
      <c r="AK10" s="20">
        <v>0.36095620334785739</v>
      </c>
      <c r="AL10" s="20">
        <v>0.33430969778493452</v>
      </c>
      <c r="AN10" s="20">
        <v>0.27860232469376839</v>
      </c>
      <c r="AO10" s="20">
        <v>0.31597507998106361</v>
      </c>
      <c r="AP10" s="20">
        <v>0.33325788792658789</v>
      </c>
      <c r="AQ10" s="20">
        <v>0.41742962383499022</v>
      </c>
      <c r="AR10" s="20">
        <v>0.3551650561217613</v>
      </c>
      <c r="AS10" s="20">
        <v>0.38512434298797371</v>
      </c>
      <c r="AT10" s="20">
        <v>0.37115544509687048</v>
      </c>
      <c r="AV10" s="20">
        <v>0.39374986849020621</v>
      </c>
      <c r="AW10" s="20">
        <v>0.38193410580062559</v>
      </c>
      <c r="AX10" s="20">
        <v>0.43622715562489423</v>
      </c>
      <c r="AY10" s="20">
        <v>0.1717120718344346</v>
      </c>
      <c r="AZ10" s="20">
        <v>0.29914723604930821</v>
      </c>
      <c r="BA10" s="20">
        <v>0.50147571644083277</v>
      </c>
      <c r="BB10" s="20">
        <v>0.2021673875605273</v>
      </c>
      <c r="BC10" s="20">
        <v>0.27883124029950052</v>
      </c>
      <c r="BE10" s="20">
        <v>0.43582493282521079</v>
      </c>
      <c r="BF10" s="20">
        <v>0.40320891558675681</v>
      </c>
      <c r="BG10" s="20">
        <v>0.43826837621054171</v>
      </c>
      <c r="BH10" s="20">
        <v>0.25143919685570271</v>
      </c>
      <c r="BI10" s="20">
        <v>0.2906763987690274</v>
      </c>
      <c r="BJ10" s="20">
        <v>0.2469609415694827</v>
      </c>
      <c r="BK10" s="20">
        <v>0.2260275273557415</v>
      </c>
      <c r="BL10" s="20">
        <v>0.1174517319168264</v>
      </c>
      <c r="BN10" s="20">
        <v>0.3233284806990932</v>
      </c>
      <c r="BO10" s="20">
        <v>0.3683570073509857</v>
      </c>
      <c r="BP10" s="20">
        <v>0.42190580077963208</v>
      </c>
    </row>
    <row r="11" spans="2:70" ht="32" customHeight="1" x14ac:dyDescent="0.35">
      <c r="B11" s="22" t="s">
        <v>103</v>
      </c>
      <c r="C11" s="20">
        <v>0.28800918698398209</v>
      </c>
      <c r="D11" s="20">
        <v>0.34020732960801958</v>
      </c>
      <c r="E11" s="20">
        <v>0.29919640226773753</v>
      </c>
      <c r="F11" s="20">
        <v>0.29171218418626788</v>
      </c>
      <c r="G11" s="20">
        <v>0.29942491717445008</v>
      </c>
      <c r="H11" s="20">
        <v>0.22672404882138211</v>
      </c>
      <c r="I11" s="20">
        <v>0.2665426828409348</v>
      </c>
      <c r="K11" s="20">
        <v>0.25557761982151389</v>
      </c>
      <c r="L11" s="20">
        <v>0.32648050546876012</v>
      </c>
      <c r="N11" s="20">
        <v>0.24124138427313641</v>
      </c>
      <c r="O11" s="20">
        <v>0.33064017351877972</v>
      </c>
      <c r="P11" s="20">
        <v>0.28537531086368439</v>
      </c>
      <c r="Q11" s="20">
        <v>0.33394127145637131</v>
      </c>
      <c r="S11" s="20">
        <v>0.26684934372463948</v>
      </c>
      <c r="T11" s="20">
        <v>0.39991263393802462</v>
      </c>
      <c r="U11" s="20">
        <v>0.32592234284585297</v>
      </c>
      <c r="V11" s="20">
        <v>0.34269375099857707</v>
      </c>
      <c r="W11" s="20">
        <v>0.32285201987980361</v>
      </c>
      <c r="X11" s="20">
        <v>0.2381598081242495</v>
      </c>
      <c r="Y11" s="20">
        <v>0.32748338052154269</v>
      </c>
      <c r="Z11" s="20">
        <v>0.25581689912948941</v>
      </c>
      <c r="AA11" s="20">
        <v>0.30699065485144589</v>
      </c>
      <c r="AB11" s="20">
        <v>0.2085749529316441</v>
      </c>
      <c r="AC11" s="20">
        <v>0.39448396860035351</v>
      </c>
      <c r="AD11" s="20">
        <v>0.24393874693364401</v>
      </c>
      <c r="AE11" s="20">
        <v>0.1869683388400939</v>
      </c>
      <c r="AF11" s="20">
        <v>0.27360462605943409</v>
      </c>
      <c r="AG11" s="20">
        <v>0.26225275918589541</v>
      </c>
      <c r="AH11" s="20">
        <v>0.2060927086680418</v>
      </c>
      <c r="AI11" s="20">
        <v>0.37063531943553268</v>
      </c>
      <c r="AK11" s="20">
        <v>0.27186708706125878</v>
      </c>
      <c r="AL11" s="20">
        <v>0.30444725478617468</v>
      </c>
      <c r="AN11" s="20">
        <v>0.33573504800154708</v>
      </c>
      <c r="AO11" s="20">
        <v>0.29381617056322828</v>
      </c>
      <c r="AP11" s="20">
        <v>0.37117833937475059</v>
      </c>
      <c r="AQ11" s="20">
        <v>0.25565921783722589</v>
      </c>
      <c r="AR11" s="20">
        <v>0.25394200906823222</v>
      </c>
      <c r="AS11" s="20">
        <v>0.18450304530268469</v>
      </c>
      <c r="AT11" s="20">
        <v>0.31020087463712731</v>
      </c>
      <c r="AV11" s="20">
        <v>0.27838500377293313</v>
      </c>
      <c r="AW11" s="20">
        <v>0.26482680967022459</v>
      </c>
      <c r="AX11" s="20">
        <v>0.21163109380964271</v>
      </c>
      <c r="AY11" s="20">
        <v>0.37507030924059881</v>
      </c>
      <c r="AZ11" s="20">
        <v>0.27316266521633598</v>
      </c>
      <c r="BA11" s="20">
        <v>0</v>
      </c>
      <c r="BB11" s="20">
        <v>0.47420101880525273</v>
      </c>
      <c r="BC11" s="20">
        <v>0.3487565894974598</v>
      </c>
      <c r="BE11" s="20">
        <v>0.2615155356507522</v>
      </c>
      <c r="BF11" s="20">
        <v>0.2457845722688404</v>
      </c>
      <c r="BG11" s="20">
        <v>0.20476921627219399</v>
      </c>
      <c r="BH11" s="20">
        <v>0.39158084827668671</v>
      </c>
      <c r="BI11" s="20">
        <v>0.27203451524177641</v>
      </c>
      <c r="BJ11" s="20">
        <v>0.30423874904928022</v>
      </c>
      <c r="BK11" s="20">
        <v>0.50281451037191049</v>
      </c>
      <c r="BL11" s="20">
        <v>0.29185081198064999</v>
      </c>
      <c r="BN11" s="20">
        <v>0.29566878120050522</v>
      </c>
      <c r="BO11" s="20">
        <v>0.28401585739711671</v>
      </c>
      <c r="BP11" s="20">
        <v>0.26163739987027679</v>
      </c>
    </row>
    <row r="12" spans="2:70" ht="19" customHeight="1" x14ac:dyDescent="0.35">
      <c r="B12" s="22" t="s">
        <v>104</v>
      </c>
      <c r="C12" s="20">
        <v>0.13984233877557159</v>
      </c>
      <c r="D12" s="20">
        <v>0.20535401460223299</v>
      </c>
      <c r="E12" s="20">
        <v>8.4185481179461799E-2</v>
      </c>
      <c r="F12" s="20">
        <v>9.8335530307244665E-2</v>
      </c>
      <c r="G12" s="20">
        <v>0.1478601602280917</v>
      </c>
      <c r="H12" s="20">
        <v>0.20367962026651171</v>
      </c>
      <c r="I12" s="20">
        <v>0.17533137580283209</v>
      </c>
      <c r="K12" s="20">
        <v>0.1371868738485354</v>
      </c>
      <c r="L12" s="20">
        <v>0.14143542892129371</v>
      </c>
      <c r="N12" s="20">
        <v>0.11430056590078259</v>
      </c>
      <c r="O12" s="20">
        <v>0.1506992477877768</v>
      </c>
      <c r="P12" s="20">
        <v>0.16481556061352029</v>
      </c>
      <c r="Q12" s="20">
        <v>0.15523283328498819</v>
      </c>
      <c r="S12" s="20">
        <v>0.2067916200200797</v>
      </c>
      <c r="T12" s="20">
        <v>0.18565035412339939</v>
      </c>
      <c r="U12" s="20">
        <v>0.17113476952259471</v>
      </c>
      <c r="V12" s="20">
        <v>7.5166161944198395E-2</v>
      </c>
      <c r="W12" s="20">
        <v>0.21307870507465379</v>
      </c>
      <c r="X12" s="20">
        <v>0.22192549113321031</v>
      </c>
      <c r="Y12" s="20">
        <v>0.1067334155037538</v>
      </c>
      <c r="Z12" s="20">
        <v>0.2039991763474239</v>
      </c>
      <c r="AA12" s="20">
        <v>0.16995523093495671</v>
      </c>
      <c r="AB12" s="20">
        <v>0.18493927088087869</v>
      </c>
      <c r="AC12" s="20">
        <v>0.11511166609326751</v>
      </c>
      <c r="AD12" s="20">
        <v>0.14138342351331179</v>
      </c>
      <c r="AE12" s="20">
        <v>0.1169281698421986</v>
      </c>
      <c r="AF12" s="20">
        <v>8.6461577382444643E-2</v>
      </c>
      <c r="AG12" s="20">
        <v>9.6392832715436166E-2</v>
      </c>
      <c r="AH12" s="20">
        <v>7.4175914099760265E-2</v>
      </c>
      <c r="AI12" s="20">
        <v>9.7098384716431702E-2</v>
      </c>
      <c r="AK12" s="20">
        <v>0.14367464321704931</v>
      </c>
      <c r="AL12" s="20">
        <v>0.13583437343529989</v>
      </c>
      <c r="AN12" s="20">
        <v>0.16722015909143659</v>
      </c>
      <c r="AO12" s="20">
        <v>0.19683076386928469</v>
      </c>
      <c r="AP12" s="20">
        <v>0.15233357918485521</v>
      </c>
      <c r="AQ12" s="20">
        <v>0.1225378327309999</v>
      </c>
      <c r="AR12" s="20">
        <v>0.1034763640135271</v>
      </c>
      <c r="AS12" s="20">
        <v>1.9661211063265689E-2</v>
      </c>
      <c r="AT12" s="20">
        <v>7.1780588797279277E-2</v>
      </c>
      <c r="AV12" s="20">
        <v>0.14059536257999131</v>
      </c>
      <c r="AW12" s="20">
        <v>0.10225777661971169</v>
      </c>
      <c r="AX12" s="20">
        <v>9.8788708866769437E-2</v>
      </c>
      <c r="AY12" s="20">
        <v>0.1751351092751291</v>
      </c>
      <c r="AZ12" s="20">
        <v>0.18627089567292171</v>
      </c>
      <c r="BA12" s="20">
        <v>0</v>
      </c>
      <c r="BB12" s="20">
        <v>0.21540950614272941</v>
      </c>
      <c r="BC12" s="20">
        <v>0.1957685323712309</v>
      </c>
      <c r="BE12" s="20">
        <v>9.9707822841942698E-2</v>
      </c>
      <c r="BF12" s="20">
        <v>8.1396556181236271E-2</v>
      </c>
      <c r="BG12" s="20">
        <v>0.15194230327507291</v>
      </c>
      <c r="BH12" s="20">
        <v>0.18367899534375459</v>
      </c>
      <c r="BI12" s="20">
        <v>0.20679775186897409</v>
      </c>
      <c r="BJ12" s="20">
        <v>0.26220317350235067</v>
      </c>
      <c r="BK12" s="20">
        <v>0.17193327652225299</v>
      </c>
      <c r="BL12" s="20">
        <v>0.111724263317748</v>
      </c>
      <c r="BN12" s="20">
        <v>0.15500102093989621</v>
      </c>
      <c r="BO12" s="20">
        <v>0.14695400217492169</v>
      </c>
      <c r="BP12" s="20">
        <v>7.907744729125496E-2</v>
      </c>
    </row>
    <row r="13" spans="2:70" ht="19" customHeight="1" x14ac:dyDescent="0.35">
      <c r="B13" s="22" t="s">
        <v>105</v>
      </c>
      <c r="C13" s="20">
        <v>6.8334065913689637E-2</v>
      </c>
      <c r="D13" s="20">
        <v>7.3256112591177119E-2</v>
      </c>
      <c r="E13" s="20">
        <v>5.464828518268857E-2</v>
      </c>
      <c r="F13" s="20">
        <v>6.4959401538538228E-2</v>
      </c>
      <c r="G13" s="20">
        <v>0.10187526105209289</v>
      </c>
      <c r="H13" s="20">
        <v>4.6836157975811372E-2</v>
      </c>
      <c r="I13" s="20">
        <v>7.3350690983030237E-2</v>
      </c>
      <c r="K13" s="20">
        <v>7.1735099240161429E-2</v>
      </c>
      <c r="L13" s="20">
        <v>6.3653289607255609E-2</v>
      </c>
      <c r="N13" s="20">
        <v>4.1648231934343839E-2</v>
      </c>
      <c r="O13" s="20">
        <v>5.2721902552504772E-2</v>
      </c>
      <c r="P13" s="20">
        <v>9.4354346903081365E-2</v>
      </c>
      <c r="Q13" s="20">
        <v>0.1172705426899308</v>
      </c>
      <c r="S13" s="20">
        <v>0.21193102071953909</v>
      </c>
      <c r="T13" s="20">
        <v>8.1061693080924299E-2</v>
      </c>
      <c r="U13" s="20">
        <v>6.0404554206844679E-2</v>
      </c>
      <c r="V13" s="20">
        <v>0.1441329693286508</v>
      </c>
      <c r="W13" s="20">
        <v>5.4166328232886841E-2</v>
      </c>
      <c r="X13" s="20">
        <v>0.1089235834925841</v>
      </c>
      <c r="Y13" s="20">
        <v>0.10209543153528849</v>
      </c>
      <c r="Z13" s="20">
        <v>4.1884620505514253E-2</v>
      </c>
      <c r="AA13" s="20">
        <v>3.9676366216978308E-2</v>
      </c>
      <c r="AB13" s="20">
        <v>2.4254986169426548E-2</v>
      </c>
      <c r="AC13" s="20">
        <v>3.9978541583488951E-2</v>
      </c>
      <c r="AD13" s="20">
        <v>4.277974306221205E-2</v>
      </c>
      <c r="AE13" s="20">
        <v>9.9130739487663488E-2</v>
      </c>
      <c r="AF13" s="20">
        <v>1.8967876514409409E-2</v>
      </c>
      <c r="AG13" s="20">
        <v>0</v>
      </c>
      <c r="AH13" s="20">
        <v>7.0662278929968583E-2</v>
      </c>
      <c r="AI13" s="20">
        <v>0.1132366520583088</v>
      </c>
      <c r="AK13" s="20">
        <v>6.6633983614312747E-2</v>
      </c>
      <c r="AL13" s="20">
        <v>6.9662059542922192E-2</v>
      </c>
      <c r="AN13" s="20">
        <v>0.1027066961120538</v>
      </c>
      <c r="AO13" s="20">
        <v>0.10404089603548961</v>
      </c>
      <c r="AP13" s="20">
        <v>5.8748555125334848E-2</v>
      </c>
      <c r="AQ13" s="20">
        <v>3.8934244563412192E-2</v>
      </c>
      <c r="AR13" s="20">
        <v>3.0115792972785979E-2</v>
      </c>
      <c r="AS13" s="20">
        <v>8.3788574874808161E-2</v>
      </c>
      <c r="AT13" s="20">
        <v>7.6167555431947642E-2</v>
      </c>
      <c r="AV13" s="20">
        <v>2.9355075015349251E-2</v>
      </c>
      <c r="AW13" s="20">
        <v>4.7436161131899343E-2</v>
      </c>
      <c r="AX13" s="20">
        <v>8.9974191115137436E-2</v>
      </c>
      <c r="AY13" s="20">
        <v>0.13937600165979169</v>
      </c>
      <c r="AZ13" s="20">
        <v>0.149480569350981</v>
      </c>
      <c r="BA13" s="20">
        <v>0</v>
      </c>
      <c r="BB13" s="20">
        <v>0.1082220874914907</v>
      </c>
      <c r="BC13" s="20">
        <v>8.2158670338633083E-2</v>
      </c>
      <c r="BE13" s="20">
        <v>2.7082318087704661E-2</v>
      </c>
      <c r="BF13" s="20">
        <v>2.6338590812034521E-2</v>
      </c>
      <c r="BG13" s="20">
        <v>1.9130715092908711E-2</v>
      </c>
      <c r="BH13" s="20">
        <v>9.8794078602569876E-2</v>
      </c>
      <c r="BI13" s="20">
        <v>0.1229430254529808</v>
      </c>
      <c r="BJ13" s="20">
        <v>0.13219732283845251</v>
      </c>
      <c r="BK13" s="20">
        <v>6.9047816341562207E-2</v>
      </c>
      <c r="BL13" s="20">
        <v>0.39035878087941422</v>
      </c>
      <c r="BN13" s="20">
        <v>6.194540049092314E-2</v>
      </c>
      <c r="BO13" s="20">
        <v>9.2302680519277147E-2</v>
      </c>
      <c r="BP13" s="20">
        <v>6.4668291006307652E-2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113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9.6276455478811335E-2</v>
      </c>
      <c r="D9" s="20">
        <v>0.13116128570447089</v>
      </c>
      <c r="E9" s="20">
        <v>0.14513891579006971</v>
      </c>
      <c r="F9" s="20">
        <v>0.10706891446959819</v>
      </c>
      <c r="G9" s="20">
        <v>5.5207704023750477E-2</v>
      </c>
      <c r="H9" s="20">
        <v>5.9305498718064148E-2</v>
      </c>
      <c r="I9" s="20">
        <v>5.5007839056711423E-2</v>
      </c>
      <c r="K9" s="20">
        <v>0.1128744563037446</v>
      </c>
      <c r="L9" s="20">
        <v>7.8218446144260254E-2</v>
      </c>
      <c r="N9" s="20">
        <v>0.1208337739363966</v>
      </c>
      <c r="O9" s="20">
        <v>8.2710357206238358E-2</v>
      </c>
      <c r="P9" s="20">
        <v>8.6690370934763727E-2</v>
      </c>
      <c r="Q9" s="20">
        <v>7.2018851701029507E-2</v>
      </c>
      <c r="S9" s="20">
        <v>4.2036942061660351E-2</v>
      </c>
      <c r="T9" s="20">
        <v>9.4793040862062194E-2</v>
      </c>
      <c r="U9" s="20">
        <v>0.12570372382337661</v>
      </c>
      <c r="V9" s="20">
        <v>0.1248858101253323</v>
      </c>
      <c r="W9" s="20">
        <v>0.14106840108264851</v>
      </c>
      <c r="X9" s="20">
        <v>5.6332139447693767E-2</v>
      </c>
      <c r="Y9" s="20">
        <v>2.699354267548993E-2</v>
      </c>
      <c r="Z9" s="20">
        <v>4.0675639532021933E-2</v>
      </c>
      <c r="AA9" s="20">
        <v>8.3281759381004086E-2</v>
      </c>
      <c r="AB9" s="20">
        <v>5.2978032616498222E-2</v>
      </c>
      <c r="AC9" s="20">
        <v>0.1188616190552152</v>
      </c>
      <c r="AD9" s="20">
        <v>9.2946351932239726E-2</v>
      </c>
      <c r="AE9" s="20">
        <v>9.3304813565657049E-2</v>
      </c>
      <c r="AF9" s="20">
        <v>3.1396898300178319E-2</v>
      </c>
      <c r="AG9" s="20">
        <v>8.8772775132801726E-2</v>
      </c>
      <c r="AH9" s="20">
        <v>0.17711943121392601</v>
      </c>
      <c r="AI9" s="20">
        <v>8.6274181759477875E-2</v>
      </c>
      <c r="AK9" s="20">
        <v>8.3112934390272106E-2</v>
      </c>
      <c r="AL9" s="20">
        <v>0.1099058735460561</v>
      </c>
      <c r="AN9" s="20">
        <v>8.4174896721836798E-2</v>
      </c>
      <c r="AO9" s="20">
        <v>6.7529150421843098E-2</v>
      </c>
      <c r="AP9" s="20">
        <v>2.5672461583259639E-2</v>
      </c>
      <c r="AQ9" s="20">
        <v>0.118739661789541</v>
      </c>
      <c r="AR9" s="20">
        <v>0.1245124408418138</v>
      </c>
      <c r="AS9" s="20">
        <v>0.20544290435617379</v>
      </c>
      <c r="AT9" s="20">
        <v>8.6824912556527065E-2</v>
      </c>
      <c r="AV9" s="20">
        <v>0.10262669221492041</v>
      </c>
      <c r="AW9" s="20">
        <v>0.1199873511949726</v>
      </c>
      <c r="AX9" s="20">
        <v>9.3647810258229477E-2</v>
      </c>
      <c r="AY9" s="20">
        <v>6.3107229425483718E-2</v>
      </c>
      <c r="AZ9" s="20">
        <v>0.10001128177056209</v>
      </c>
      <c r="BA9" s="20">
        <v>1</v>
      </c>
      <c r="BB9" s="20">
        <v>0</v>
      </c>
      <c r="BC9" s="20">
        <v>4.0556873907236397E-2</v>
      </c>
      <c r="BE9" s="20">
        <v>0.1049249925905726</v>
      </c>
      <c r="BF9" s="20">
        <v>0.13651419081646579</v>
      </c>
      <c r="BG9" s="20">
        <v>5.622831735052046E-2</v>
      </c>
      <c r="BH9" s="20">
        <v>6.9697284739903206E-2</v>
      </c>
      <c r="BI9" s="20">
        <v>8.9348451301713316E-2</v>
      </c>
      <c r="BJ9" s="20">
        <v>3.5597903542780113E-2</v>
      </c>
      <c r="BK9" s="20">
        <v>3.8523542526399217E-2</v>
      </c>
      <c r="BL9" s="20">
        <v>0.1182995679457324</v>
      </c>
      <c r="BN9" s="20">
        <v>0.1082604406708426</v>
      </c>
      <c r="BO9" s="20">
        <v>4.7208767564930872E-2</v>
      </c>
      <c r="BP9" s="20">
        <v>9.6981762443901873E-2</v>
      </c>
    </row>
    <row r="10" spans="2:70" ht="19" customHeight="1" x14ac:dyDescent="0.35">
      <c r="B10" s="22" t="s">
        <v>102</v>
      </c>
      <c r="C10" s="20">
        <v>0.28171912410755939</v>
      </c>
      <c r="D10" s="20">
        <v>0.26470328838103713</v>
      </c>
      <c r="E10" s="20">
        <v>0.29589226759755483</v>
      </c>
      <c r="F10" s="20">
        <v>0.3284428777678457</v>
      </c>
      <c r="G10" s="20">
        <v>0.28387786941435861</v>
      </c>
      <c r="H10" s="20">
        <v>0.22127914860073911</v>
      </c>
      <c r="I10" s="20">
        <v>0.25230317715235667</v>
      </c>
      <c r="K10" s="20">
        <v>0.2920146910536433</v>
      </c>
      <c r="L10" s="20">
        <v>0.26895138597233659</v>
      </c>
      <c r="N10" s="20">
        <v>0.34236062797025191</v>
      </c>
      <c r="O10" s="20">
        <v>0.29582168391238411</v>
      </c>
      <c r="P10" s="20">
        <v>0.24512387937070529</v>
      </c>
      <c r="Q10" s="20">
        <v>0.18340158312967089</v>
      </c>
      <c r="S10" s="20">
        <v>7.3574198258691742E-2</v>
      </c>
      <c r="T10" s="20">
        <v>0.1123747063130992</v>
      </c>
      <c r="U10" s="20">
        <v>9.8255951657583371E-2</v>
      </c>
      <c r="V10" s="20">
        <v>0.1939927934783072</v>
      </c>
      <c r="W10" s="20">
        <v>0.27425110744734799</v>
      </c>
      <c r="X10" s="20">
        <v>0.30680167379576911</v>
      </c>
      <c r="Y10" s="20">
        <v>0.31162334509555301</v>
      </c>
      <c r="Z10" s="20">
        <v>0.2483490589607131</v>
      </c>
      <c r="AA10" s="20">
        <v>0.2727512889805036</v>
      </c>
      <c r="AB10" s="20">
        <v>0.3143549223817681</v>
      </c>
      <c r="AC10" s="20">
        <v>0.2446854726798845</v>
      </c>
      <c r="AD10" s="20">
        <v>0.27920250325183982</v>
      </c>
      <c r="AE10" s="20">
        <v>0.35248174469940818</v>
      </c>
      <c r="AF10" s="20">
        <v>0.33003890239724543</v>
      </c>
      <c r="AG10" s="20">
        <v>0.49733768281137702</v>
      </c>
      <c r="AH10" s="20">
        <v>0.39698367384999761</v>
      </c>
      <c r="AI10" s="20">
        <v>0.23511812630348219</v>
      </c>
      <c r="AK10" s="20">
        <v>0.31241161121172101</v>
      </c>
      <c r="AL10" s="20">
        <v>0.25105264232450902</v>
      </c>
      <c r="AN10" s="20">
        <v>0.1876601860003711</v>
      </c>
      <c r="AO10" s="20">
        <v>0.27556943503208092</v>
      </c>
      <c r="AP10" s="20">
        <v>0.26008999956858531</v>
      </c>
      <c r="AQ10" s="20">
        <v>0.29780777137504483</v>
      </c>
      <c r="AR10" s="20">
        <v>0.36064255281331681</v>
      </c>
      <c r="AS10" s="20">
        <v>0.34865105733936103</v>
      </c>
      <c r="AT10" s="20">
        <v>0.26906269840853397</v>
      </c>
      <c r="AV10" s="20">
        <v>0.32279532654865012</v>
      </c>
      <c r="AW10" s="20">
        <v>0.30977566059109318</v>
      </c>
      <c r="AX10" s="20">
        <v>0.28520880539578192</v>
      </c>
      <c r="AY10" s="20">
        <v>0.2299714831014906</v>
      </c>
      <c r="AZ10" s="20">
        <v>0.25559805169907179</v>
      </c>
      <c r="BA10" s="20">
        <v>0</v>
      </c>
      <c r="BB10" s="20">
        <v>0.22323551736381789</v>
      </c>
      <c r="BC10" s="20">
        <v>0.21785666110317761</v>
      </c>
      <c r="BE10" s="20">
        <v>0.3392749927297124</v>
      </c>
      <c r="BF10" s="20">
        <v>0.34426928536300461</v>
      </c>
      <c r="BG10" s="20">
        <v>0.33206954289987051</v>
      </c>
      <c r="BH10" s="20">
        <v>0.20721633777326601</v>
      </c>
      <c r="BI10" s="20">
        <v>0.26058501368262099</v>
      </c>
      <c r="BJ10" s="20">
        <v>0.14189052343397959</v>
      </c>
      <c r="BK10" s="20">
        <v>0.1584817688532299</v>
      </c>
      <c r="BL10" s="20">
        <v>6.4171106781752585E-2</v>
      </c>
      <c r="BN10" s="20">
        <v>0.2838868376156814</v>
      </c>
      <c r="BO10" s="20">
        <v>0.27564150335594317</v>
      </c>
      <c r="BP10" s="20">
        <v>0.28750244474090181</v>
      </c>
    </row>
    <row r="11" spans="2:70" ht="32" customHeight="1" x14ac:dyDescent="0.35">
      <c r="B11" s="22" t="s">
        <v>103</v>
      </c>
      <c r="C11" s="20">
        <v>0.35807216988606488</v>
      </c>
      <c r="D11" s="20">
        <v>0.27563315829216661</v>
      </c>
      <c r="E11" s="20">
        <v>0.33769786388887091</v>
      </c>
      <c r="F11" s="20">
        <v>0.32695278468003353</v>
      </c>
      <c r="G11" s="20">
        <v>0.40021296993060801</v>
      </c>
      <c r="H11" s="20">
        <v>0.41664484316237582</v>
      </c>
      <c r="I11" s="20">
        <v>0.40234180869689368</v>
      </c>
      <c r="K11" s="20">
        <v>0.31975515665498527</v>
      </c>
      <c r="L11" s="20">
        <v>0.40364411058568439</v>
      </c>
      <c r="N11" s="20">
        <v>0.31182647157457999</v>
      </c>
      <c r="O11" s="20">
        <v>0.36854653759283162</v>
      </c>
      <c r="P11" s="20">
        <v>0.32169477964537802</v>
      </c>
      <c r="Q11" s="20">
        <v>0.45544998909827261</v>
      </c>
      <c r="S11" s="20">
        <v>0.4119571237756996</v>
      </c>
      <c r="T11" s="20">
        <v>0.56889582209575706</v>
      </c>
      <c r="U11" s="20">
        <v>0.5434196422985057</v>
      </c>
      <c r="V11" s="20">
        <v>0.37712455904320519</v>
      </c>
      <c r="W11" s="20">
        <v>0.39325333123897083</v>
      </c>
      <c r="X11" s="20">
        <v>0.29253698678809809</v>
      </c>
      <c r="Y11" s="20">
        <v>0.33596109061503149</v>
      </c>
      <c r="Z11" s="20">
        <v>0.3267181193062445</v>
      </c>
      <c r="AA11" s="20">
        <v>0.37374917596299112</v>
      </c>
      <c r="AB11" s="20">
        <v>0.25785706168740202</v>
      </c>
      <c r="AC11" s="20">
        <v>0.37849377083525659</v>
      </c>
      <c r="AD11" s="20">
        <v>0.31232036799372798</v>
      </c>
      <c r="AE11" s="20">
        <v>0.37267557726992129</v>
      </c>
      <c r="AF11" s="20">
        <v>0.45054652873684459</v>
      </c>
      <c r="AG11" s="20">
        <v>0.33308895586938397</v>
      </c>
      <c r="AH11" s="20">
        <v>0.19683696938740711</v>
      </c>
      <c r="AI11" s="20">
        <v>0.51654434307954955</v>
      </c>
      <c r="AK11" s="20">
        <v>0.31320512166876718</v>
      </c>
      <c r="AL11" s="20">
        <v>0.40329411596725268</v>
      </c>
      <c r="AN11" s="20">
        <v>0.43035758423485471</v>
      </c>
      <c r="AO11" s="20">
        <v>0.30195126450138587</v>
      </c>
      <c r="AP11" s="20">
        <v>0.39876037539079912</v>
      </c>
      <c r="AQ11" s="20">
        <v>0.36162787237285288</v>
      </c>
      <c r="AR11" s="20">
        <v>0.33649181360330599</v>
      </c>
      <c r="AS11" s="20">
        <v>0.27944519403960588</v>
      </c>
      <c r="AT11" s="20">
        <v>0.4011615145817109</v>
      </c>
      <c r="AV11" s="20">
        <v>0.36924621427796478</v>
      </c>
      <c r="AW11" s="20">
        <v>0.33518205622776781</v>
      </c>
      <c r="AX11" s="20">
        <v>0.33667799861793862</v>
      </c>
      <c r="AY11" s="20">
        <v>0.32284792420475589</v>
      </c>
      <c r="AZ11" s="20">
        <v>0.28947087269242849</v>
      </c>
      <c r="BA11" s="20">
        <v>0</v>
      </c>
      <c r="BB11" s="20">
        <v>0.45313288900196202</v>
      </c>
      <c r="BC11" s="20">
        <v>0.44376012884979799</v>
      </c>
      <c r="BE11" s="20">
        <v>0.35813442559520797</v>
      </c>
      <c r="BF11" s="20">
        <v>0.35373367689125018</v>
      </c>
      <c r="BG11" s="20">
        <v>0.30688273666354171</v>
      </c>
      <c r="BH11" s="20">
        <v>0.30861269632506971</v>
      </c>
      <c r="BI11" s="20">
        <v>0.28773757339771711</v>
      </c>
      <c r="BJ11" s="20">
        <v>0.48421161924007561</v>
      </c>
      <c r="BK11" s="20">
        <v>0.58820893982380384</v>
      </c>
      <c r="BL11" s="20">
        <v>0.32279654313326073</v>
      </c>
      <c r="BN11" s="20">
        <v>0.32411525022814391</v>
      </c>
      <c r="BO11" s="20">
        <v>0.39735813088882882</v>
      </c>
      <c r="BP11" s="20">
        <v>0.4343698379163673</v>
      </c>
    </row>
    <row r="12" spans="2:70" ht="19" customHeight="1" x14ac:dyDescent="0.35">
      <c r="B12" s="22" t="s">
        <v>104</v>
      </c>
      <c r="C12" s="20">
        <v>0.1835705748428651</v>
      </c>
      <c r="D12" s="20">
        <v>0.24478400002551251</v>
      </c>
      <c r="E12" s="20">
        <v>0.14863761378148399</v>
      </c>
      <c r="F12" s="20">
        <v>0.15361816113013141</v>
      </c>
      <c r="G12" s="20">
        <v>0.15708479395364019</v>
      </c>
      <c r="H12" s="20">
        <v>0.2331896783733558</v>
      </c>
      <c r="I12" s="20">
        <v>0.22027962042440569</v>
      </c>
      <c r="K12" s="20">
        <v>0.19039447703410289</v>
      </c>
      <c r="L12" s="20">
        <v>0.1758042876506847</v>
      </c>
      <c r="N12" s="20">
        <v>0.1576273101524201</v>
      </c>
      <c r="O12" s="20">
        <v>0.2048832821862718</v>
      </c>
      <c r="P12" s="20">
        <v>0.2402556610143706</v>
      </c>
      <c r="Q12" s="20">
        <v>0.1683001556781123</v>
      </c>
      <c r="S12" s="20">
        <v>0.2087158289069711</v>
      </c>
      <c r="T12" s="20">
        <v>0.15450850437273611</v>
      </c>
      <c r="U12" s="20">
        <v>0.1687797157740272</v>
      </c>
      <c r="V12" s="20">
        <v>0.1834299027780345</v>
      </c>
      <c r="W12" s="20">
        <v>0.1495128089668539</v>
      </c>
      <c r="X12" s="20">
        <v>0.2004569253947808</v>
      </c>
      <c r="Y12" s="20">
        <v>0.2489530495128166</v>
      </c>
      <c r="Z12" s="20">
        <v>0.31950418664703029</v>
      </c>
      <c r="AA12" s="20">
        <v>0.22048533952235391</v>
      </c>
      <c r="AB12" s="20">
        <v>0.30217079492157628</v>
      </c>
      <c r="AC12" s="20">
        <v>0.17826333330129179</v>
      </c>
      <c r="AD12" s="20">
        <v>0.2349122171273712</v>
      </c>
      <c r="AE12" s="20">
        <v>0.1380344302260991</v>
      </c>
      <c r="AF12" s="20">
        <v>0.1629939933051163</v>
      </c>
      <c r="AG12" s="20">
        <v>5.0818910595071771E-2</v>
      </c>
      <c r="AH12" s="20">
        <v>0.13645057053827811</v>
      </c>
      <c r="AI12" s="20">
        <v>4.8826696799181682E-2</v>
      </c>
      <c r="AK12" s="20">
        <v>0.213514350837571</v>
      </c>
      <c r="AL12" s="20">
        <v>0.15356395001227599</v>
      </c>
      <c r="AN12" s="20">
        <v>0.2080267042455041</v>
      </c>
      <c r="AO12" s="20">
        <v>0.24489751246325681</v>
      </c>
      <c r="AP12" s="20">
        <v>0.18978934651902341</v>
      </c>
      <c r="AQ12" s="20">
        <v>0.1625654543898348</v>
      </c>
      <c r="AR12" s="20">
        <v>0.14697245486064989</v>
      </c>
      <c r="AS12" s="20">
        <v>4.9235391822171792E-2</v>
      </c>
      <c r="AT12" s="20">
        <v>0.16678331902128021</v>
      </c>
      <c r="AV12" s="20">
        <v>0.15776295591947459</v>
      </c>
      <c r="AW12" s="20">
        <v>0.17229230471814699</v>
      </c>
      <c r="AX12" s="20">
        <v>0.17578194986005391</v>
      </c>
      <c r="AY12" s="20">
        <v>0.27344293525948438</v>
      </c>
      <c r="AZ12" s="20">
        <v>0.19716219869027499</v>
      </c>
      <c r="BA12" s="20">
        <v>0</v>
      </c>
      <c r="BB12" s="20">
        <v>0.21540950614272941</v>
      </c>
      <c r="BC12" s="20">
        <v>0.20486480615433111</v>
      </c>
      <c r="BE12" s="20">
        <v>0.16736257434775531</v>
      </c>
      <c r="BF12" s="20">
        <v>0.12064300307714421</v>
      </c>
      <c r="BG12" s="20">
        <v>0.25085109125311011</v>
      </c>
      <c r="BH12" s="20">
        <v>0.28535061345571427</v>
      </c>
      <c r="BI12" s="20">
        <v>0.24433774177528461</v>
      </c>
      <c r="BJ12" s="20">
        <v>0.20708149121455491</v>
      </c>
      <c r="BK12" s="20">
        <v>0.1238198517320775</v>
      </c>
      <c r="BL12" s="20">
        <v>0.1454827199570965</v>
      </c>
      <c r="BN12" s="20">
        <v>0.20517372828845701</v>
      </c>
      <c r="BO12" s="20">
        <v>0.1810309804746133</v>
      </c>
      <c r="BP12" s="20">
        <v>0.1078853179974837</v>
      </c>
    </row>
    <row r="13" spans="2:70" ht="19" customHeight="1" x14ac:dyDescent="0.35">
      <c r="B13" s="22" t="s">
        <v>105</v>
      </c>
      <c r="C13" s="20">
        <v>8.0361675684698958E-2</v>
      </c>
      <c r="D13" s="20">
        <v>8.3718267596812862E-2</v>
      </c>
      <c r="E13" s="20">
        <v>7.2633338942020773E-2</v>
      </c>
      <c r="F13" s="20">
        <v>8.3917261952390951E-2</v>
      </c>
      <c r="G13" s="20">
        <v>0.103616662677643</v>
      </c>
      <c r="H13" s="20">
        <v>6.9580831145465261E-2</v>
      </c>
      <c r="I13" s="20">
        <v>7.0067554669632423E-2</v>
      </c>
      <c r="K13" s="20">
        <v>8.496121895352382E-2</v>
      </c>
      <c r="L13" s="20">
        <v>7.3381769647033995E-2</v>
      </c>
      <c r="N13" s="20">
        <v>6.7351816366351375E-2</v>
      </c>
      <c r="O13" s="20">
        <v>4.803813910227421E-2</v>
      </c>
      <c r="P13" s="20">
        <v>0.1062353090347825</v>
      </c>
      <c r="Q13" s="20">
        <v>0.1208294203929148</v>
      </c>
      <c r="S13" s="20">
        <v>0.26371590699697728</v>
      </c>
      <c r="T13" s="20">
        <v>6.9427926356345621E-2</v>
      </c>
      <c r="U13" s="20">
        <v>6.3840966446506983E-2</v>
      </c>
      <c r="V13" s="20">
        <v>0.12056693457512049</v>
      </c>
      <c r="W13" s="20">
        <v>4.1914351264178792E-2</v>
      </c>
      <c r="X13" s="20">
        <v>0.14387227457365839</v>
      </c>
      <c r="Y13" s="20">
        <v>7.6468972101108937E-2</v>
      </c>
      <c r="Z13" s="20">
        <v>6.4752995553990111E-2</v>
      </c>
      <c r="AA13" s="20">
        <v>4.9732436153147389E-2</v>
      </c>
      <c r="AB13" s="20">
        <v>7.2639188392755322E-2</v>
      </c>
      <c r="AC13" s="20">
        <v>7.9695804128352032E-2</v>
      </c>
      <c r="AD13" s="20">
        <v>8.0618559694821124E-2</v>
      </c>
      <c r="AE13" s="20">
        <v>4.3503434238914208E-2</v>
      </c>
      <c r="AF13" s="20">
        <v>2.5023677260615398E-2</v>
      </c>
      <c r="AG13" s="20">
        <v>2.9981675591365619E-2</v>
      </c>
      <c r="AH13" s="20">
        <v>9.2609355010391137E-2</v>
      </c>
      <c r="AI13" s="20">
        <v>0.1132366520583088</v>
      </c>
      <c r="AK13" s="20">
        <v>7.775598189166863E-2</v>
      </c>
      <c r="AL13" s="20">
        <v>8.2183418149906123E-2</v>
      </c>
      <c r="AN13" s="20">
        <v>8.9780628797433371E-2</v>
      </c>
      <c r="AO13" s="20">
        <v>0.1100526375814332</v>
      </c>
      <c r="AP13" s="20">
        <v>0.12568781693833261</v>
      </c>
      <c r="AQ13" s="20">
        <v>5.9259240072726607E-2</v>
      </c>
      <c r="AR13" s="20">
        <v>3.1380737880913452E-2</v>
      </c>
      <c r="AS13" s="20">
        <v>0.11722545244268739</v>
      </c>
      <c r="AT13" s="20">
        <v>7.6167555431947642E-2</v>
      </c>
      <c r="AV13" s="20">
        <v>4.756881103899023E-2</v>
      </c>
      <c r="AW13" s="20">
        <v>6.276262726801933E-2</v>
      </c>
      <c r="AX13" s="20">
        <v>0.10868343586799629</v>
      </c>
      <c r="AY13" s="20">
        <v>0.11063042800878541</v>
      </c>
      <c r="AZ13" s="20">
        <v>0.15775759514766249</v>
      </c>
      <c r="BA13" s="20">
        <v>0</v>
      </c>
      <c r="BB13" s="20">
        <v>0.1082220874914907</v>
      </c>
      <c r="BC13" s="20">
        <v>9.2961529985456787E-2</v>
      </c>
      <c r="BE13" s="20">
        <v>3.030301473675158E-2</v>
      </c>
      <c r="BF13" s="20">
        <v>4.4839843852135283E-2</v>
      </c>
      <c r="BG13" s="20">
        <v>5.3968311832957083E-2</v>
      </c>
      <c r="BH13" s="20">
        <v>0.1291230677060469</v>
      </c>
      <c r="BI13" s="20">
        <v>0.117991219842664</v>
      </c>
      <c r="BJ13" s="20">
        <v>0.13121846256860989</v>
      </c>
      <c r="BK13" s="20">
        <v>9.0965897064489362E-2</v>
      </c>
      <c r="BL13" s="20">
        <v>0.34925006218215782</v>
      </c>
      <c r="BN13" s="20">
        <v>7.8563743196875271E-2</v>
      </c>
      <c r="BO13" s="20">
        <v>9.876061771568348E-2</v>
      </c>
      <c r="BP13" s="20">
        <v>7.3260636901345183E-2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64"/>
  <sheetViews>
    <sheetView showGridLines="0" workbookViewId="0"/>
  </sheetViews>
  <sheetFormatPr defaultRowHeight="14.5" x14ac:dyDescent="0.35"/>
  <cols>
    <col min="1" max="2" width="5" customWidth="1"/>
    <col min="3" max="3" width="10" customWidth="1"/>
    <col min="4" max="4" width="100" customWidth="1"/>
    <col min="5" max="5" width="20" customWidth="1"/>
    <col min="6" max="6" width="50" customWidth="1"/>
  </cols>
  <sheetData>
    <row r="2" spans="3:6" ht="40" customHeight="1" x14ac:dyDescent="0.55000000000000004">
      <c r="D2" s="4" t="s">
        <v>11</v>
      </c>
    </row>
    <row r="6" spans="3:6" x14ac:dyDescent="0.35">
      <c r="D6" s="5" t="str">
        <f>HYPERLINK("#'Full Results'!A1", "Full Results")</f>
        <v>Full Results</v>
      </c>
    </row>
    <row r="8" spans="3:6" x14ac:dyDescent="0.35">
      <c r="C8" s="6" t="s">
        <v>12</v>
      </c>
      <c r="D8" s="7" t="s">
        <v>13</v>
      </c>
      <c r="E8" s="6" t="s">
        <v>14</v>
      </c>
      <c r="F8" s="7" t="s">
        <v>15</v>
      </c>
    </row>
    <row r="9" spans="3:6" x14ac:dyDescent="0.35">
      <c r="C9" s="8">
        <v>1</v>
      </c>
      <c r="D9" s="5" t="str">
        <f>HYPERLINK("#'Table 1'!A1", "Where do you tend to get most of your news? Select up to three of the following")</f>
        <v>Where do you tend to get most of your news? Select up to three of the following</v>
      </c>
      <c r="E9" s="9">
        <f>HYPERLINK("#'Full Results'!A9", 9)</f>
        <v>9</v>
      </c>
      <c r="F9" s="10" t="s">
        <v>16</v>
      </c>
    </row>
    <row r="10" spans="3:6" x14ac:dyDescent="0.35">
      <c r="C10" s="8">
        <v>2</v>
      </c>
      <c r="D10" s="5" t="str">
        <f>HYPERLINK("#'Table 2'!A1", "Grid Summary: Which of the following, if any, are true for you?")</f>
        <v>Grid Summary: Which of the following, if any, are true for you?</v>
      </c>
      <c r="E10" s="9">
        <f>HYPERLINK("#'Full Results'!A25", 25)</f>
        <v>25</v>
      </c>
      <c r="F10" s="10"/>
    </row>
    <row r="11" spans="3:6" x14ac:dyDescent="0.35">
      <c r="C11" s="8">
        <v>3</v>
      </c>
      <c r="D11" s="5" t="str">
        <f>HYPERLINK("#'Table 3'!A1", "Which of the following, if any, are true for you?: I am on a local WhatsApp group or equivalent local messaging group")</f>
        <v>Which of the following, if any, are true for you?: I am on a local WhatsApp group or equivalent local messaging group</v>
      </c>
      <c r="E11" s="9">
        <f>HYPERLINK("#'Full Results'!A25", 25)</f>
        <v>25</v>
      </c>
      <c r="F11" s="10" t="s">
        <v>16</v>
      </c>
    </row>
    <row r="12" spans="3:6" x14ac:dyDescent="0.35">
      <c r="C12" s="8">
        <v>4</v>
      </c>
      <c r="D12" s="5" t="str">
        <f>HYPERLINK("#'Table 4'!A1", "Which of the following, if any, are true for you?: I have attended a protest in the last year")</f>
        <v>Which of the following, if any, are true for you?: I have attended a protest in the last year</v>
      </c>
      <c r="E12" s="9">
        <f>HYPERLINK("#'Full Results'!A32", 32)</f>
        <v>32</v>
      </c>
      <c r="F12" s="10" t="s">
        <v>16</v>
      </c>
    </row>
    <row r="13" spans="3:6" x14ac:dyDescent="0.35">
      <c r="C13" s="8">
        <v>5</v>
      </c>
      <c r="D13" s="5" t="str">
        <f>HYPERLINK("#'Table 5'!A1", "Which of the following, if any, are true for you?: If you are paying attention, select ""True for me""")</f>
        <v>Which of the following, if any, are true for you?: If you are paying attention, select "True for me"</v>
      </c>
      <c r="E13" s="9">
        <f>HYPERLINK("#'Full Results'!A39", 39)</f>
        <v>39</v>
      </c>
      <c r="F13" s="10" t="s">
        <v>16</v>
      </c>
    </row>
    <row r="14" spans="3:6" x14ac:dyDescent="0.35">
      <c r="C14" s="8">
        <v>6</v>
      </c>
      <c r="D14" s="5" t="str">
        <f>HYPERLINK("#'Table 6'!A1", "Which of the following, if any, are true for you?: I have been the victim of a crime within the last year")</f>
        <v>Which of the following, if any, are true for you?: I have been the victim of a crime within the last year</v>
      </c>
      <c r="E14" s="9">
        <f>HYPERLINK("#'Full Results'!A46", 46)</f>
        <v>46</v>
      </c>
      <c r="F14" s="10" t="s">
        <v>16</v>
      </c>
    </row>
    <row r="15" spans="3:6" x14ac:dyDescent="0.35">
      <c r="C15" s="8">
        <v>7</v>
      </c>
      <c r="D15" s="5" t="str">
        <f>HYPERLINK("#'Table 7'!A1", "Grid Summary: To what extent do you agree or disagree that the following are organisations that you can trust?")</f>
        <v>Grid Summary: To what extent do you agree or disagree that the following are organisations that you can trust?</v>
      </c>
      <c r="E15" s="9">
        <f>HYPERLINK("#'Full Results'!A53", 53)</f>
        <v>53</v>
      </c>
      <c r="F15" s="10"/>
    </row>
    <row r="16" spans="3:6" x14ac:dyDescent="0.35">
      <c r="C16" s="8">
        <v>8</v>
      </c>
      <c r="D16" s="5" t="str">
        <f>HYPERLINK("#'Table 8'!A1", "To what extent do you agree or disagree that the following are organisations that you can trust?: The Metropolitan Police Service")</f>
        <v>To what extent do you agree or disagree that the following are organisations that you can trust?: The Metropolitan Police Service</v>
      </c>
      <c r="E16" s="9">
        <f>HYPERLINK("#'Full Results'!A53", 53)</f>
        <v>53</v>
      </c>
      <c r="F16" s="10" t="s">
        <v>16</v>
      </c>
    </row>
    <row r="17" spans="3:6" x14ac:dyDescent="0.35">
      <c r="C17" s="8">
        <v>9</v>
      </c>
      <c r="D17" s="5" t="str">
        <f>HYPERLINK("#'Table 9'!A1", "To what extent do you agree or disagree that the following are organisations that you can trust?: The UK government")</f>
        <v>To what extent do you agree or disagree that the following are organisations that you can trust?: The UK government</v>
      </c>
      <c r="E17" s="9">
        <f>HYPERLINK("#'Full Results'!A61", 61)</f>
        <v>61</v>
      </c>
      <c r="F17" s="10" t="s">
        <v>16</v>
      </c>
    </row>
    <row r="18" spans="3:6" x14ac:dyDescent="0.35">
      <c r="C18" s="8">
        <v>10</v>
      </c>
      <c r="D18" s="5" t="str">
        <f>HYPERLINK("#'Table 10'!A1", "To what extent do you agree or disagree that the following are organisations that you can trust?: The NHS")</f>
        <v>To what extent do you agree or disagree that the following are organisations that you can trust?: The NHS</v>
      </c>
      <c r="E18" s="9">
        <f>HYPERLINK("#'Full Results'!A69", 69)</f>
        <v>69</v>
      </c>
      <c r="F18" s="10" t="s">
        <v>16</v>
      </c>
    </row>
    <row r="19" spans="3:6" x14ac:dyDescent="0.35">
      <c r="C19" s="8">
        <v>11</v>
      </c>
      <c r="D19" s="5" t="str">
        <f>HYPERLINK("#'Table 11'!A1", "To what extent do you agree or disagree that the following are organisations that you can trust?: The London Government")</f>
        <v>To what extent do you agree or disagree that the following are organisations that you can trust?: The London Government</v>
      </c>
      <c r="E19" s="9">
        <f>HYPERLINK("#'Full Results'!A77", 77)</f>
        <v>77</v>
      </c>
      <c r="F19" s="10" t="s">
        <v>16</v>
      </c>
    </row>
    <row r="20" spans="3:6" x14ac:dyDescent="0.35">
      <c r="C20" s="8">
        <v>12</v>
      </c>
      <c r="D20" s="5" t="str">
        <f>HYPERLINK("#'Table 12'!A1", "To what extent do you agree or disagree that the following are organisations that you can trust?: My local council")</f>
        <v>To what extent do you agree or disagree that the following are organisations that you can trust?: My local council</v>
      </c>
      <c r="E20" s="9">
        <f>HYPERLINK("#'Full Results'!A85", 85)</f>
        <v>85</v>
      </c>
      <c r="F20" s="10" t="s">
        <v>16</v>
      </c>
    </row>
    <row r="21" spans="3:6" x14ac:dyDescent="0.35">
      <c r="C21" s="8">
        <v>13</v>
      </c>
      <c r="D21" s="5" t="str">
        <f>HYPERLINK("#'Table 13'!A1", "To what extent do you agree or disagree that the following are organisations that you can trust?: Technology companies")</f>
        <v>To what extent do you agree or disagree that the following are organisations that you can trust?: Technology companies</v>
      </c>
      <c r="E21" s="9">
        <f>HYPERLINK("#'Full Results'!A93", 93)</f>
        <v>93</v>
      </c>
      <c r="F21" s="10" t="s">
        <v>16</v>
      </c>
    </row>
    <row r="22" spans="3:6" x14ac:dyDescent="0.35">
      <c r="C22" s="8">
        <v>14</v>
      </c>
      <c r="D22" s="5" t="str">
        <f>HYPERLINK("#'Table 14'!A1", "To what extent do you agree or disagree that the following are organisations that you can trust?: The military / Army Reserve")</f>
        <v>To what extent do you agree or disagree that the following are organisations that you can trust?: The military / Army Reserve</v>
      </c>
      <c r="E22" s="9">
        <f>HYPERLINK("#'Full Results'!A101", 101)</f>
        <v>101</v>
      </c>
      <c r="F22" s="10" t="s">
        <v>16</v>
      </c>
    </row>
    <row r="23" spans="3:6" x14ac:dyDescent="0.35">
      <c r="C23" s="8">
        <v>15</v>
      </c>
      <c r="D23" s="5" t="str">
        <f>HYPERLINK("#'Table 15'!A1", "To what extent do you agree or disagree that the following are organisations that you can trust?: The courts system")</f>
        <v>To what extent do you agree or disagree that the following are organisations that you can trust?: The courts system</v>
      </c>
      <c r="E23" s="9">
        <f>HYPERLINK("#'Full Results'!A109", 109)</f>
        <v>109</v>
      </c>
      <c r="F23" s="10" t="s">
        <v>16</v>
      </c>
    </row>
    <row r="24" spans="3:6" x14ac:dyDescent="0.35">
      <c r="C24" s="8">
        <v>16</v>
      </c>
      <c r="D24" s="5" t="str">
        <f>HYPERLINK("#'Table 16'!A1", "To what extent do you agree or disagree that the following are organisations that you can trust?: The prison system")</f>
        <v>To what extent do you agree or disagree that the following are organisations that you can trust?: The prison system</v>
      </c>
      <c r="E24" s="9">
        <f>HYPERLINK("#'Full Results'!A117", 117)</f>
        <v>117</v>
      </c>
      <c r="F24" s="10" t="s">
        <v>16</v>
      </c>
    </row>
    <row r="25" spans="3:6" x14ac:dyDescent="0.35">
      <c r="C25" s="8">
        <v>17</v>
      </c>
      <c r="D25" s="5" t="str">
        <f>HYPERLINK("#'Table 17'!A1", "Grid Summary: Which of the following comes closest to your view?")</f>
        <v>Grid Summary: Which of the following comes closest to your view?</v>
      </c>
      <c r="E25" s="9">
        <f>HYPERLINK("#'Full Results'!A125", 125)</f>
        <v>125</v>
      </c>
      <c r="F25" s="10"/>
    </row>
    <row r="26" spans="3:6" x14ac:dyDescent="0.35">
      <c r="C26" s="8">
        <v>18</v>
      </c>
      <c r="D26" s="5" t="str">
        <f>HYPERLINK("#'Table 18'!A1", "Which of the following comes closest to your view?: The death penalty can never be justified|The death penalty is an appropriate punishment in some cases")</f>
        <v>Which of the following comes closest to your view?: The death penalty can never be justified|The death penalty is an appropriate punishment in some cases</v>
      </c>
      <c r="E26" s="9">
        <f>HYPERLINK("#'Full Results'!A125", 125)</f>
        <v>125</v>
      </c>
      <c r="F26" s="10" t="s">
        <v>16</v>
      </c>
    </row>
    <row r="27" spans="3:6" x14ac:dyDescent="0.35">
      <c r="C27" s="8">
        <v>19</v>
      </c>
      <c r="D27" s="5" t="str">
        <f>HYPERLINK("#'Table 19'!A1", "Which of the following comes closest to your view?: Police in the UK have too much power|Police in the UK do not have enough power")</f>
        <v>Which of the following comes closest to your view?: Police in the UK have too much power|Police in the UK do not have enough power</v>
      </c>
      <c r="E27" s="9">
        <f>HYPERLINK("#'Full Results'!A133", 133)</f>
        <v>133</v>
      </c>
      <c r="F27" s="10" t="s">
        <v>16</v>
      </c>
    </row>
    <row r="28" spans="3:6" x14ac:dyDescent="0.35">
      <c r="C28" s="8">
        <v>20</v>
      </c>
      <c r="D28" s="5" t="str">
        <f>HYPERLINK("#'Table 20'!A1", "Which of the following comes closest to your view?: The focus of prisons should be to rehabilitate offenders into society|The focus of prisons should be to punish offenders to deter others from committing crimes")</f>
        <v>Which of the following comes closest to your view?: The focus of prisons should be to rehabilitate offenders into society|The focus of prisons should be to punish offenders to deter others from committing crimes</v>
      </c>
      <c r="E28" s="9">
        <f>HYPERLINK("#'Full Results'!A141", 141)</f>
        <v>141</v>
      </c>
      <c r="F28" s="10" t="s">
        <v>16</v>
      </c>
    </row>
    <row r="29" spans="3:6" x14ac:dyDescent="0.35">
      <c r="C29" s="8">
        <v>21</v>
      </c>
      <c r="D29" s="5" t="str">
        <f>HYPERLINK("#'Table 21'!A1", "Grid Summary: To what extent do you agree or disagree with the following statements?")</f>
        <v>Grid Summary: To what extent do you agree or disagree with the following statements?</v>
      </c>
      <c r="E29" s="9">
        <f>HYPERLINK("#'Full Results'!A149", 149)</f>
        <v>149</v>
      </c>
      <c r="F29" s="10"/>
    </row>
    <row r="30" spans="3:6" x14ac:dyDescent="0.35">
      <c r="C30" s="8">
        <v>22</v>
      </c>
      <c r="D30" s="5" t="str">
        <f>HYPERLINK("#'Table 22'!A1", "To what extent do you agree or disagree with the following statements?: A good person would never commit a crime")</f>
        <v>To what extent do you agree or disagree with the following statements?: A good person would never commit a crime</v>
      </c>
      <c r="E30" s="9">
        <f>HYPERLINK("#'Full Results'!A149", 149)</f>
        <v>149</v>
      </c>
      <c r="F30" s="10" t="s">
        <v>16</v>
      </c>
    </row>
    <row r="31" spans="3:6" x14ac:dyDescent="0.35">
      <c r="C31" s="8">
        <v>23</v>
      </c>
      <c r="D31" s="5" t="str">
        <f>HYPERLINK("#'Table 23'!A1", "To what extent do you agree or disagree with the following statements?: There is no excuse to break the law")</f>
        <v>To what extent do you agree or disagree with the following statements?: There is no excuse to break the law</v>
      </c>
      <c r="E31" s="9">
        <f>HYPERLINK("#'Full Results'!A158", 158)</f>
        <v>158</v>
      </c>
      <c r="F31" s="10" t="s">
        <v>16</v>
      </c>
    </row>
    <row r="32" spans="3:6" x14ac:dyDescent="0.35">
      <c r="C32" s="8">
        <v>24</v>
      </c>
      <c r="D32" s="5" t="str">
        <f>HYPERLINK("#'Table 24'!A1", "To what extent do you agree or disagree with the following statements?: Britain is not tough enough on criminals")</f>
        <v>To what extent do you agree or disagree with the following statements?: Britain is not tough enough on criminals</v>
      </c>
      <c r="E32" s="9">
        <f>HYPERLINK("#'Full Results'!A167", 167)</f>
        <v>167</v>
      </c>
      <c r="F32" s="10" t="s">
        <v>16</v>
      </c>
    </row>
    <row r="33" spans="3:6" x14ac:dyDescent="0.35">
      <c r="C33" s="8">
        <v>25</v>
      </c>
      <c r="D33" s="5" t="str">
        <f>HYPERLINK("#'Table 25'!A1", "Which of the following comes closest to your view when it comes to reporting crime?")</f>
        <v>Which of the following comes closest to your view when it comes to reporting crime?</v>
      </c>
      <c r="E33" s="9">
        <f>HYPERLINK("#'Full Results'!A176", 176)</f>
        <v>176</v>
      </c>
      <c r="F33" s="10" t="s">
        <v>16</v>
      </c>
    </row>
    <row r="34" spans="3:6" x14ac:dyDescent="0.35">
      <c r="C34" s="8">
        <v>26</v>
      </c>
      <c r="D34" s="5" t="str">
        <f>HYPERLINK("#'Table 26'!A1", "Have you ever interacted with the police in any capacity (i.e. talking to an officer in the street, calling 999 or 101, reporting a crime at a police station, or online etc.)?")</f>
        <v>Have you ever interacted with the police in any capacity (i.e. talking to an officer in the street, calling 999 or 101, reporting a crime at a police station, or online etc.)?</v>
      </c>
      <c r="E34" s="9">
        <f>HYPERLINK("#'Full Results'!A186", 186)</f>
        <v>186</v>
      </c>
      <c r="F34" s="10" t="s">
        <v>16</v>
      </c>
    </row>
    <row r="35" spans="3:6" x14ac:dyDescent="0.35">
      <c r="C35" s="8">
        <v>27</v>
      </c>
      <c r="D35" s="5" t="str">
        <f>HYPERLINK("#'Table 27'!A1", "Which statement comes closest to your view?")</f>
        <v>Which statement comes closest to your view?</v>
      </c>
      <c r="E35" s="9">
        <f>HYPERLINK("#'Full Results'!A194", 194)</f>
        <v>194</v>
      </c>
      <c r="F35" s="10" t="s">
        <v>16</v>
      </c>
    </row>
    <row r="36" spans="3:6" x14ac:dyDescent="0.35">
      <c r="C36" s="8">
        <v>28</v>
      </c>
      <c r="D36" s="5" t="str">
        <f>HYPERLINK("#'Table 28'!A1", "Grid Summary: To what extent would you support or oppose the police doing the following?")</f>
        <v>Grid Summary: To what extent would you support or oppose the police doing the following?</v>
      </c>
      <c r="E36" s="9">
        <f>HYPERLINK("#'Full Results'!A201", 201)</f>
        <v>201</v>
      </c>
      <c r="F36" s="10"/>
    </row>
    <row r="37" spans="3:6" x14ac:dyDescent="0.35">
      <c r="C37" s="8">
        <v>29</v>
      </c>
      <c r="D37" s="5" t="str">
        <f>HYPERLINK("#'Table 29'!A1", "To what extent would you support or oppose the police doing the following?: Adopting new forms of technology as part of police work")</f>
        <v>To what extent would you support or oppose the police doing the following?: Adopting new forms of technology as part of police work</v>
      </c>
      <c r="E37" s="9">
        <f>HYPERLINK("#'Full Results'!A201", 201)</f>
        <v>201</v>
      </c>
      <c r="F37" s="10" t="s">
        <v>16</v>
      </c>
    </row>
    <row r="38" spans="3:6" x14ac:dyDescent="0.35">
      <c r="C38" s="8">
        <v>30</v>
      </c>
      <c r="D38" s="5" t="str">
        <f>HYPERLINK("#'Table 30'!A1", "To what extent would you support or oppose the police doing the following?: Making use of information they already hold to identify offenders")</f>
        <v>To what extent would you support or oppose the police doing the following?: Making use of information they already hold to identify offenders</v>
      </c>
      <c r="E38" s="9">
        <f>HYPERLINK("#'Full Results'!A210", 210)</f>
        <v>210</v>
      </c>
      <c r="F38" s="10" t="s">
        <v>16</v>
      </c>
    </row>
    <row r="39" spans="3:6" x14ac:dyDescent="0.35">
      <c r="C39" s="8">
        <v>31</v>
      </c>
      <c r="D39" s="5" t="str">
        <f>HYPERLINK("#'Table 31'!A1", "To what extent would you support or oppose the police doing the following?: Connecting information from across different police systems about offenders")</f>
        <v>To what extent would you support or oppose the police doing the following?: Connecting information from across different police systems about offenders</v>
      </c>
      <c r="E39" s="9">
        <f>HYPERLINK("#'Full Results'!A219", 219)</f>
        <v>219</v>
      </c>
      <c r="F39" s="10" t="s">
        <v>16</v>
      </c>
    </row>
    <row r="40" spans="3:6" x14ac:dyDescent="0.35">
      <c r="C40" s="8">
        <v>32</v>
      </c>
      <c r="D40" s="5" t="str">
        <f>HYPERLINK("#'Table 32'!A1", "Finally, we’d like to ask you some questions about the use of Artificial Intelligence - known as “AI” by the police. To what extent would you support or oppose the police using AI generally?")</f>
        <v>Finally, we’d like to ask you some questions about the use of Artificial Intelligence - known as “AI” by the police. To what extent would you support or oppose the police using AI generally?</v>
      </c>
      <c r="E40" s="9">
        <f>HYPERLINK("#'Full Results'!A228", 228)</f>
        <v>228</v>
      </c>
      <c r="F40" s="10" t="s">
        <v>16</v>
      </c>
    </row>
    <row r="41" spans="3:6" x14ac:dyDescent="0.35">
      <c r="C41" s="8">
        <v>33</v>
      </c>
      <c r="D41" s="5" t="str">
        <f>HYPERLINK("#'Table 33'!A1", "Grid Summary: To what extent would you support or oppose the police using AI for each of the following purposes?")</f>
        <v>Grid Summary: To what extent would you support or oppose the police using AI for each of the following purposes?</v>
      </c>
      <c r="E41" s="9">
        <f>HYPERLINK("#'Full Results'!A237", 237)</f>
        <v>237</v>
      </c>
      <c r="F41" s="10"/>
    </row>
    <row r="42" spans="3:6" x14ac:dyDescent="0.35">
      <c r="C42" s="8">
        <v>34</v>
      </c>
      <c r="D42" s="5" t="str">
        <f>HYPERLINK("#'Table 34'!A1", "To what extent would you support or oppose the police using AI for each of the following purposes?: To automate record-keeping and administration")</f>
        <v>To what extent would you support or oppose the police using AI for each of the following purposes?: To automate record-keeping and administration</v>
      </c>
      <c r="E42" s="9">
        <f>HYPERLINK("#'Full Results'!A237", 237)</f>
        <v>237</v>
      </c>
      <c r="F42" s="10" t="s">
        <v>16</v>
      </c>
    </row>
    <row r="43" spans="3:6" x14ac:dyDescent="0.35">
      <c r="C43" s="8">
        <v>35</v>
      </c>
      <c r="D43" s="5" t="str">
        <f>HYPERLINK("#'Table 35'!A1", "To what extent would you support or oppose the police using AI for each of the following purposes?: To analyse trends and patterns in crime to help predict where police resources are most likely to be needed")</f>
        <v>To what extent would you support or oppose the police using AI for each of the following purposes?: To analyse trends and patterns in crime to help predict where police resources are most likely to be needed</v>
      </c>
      <c r="E43" s="9">
        <f>HYPERLINK("#'Full Results'!A246", 246)</f>
        <v>246</v>
      </c>
      <c r="F43" s="10" t="s">
        <v>16</v>
      </c>
    </row>
    <row r="44" spans="3:6" x14ac:dyDescent="0.35">
      <c r="C44" s="8">
        <v>36</v>
      </c>
      <c r="D44" s="5" t="str">
        <f>HYPERLINK("#'Table 36'!A1", "To what extent would you support or oppose the police using AI for each of the following purposes?: To detect internal misconduct by highlighting odd patterns of behaviour by officers or staff")</f>
        <v>To what extent would you support or oppose the police using AI for each of the following purposes?: To detect internal misconduct by highlighting odd patterns of behaviour by officers or staff</v>
      </c>
      <c r="E44" s="9">
        <f>HYPERLINK("#'Full Results'!A255", 255)</f>
        <v>255</v>
      </c>
      <c r="F44" s="10" t="s">
        <v>16</v>
      </c>
    </row>
    <row r="45" spans="3:6" x14ac:dyDescent="0.35">
      <c r="C45" s="8">
        <v>37</v>
      </c>
      <c r="D45" s="5" t="str">
        <f>HYPERLINK("#'Table 37'!A1", "To what extent would you support or oppose the police using AI for each of the following purposes?: To help manage police deployments efficiently during busy periods")</f>
        <v>To what extent would you support or oppose the police using AI for each of the following purposes?: To help manage police deployments efficiently during busy periods</v>
      </c>
      <c r="E45" s="9">
        <f>HYPERLINK("#'Full Results'!A264", 264)</f>
        <v>264</v>
      </c>
      <c r="F45" s="10" t="s">
        <v>16</v>
      </c>
    </row>
    <row r="46" spans="3:6" x14ac:dyDescent="0.35">
      <c r="C46" s="8">
        <v>38</v>
      </c>
      <c r="D46" s="5" t="str">
        <f>HYPERLINK("#'Table 38'!A1", "To what extent would you support or oppose the police using AI for each of the following purposes?: To provide fast translation when dealing with callers, crime suspects or witnesses who don’t speak English")</f>
        <v>To what extent would you support or oppose the police using AI for each of the following purposes?: To provide fast translation when dealing with callers, crime suspects or witnesses who don’t speak English</v>
      </c>
      <c r="E46" s="9">
        <f>HYPERLINK("#'Full Results'!A273", 273)</f>
        <v>273</v>
      </c>
      <c r="F46" s="10" t="s">
        <v>16</v>
      </c>
    </row>
    <row r="47" spans="3:6" x14ac:dyDescent="0.35">
      <c r="C47" s="8">
        <v>39</v>
      </c>
      <c r="D47" s="5" t="str">
        <f>HYPERLINK("#'Table 39'!A1", "To what extent would you support or oppose the police using AI for each of the following purposes?: Using behaviour analysis to predict the likelihood of individual people committing crimes in the future")</f>
        <v>To what extent would you support or oppose the police using AI for each of the following purposes?: Using behaviour analysis to predict the likelihood of individual people committing crimes in the future</v>
      </c>
      <c r="E47" s="9">
        <f>HYPERLINK("#'Full Results'!A282", 282)</f>
        <v>282</v>
      </c>
      <c r="F47" s="10" t="s">
        <v>16</v>
      </c>
    </row>
    <row r="48" spans="3:6" x14ac:dyDescent="0.35">
      <c r="C48" s="8">
        <v>40</v>
      </c>
      <c r="D48" s="5" t="str">
        <f>HYPERLINK("#'Table 40'!A1", "To what extent would you support or oppose the police using AI for each of the following purposes?: To assist judges and jurors in making decisions based on what the law says")</f>
        <v>To what extent would you support or oppose the police using AI for each of the following purposes?: To assist judges and jurors in making decisions based on what the law says</v>
      </c>
      <c r="E48" s="9">
        <f>HYPERLINK("#'Full Results'!A291", 291)</f>
        <v>291</v>
      </c>
      <c r="F48" s="10" t="s">
        <v>16</v>
      </c>
    </row>
    <row r="49" spans="3:6" x14ac:dyDescent="0.35">
      <c r="C49" s="8">
        <v>41</v>
      </c>
      <c r="D49" s="5" t="str">
        <f>HYPERLINK("#'Table 41'!A1", "To what extent would you support or oppose the police using AI for each of the following purposes?: To identify serious and repeat offenders or people who might be victims")</f>
        <v>To what extent would you support or oppose the police using AI for each of the following purposes?: To identify serious and repeat offenders or people who might be victims</v>
      </c>
      <c r="E49" s="9">
        <f>HYPERLINK("#'Full Results'!A300", 300)</f>
        <v>300</v>
      </c>
      <c r="F49" s="10" t="s">
        <v>16</v>
      </c>
    </row>
    <row r="50" spans="3:6" x14ac:dyDescent="0.35">
      <c r="C50" s="8">
        <v>42</v>
      </c>
      <c r="D50" s="5" t="str">
        <f>HYPERLINK("#'Table 42'!A1", "To what extent would you support or oppose the police using AI for each of the following purposes?: To help investigators join the dots and link related crimes")</f>
        <v>To what extent would you support or oppose the police using AI for each of the following purposes?: To help investigators join the dots and link related crimes</v>
      </c>
      <c r="E50" s="9">
        <f>HYPERLINK("#'Full Results'!A309", 309)</f>
        <v>309</v>
      </c>
      <c r="F50" s="10" t="s">
        <v>16</v>
      </c>
    </row>
    <row r="51" spans="3:6" x14ac:dyDescent="0.35">
      <c r="C51" s="8">
        <v>43</v>
      </c>
      <c r="D51" s="5" t="str">
        <f>HYPERLINK("#'Table 43'!A1", "To what extent would you support or oppose the police using AI for each of the following purposes?: To safeguard vulnerable people more quickly")</f>
        <v>To what extent would you support or oppose the police using AI for each of the following purposes?: To safeguard vulnerable people more quickly</v>
      </c>
      <c r="E51" s="9">
        <f>HYPERLINK("#'Full Results'!A318", 318)</f>
        <v>318</v>
      </c>
      <c r="F51" s="10" t="s">
        <v>16</v>
      </c>
    </row>
    <row r="52" spans="3:6" x14ac:dyDescent="0.35">
      <c r="C52" s="8">
        <v>44</v>
      </c>
      <c r="D52" s="5" t="str">
        <f>HYPERLINK("#'Table 44'!A1", "To what extent would you support or oppose the police using AI for each of the following purposes?: To assist with cold cases and when all existing lines of inquiry have been exhausted")</f>
        <v>To what extent would you support or oppose the police using AI for each of the following purposes?: To assist with cold cases and when all existing lines of inquiry have been exhausted</v>
      </c>
      <c r="E52" s="9">
        <f>HYPERLINK("#'Full Results'!A327", 327)</f>
        <v>327</v>
      </c>
      <c r="F52" s="10" t="s">
        <v>16</v>
      </c>
    </row>
    <row r="53" spans="3:6" x14ac:dyDescent="0.35">
      <c r="C53" s="8">
        <v>45</v>
      </c>
      <c r="D53" s="5" t="str">
        <f>HYPERLINK("#'Table 45'!A1", "To what extent would you support or oppose the police using AI for each of the following purposes?: To reduce the need for civilian support staff so more of the police’s budget can be spent on frontline officers")</f>
        <v>To what extent would you support or oppose the police using AI for each of the following purposes?: To reduce the need for civilian support staff so more of the police’s budget can be spent on frontline officers</v>
      </c>
      <c r="E53" s="9">
        <f>HYPERLINK("#'Full Results'!A336", 336)</f>
        <v>336</v>
      </c>
      <c r="F53" s="10" t="s">
        <v>16</v>
      </c>
    </row>
    <row r="54" spans="3:6" x14ac:dyDescent="0.35">
      <c r="C54" s="8">
        <v>46</v>
      </c>
      <c r="D54" s="5" t="str">
        <f>HYPERLINK("#'Table 46'!A1", "Which of the following comes closer to your view?")</f>
        <v>Which of the following comes closer to your view?</v>
      </c>
      <c r="E54" s="9">
        <f>HYPERLINK("#'Full Results'!A345", 345)</f>
        <v>345</v>
      </c>
      <c r="F54" s="10" t="s">
        <v>16</v>
      </c>
    </row>
    <row r="55" spans="3:6" x14ac:dyDescent="0.35">
      <c r="C55" s="8">
        <v>47</v>
      </c>
      <c r="D55" s="5" t="str">
        <f>HYPERLINK("#'Table 47'!A1", "Which concerns you most, if either?")</f>
        <v>Which concerns you most, if either?</v>
      </c>
      <c r="E55" s="9">
        <f>HYPERLINK("#'Full Results'!A351", 351)</f>
        <v>351</v>
      </c>
      <c r="F55" s="10" t="s">
        <v>16</v>
      </c>
    </row>
    <row r="56" spans="3:6" x14ac:dyDescent="0.35">
      <c r="C56" s="8">
        <v>48</v>
      </c>
      <c r="D56" s="5" t="str">
        <f>HYPERLINK("#'Table 48'!A1", "Which of the following comes closest to your view?")</f>
        <v>Which of the following comes closest to your view?</v>
      </c>
      <c r="E56" s="9">
        <f>HYPERLINK("#'Full Results'!A359", 359)</f>
        <v>359</v>
      </c>
      <c r="F56" s="10" t="s">
        <v>16</v>
      </c>
    </row>
    <row r="57" spans="3:6" x14ac:dyDescent="0.35">
      <c r="C57" s="8">
        <v>49</v>
      </c>
      <c r="D57" s="5" t="str">
        <f>HYPERLINK("#'Table 49'!A1", "Which of the following do you believe should be the most important priorities for the police service in London? Select up to three")</f>
        <v>Which of the following do you believe should be the most important priorities for the police service in London? Select up to three</v>
      </c>
      <c r="E57" s="9">
        <f>HYPERLINK("#'Full Results'!A366", 366)</f>
        <v>366</v>
      </c>
      <c r="F57" s="10" t="s">
        <v>16</v>
      </c>
    </row>
    <row r="58" spans="3:6" x14ac:dyDescent="0.35">
      <c r="C58" s="8">
        <v>50</v>
      </c>
      <c r="D58" s="5" t="str">
        <f>HYPERLINK("#'Table 50'!A1", "Which statement comes closest to your view?")</f>
        <v>Which statement comes closest to your view?</v>
      </c>
      <c r="E58" s="9">
        <f>HYPERLINK("#'Full Results'!A380", 380)</f>
        <v>380</v>
      </c>
      <c r="F58" s="10" t="s">
        <v>16</v>
      </c>
    </row>
    <row r="59" spans="3:6" x14ac:dyDescent="0.35">
      <c r="C59" s="8">
        <v>51</v>
      </c>
      <c r="D59" s="5" t="str">
        <f>HYPERLINK("#'Table 51'!A1", "Grid Summary: Before today, had you heard of each of the following companies?")</f>
        <v>Grid Summary: Before today, had you heard of each of the following companies?</v>
      </c>
      <c r="E59" s="9">
        <f>HYPERLINK("#'Full Results'!A389", 389)</f>
        <v>389</v>
      </c>
      <c r="F59" s="10"/>
    </row>
    <row r="60" spans="3:6" x14ac:dyDescent="0.35">
      <c r="C60" s="8">
        <v>52</v>
      </c>
      <c r="D60" s="5" t="str">
        <f>HYPERLINK("#'Table 52'!A1", "Before today, had you heard of each of the following companies?: Palantir")</f>
        <v>Before today, had you heard of each of the following companies?: Palantir</v>
      </c>
      <c r="E60" s="9">
        <f>HYPERLINK("#'Full Results'!A389", 389)</f>
        <v>389</v>
      </c>
      <c r="F60" s="10" t="s">
        <v>16</v>
      </c>
    </row>
    <row r="61" spans="3:6" x14ac:dyDescent="0.35">
      <c r="C61" s="8">
        <v>53</v>
      </c>
      <c r="D61" s="5" t="str">
        <f>HYPERLINK("#'Table 53'!A1", "Before today, had you heard of each of the following companies?: Anthropic")</f>
        <v>Before today, had you heard of each of the following companies?: Anthropic</v>
      </c>
      <c r="E61" s="9">
        <f>HYPERLINK("#'Full Results'!A396", 396)</f>
        <v>396</v>
      </c>
      <c r="F61" s="10" t="s">
        <v>16</v>
      </c>
    </row>
    <row r="62" spans="3:6" x14ac:dyDescent="0.35">
      <c r="C62" s="8">
        <v>54</v>
      </c>
      <c r="D62" s="5" t="str">
        <f>HYPERLINK("#'Table 54'!A1", "Before today, had you heard of each of the following companies?: OpenAI")</f>
        <v>Before today, had you heard of each of the following companies?: OpenAI</v>
      </c>
      <c r="E62" s="9">
        <f>HYPERLINK("#'Full Results'!A403", 403)</f>
        <v>403</v>
      </c>
      <c r="F62" s="10" t="s">
        <v>16</v>
      </c>
    </row>
    <row r="63" spans="3:6" x14ac:dyDescent="0.35">
      <c r="C63" s="8">
        <v>55</v>
      </c>
      <c r="D63" s="5" t="str">
        <f>HYPERLINK("#'Table 55'!A1", "Before today, had you heard of each of the following companies?: Apple")</f>
        <v>Before today, had you heard of each of the following companies?: Apple</v>
      </c>
      <c r="E63" s="9">
        <f>HYPERLINK("#'Full Results'!A410", 410)</f>
        <v>410</v>
      </c>
      <c r="F63" s="10" t="s">
        <v>16</v>
      </c>
    </row>
    <row r="64" spans="3:6" x14ac:dyDescent="0.35">
      <c r="C64" s="8">
        <v>56</v>
      </c>
      <c r="D64" s="5" t="str">
        <f>HYPERLINK("#'Table 56'!A1", "Before today, had you heard of each of the following companies?: Amazon")</f>
        <v>Before today, had you heard of each of the following companies?: Amazon</v>
      </c>
      <c r="E64" s="9">
        <f>HYPERLINK("#'Full Results'!A417", 417)</f>
        <v>417</v>
      </c>
      <c r="F64" s="10" t="s">
        <v>16</v>
      </c>
    </row>
  </sheetData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E18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5" width="20" customWidth="1"/>
  </cols>
  <sheetData>
    <row r="2" spans="2:5" ht="40" customHeight="1" x14ac:dyDescent="0.35">
      <c r="D2" s="21" t="s">
        <v>216</v>
      </c>
    </row>
    <row r="6" spans="2:5" ht="120" customHeight="1" x14ac:dyDescent="0.35">
      <c r="C6" s="23" t="s">
        <v>217</v>
      </c>
      <c r="D6" s="23" t="s">
        <v>218</v>
      </c>
      <c r="E6" s="23" t="s">
        <v>219</v>
      </c>
    </row>
    <row r="7" spans="2:5" x14ac:dyDescent="0.35">
      <c r="B7" s="22" t="s">
        <v>115</v>
      </c>
      <c r="C7" s="20">
        <v>0.14573401426877819</v>
      </c>
      <c r="D7" s="20">
        <v>0.1079257860101939</v>
      </c>
      <c r="E7" s="20">
        <v>0.1180160417608314</v>
      </c>
    </row>
    <row r="8" spans="2:5" x14ac:dyDescent="0.35">
      <c r="B8" s="22" t="s">
        <v>116</v>
      </c>
      <c r="C8" s="20">
        <v>0.1446867214081993</v>
      </c>
      <c r="D8" s="20">
        <v>0.21001869562246439</v>
      </c>
      <c r="E8" s="20">
        <v>0.21963643248641609</v>
      </c>
    </row>
    <row r="9" spans="2:5" x14ac:dyDescent="0.35">
      <c r="B9" s="22" t="s">
        <v>117</v>
      </c>
      <c r="C9" s="20">
        <v>9.45119757092312E-2</v>
      </c>
      <c r="D9" s="20">
        <v>0.25232449849133037</v>
      </c>
      <c r="E9" s="20">
        <v>0.11276367721494231</v>
      </c>
    </row>
    <row r="10" spans="2:5" x14ac:dyDescent="0.35">
      <c r="B10" s="22" t="s">
        <v>118</v>
      </c>
      <c r="C10" s="20">
        <v>0.28833114047762048</v>
      </c>
      <c r="D10" s="20">
        <v>0.27564541885513061</v>
      </c>
      <c r="E10" s="20">
        <v>0.27835850936879519</v>
      </c>
    </row>
    <row r="11" spans="2:5" x14ac:dyDescent="0.35">
      <c r="B11" s="22" t="s">
        <v>119</v>
      </c>
      <c r="C11" s="20">
        <v>0.32673614813617069</v>
      </c>
      <c r="D11" s="20">
        <v>0.15408560102088051</v>
      </c>
      <c r="E11" s="20">
        <v>0.27122533916901481</v>
      </c>
    </row>
    <row r="14" spans="2:5" x14ac:dyDescent="0.35">
      <c r="B14" t="s">
        <v>200</v>
      </c>
    </row>
    <row r="15" spans="2:5" x14ac:dyDescent="0.35">
      <c r="B15" t="s">
        <v>9</v>
      </c>
    </row>
    <row r="18" spans="2:2" x14ac:dyDescent="0.35">
      <c r="B18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114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115</v>
      </c>
      <c r="C9" s="20">
        <v>0.14573401426877819</v>
      </c>
      <c r="D9" s="20">
        <v>6.7606618298243423E-2</v>
      </c>
      <c r="E9" s="20">
        <v>0.12301232129454349</v>
      </c>
      <c r="F9" s="20">
        <v>0.14933651378165291</v>
      </c>
      <c r="G9" s="20">
        <v>0.1802495535903606</v>
      </c>
      <c r="H9" s="20">
        <v>0.23076605006617379</v>
      </c>
      <c r="I9" s="20">
        <v>0.12943705752919821</v>
      </c>
      <c r="K9" s="20">
        <v>0.13788650926194659</v>
      </c>
      <c r="L9" s="20">
        <v>0.15555196834641699</v>
      </c>
      <c r="N9" s="20">
        <v>0.17193206394654681</v>
      </c>
      <c r="O9" s="20">
        <v>0.16601094007145439</v>
      </c>
      <c r="P9" s="20">
        <v>8.5364388294761936E-2</v>
      </c>
      <c r="Q9" s="20">
        <v>0.11966479025936259</v>
      </c>
      <c r="S9" s="20">
        <v>9.2219124640361666E-2</v>
      </c>
      <c r="T9" s="20">
        <v>0.1035775189316131</v>
      </c>
      <c r="U9" s="20">
        <v>0.16841266479116579</v>
      </c>
      <c r="V9" s="20">
        <v>0.1351417485811002</v>
      </c>
      <c r="W9" s="20">
        <v>0.1669441306084469</v>
      </c>
      <c r="X9" s="20">
        <v>7.5046376718100355E-2</v>
      </c>
      <c r="Y9" s="20">
        <v>0.17568661568673569</v>
      </c>
      <c r="Z9" s="20">
        <v>0.13300492504656281</v>
      </c>
      <c r="AA9" s="20">
        <v>0.30960777888114688</v>
      </c>
      <c r="AB9" s="20">
        <v>9.9357943136672205E-2</v>
      </c>
      <c r="AC9" s="20">
        <v>0.15237691003359269</v>
      </c>
      <c r="AD9" s="20">
        <v>0.16173734163631501</v>
      </c>
      <c r="AE9" s="20">
        <v>9.0558456577953361E-2</v>
      </c>
      <c r="AF9" s="20">
        <v>0.10035407279996469</v>
      </c>
      <c r="AG9" s="20">
        <v>0.26490690150785201</v>
      </c>
      <c r="AH9" s="20">
        <v>0.13571701308346071</v>
      </c>
      <c r="AI9" s="20">
        <v>5.1679501331794268E-2</v>
      </c>
      <c r="AK9" s="20">
        <v>0.16215843053854681</v>
      </c>
      <c r="AL9" s="20">
        <v>0.1283008800564536</v>
      </c>
      <c r="AN9" s="20">
        <v>0.1072366901622364</v>
      </c>
      <c r="AO9" s="20">
        <v>0.10822193206227219</v>
      </c>
      <c r="AP9" s="20">
        <v>8.1592996406423937E-2</v>
      </c>
      <c r="AQ9" s="20">
        <v>0.22805804760283699</v>
      </c>
      <c r="AR9" s="20">
        <v>0.1677926123489491</v>
      </c>
      <c r="AS9" s="20">
        <v>0.13556419579914231</v>
      </c>
      <c r="AT9" s="20">
        <v>7.4611537589717697E-2</v>
      </c>
      <c r="AV9" s="20">
        <v>8.2117844923263836E-2</v>
      </c>
      <c r="AW9" s="20">
        <v>0.18483099663639169</v>
      </c>
      <c r="AX9" s="20">
        <v>0.1800099430392017</v>
      </c>
      <c r="AY9" s="20">
        <v>0.26265186096497251</v>
      </c>
      <c r="AZ9" s="20">
        <v>6.156011110716373E-2</v>
      </c>
      <c r="BA9" s="20">
        <v>0</v>
      </c>
      <c r="BB9" s="20">
        <v>0</v>
      </c>
      <c r="BC9" s="20">
        <v>0.137216476639825</v>
      </c>
      <c r="BE9" s="20">
        <v>0.108481829416786</v>
      </c>
      <c r="BF9" s="20">
        <v>0.19146359964019191</v>
      </c>
      <c r="BG9" s="20">
        <v>0.19075446200877619</v>
      </c>
      <c r="BH9" s="20">
        <v>0.1789499361688123</v>
      </c>
      <c r="BI9" s="20">
        <v>7.6371405619450855E-2</v>
      </c>
      <c r="BJ9" s="20">
        <v>0.1515489789301466</v>
      </c>
      <c r="BK9" s="20">
        <v>0.1259016606603954</v>
      </c>
      <c r="BL9" s="20">
        <v>5.6365832701324857E-2</v>
      </c>
      <c r="BN9" s="20">
        <v>0.122247781094373</v>
      </c>
      <c r="BO9" s="20">
        <v>0.2429875548710102</v>
      </c>
      <c r="BP9" s="20">
        <v>0.15371082471928799</v>
      </c>
    </row>
    <row r="10" spans="2:70" ht="19" customHeight="1" x14ac:dyDescent="0.35">
      <c r="B10" s="22" t="s">
        <v>116</v>
      </c>
      <c r="C10" s="20">
        <v>0.1446867214081993</v>
      </c>
      <c r="D10" s="20">
        <v>0.26416642251993933</v>
      </c>
      <c r="E10" s="20">
        <v>0.1111049287387695</v>
      </c>
      <c r="F10" s="20">
        <v>0.1092150926813354</v>
      </c>
      <c r="G10" s="20">
        <v>0.16744389295388529</v>
      </c>
      <c r="H10" s="20">
        <v>0.16214176838370209</v>
      </c>
      <c r="I10" s="20">
        <v>0.1242625452519532</v>
      </c>
      <c r="K10" s="20">
        <v>0.13996917997196159</v>
      </c>
      <c r="L10" s="20">
        <v>0.14732983527809809</v>
      </c>
      <c r="N10" s="20">
        <v>0.13181324403727609</v>
      </c>
      <c r="O10" s="20">
        <v>0.1728584276527757</v>
      </c>
      <c r="P10" s="20">
        <v>0.14541982934230049</v>
      </c>
      <c r="Q10" s="20">
        <v>0.14213630564026081</v>
      </c>
      <c r="S10" s="20">
        <v>0.18533321002994069</v>
      </c>
      <c r="T10" s="20">
        <v>0.21557011659964051</v>
      </c>
      <c r="U10" s="20">
        <v>9.5524051666137963E-2</v>
      </c>
      <c r="V10" s="20">
        <v>0.19421251318323471</v>
      </c>
      <c r="W10" s="20">
        <v>0.10112060788063421</v>
      </c>
      <c r="X10" s="20">
        <v>0.19805127344233389</v>
      </c>
      <c r="Y10" s="20">
        <v>0.16424952695788131</v>
      </c>
      <c r="Z10" s="20">
        <v>0.16245973414719389</v>
      </c>
      <c r="AA10" s="20">
        <v>9.6745261808617602E-2</v>
      </c>
      <c r="AB10" s="20">
        <v>0.18960418722495101</v>
      </c>
      <c r="AC10" s="20">
        <v>0.1512808613830974</v>
      </c>
      <c r="AD10" s="20">
        <v>0.16108110334564099</v>
      </c>
      <c r="AE10" s="20">
        <v>0.1646618518419147</v>
      </c>
      <c r="AF10" s="20">
        <v>0.12037714210154001</v>
      </c>
      <c r="AG10" s="20">
        <v>0.1228420491737241</v>
      </c>
      <c r="AH10" s="20">
        <v>0.11565319425950329</v>
      </c>
      <c r="AI10" s="20">
        <v>6.5271476858921942E-2</v>
      </c>
      <c r="AK10" s="20">
        <v>0.1168198511041392</v>
      </c>
      <c r="AL10" s="20">
        <v>0.1733357896665966</v>
      </c>
      <c r="AN10" s="20">
        <v>0.16477449693408591</v>
      </c>
      <c r="AO10" s="20">
        <v>0.15627896364852081</v>
      </c>
      <c r="AP10" s="20">
        <v>0.22246691642204761</v>
      </c>
      <c r="AQ10" s="20">
        <v>0.1233297484406682</v>
      </c>
      <c r="AR10" s="20">
        <v>0.13726203789725699</v>
      </c>
      <c r="AS10" s="20">
        <v>7.4820995777127239E-2</v>
      </c>
      <c r="AT10" s="20">
        <v>3.3199822088943072E-2</v>
      </c>
      <c r="AV10" s="20">
        <v>0.12424849342631521</v>
      </c>
      <c r="AW10" s="20">
        <v>0.17609381955118461</v>
      </c>
      <c r="AX10" s="20">
        <v>0.13899110071201409</v>
      </c>
      <c r="AY10" s="20">
        <v>0.1491343807768836</v>
      </c>
      <c r="AZ10" s="20">
        <v>4.3635740119810633E-2</v>
      </c>
      <c r="BA10" s="20">
        <v>0</v>
      </c>
      <c r="BB10" s="20">
        <v>0.16873137125113591</v>
      </c>
      <c r="BC10" s="20">
        <v>0.15184498181306319</v>
      </c>
      <c r="BE10" s="20">
        <v>0.16467470032046161</v>
      </c>
      <c r="BF10" s="20">
        <v>0.1460294986954217</v>
      </c>
      <c r="BG10" s="20">
        <v>0.16799642683799959</v>
      </c>
      <c r="BH10" s="20">
        <v>0.28474656984946362</v>
      </c>
      <c r="BI10" s="20">
        <v>6.2048795364196413E-2</v>
      </c>
      <c r="BJ10" s="20">
        <v>7.960093505853004E-2</v>
      </c>
      <c r="BK10" s="20">
        <v>0.1306859021370495</v>
      </c>
      <c r="BL10" s="20">
        <v>5.4209707951771623E-2</v>
      </c>
      <c r="BN10" s="20">
        <v>0.14873462868560761</v>
      </c>
      <c r="BO10" s="20">
        <v>0.1103154470161976</v>
      </c>
      <c r="BP10" s="20">
        <v>0.16439920763375121</v>
      </c>
    </row>
    <row r="11" spans="2:70" ht="19" customHeight="1" x14ac:dyDescent="0.35">
      <c r="B11" s="22" t="s">
        <v>117</v>
      </c>
      <c r="C11" s="20">
        <v>9.45119757092312E-2</v>
      </c>
      <c r="D11" s="20">
        <v>0.1122214504443018</v>
      </c>
      <c r="E11" s="20">
        <v>0.1030833484261246</v>
      </c>
      <c r="F11" s="20">
        <v>7.7940833812706972E-2</v>
      </c>
      <c r="G11" s="20">
        <v>0.1051004997707949</v>
      </c>
      <c r="H11" s="20">
        <v>0.1117143149525371</v>
      </c>
      <c r="I11" s="20">
        <v>6.9887039821349459E-2</v>
      </c>
      <c r="K11" s="20">
        <v>8.0174128527563435E-2</v>
      </c>
      <c r="L11" s="20">
        <v>0.11130031735485089</v>
      </c>
      <c r="N11" s="20">
        <v>7.9186208088278337E-2</v>
      </c>
      <c r="O11" s="20">
        <v>0.11730297074181401</v>
      </c>
      <c r="P11" s="20">
        <v>7.79281666606471E-2</v>
      </c>
      <c r="Q11" s="20">
        <v>0.1129633354831017</v>
      </c>
      <c r="S11" s="20">
        <v>0.23763260316333679</v>
      </c>
      <c r="T11" s="20">
        <v>8.7141820311332593E-2</v>
      </c>
      <c r="U11" s="20">
        <v>0.1551819555102382</v>
      </c>
      <c r="V11" s="20">
        <v>8.6974048225477149E-2</v>
      </c>
      <c r="W11" s="20">
        <v>1.2462752554817789E-2</v>
      </c>
      <c r="X11" s="20">
        <v>0.16756109721519319</v>
      </c>
      <c r="Y11" s="20">
        <v>7.3085465261815905E-2</v>
      </c>
      <c r="Z11" s="20">
        <v>5.220907080606086E-2</v>
      </c>
      <c r="AA11" s="20">
        <v>9.3489919995949716E-2</v>
      </c>
      <c r="AB11" s="20">
        <v>9.8422345061292313E-2</v>
      </c>
      <c r="AC11" s="20">
        <v>0.1052996948132028</v>
      </c>
      <c r="AD11" s="20">
        <v>0.13247043395581409</v>
      </c>
      <c r="AE11" s="20">
        <v>4.4848484207634237E-2</v>
      </c>
      <c r="AF11" s="20">
        <v>0.12689041499460851</v>
      </c>
      <c r="AG11" s="20">
        <v>6.4479458009221155E-2</v>
      </c>
      <c r="AH11" s="20">
        <v>7.007262265488795E-2</v>
      </c>
      <c r="AI11" s="20">
        <v>0.10415807892097451</v>
      </c>
      <c r="AK11" s="20">
        <v>7.6252836534404969E-2</v>
      </c>
      <c r="AL11" s="20">
        <v>0.11250609260077819</v>
      </c>
      <c r="AN11" s="20">
        <v>9.6242332600018729E-2</v>
      </c>
      <c r="AO11" s="20">
        <v>9.5300393994019336E-2</v>
      </c>
      <c r="AP11" s="20">
        <v>9.4526144457742364E-2</v>
      </c>
      <c r="AQ11" s="20">
        <v>9.0219408997018011E-2</v>
      </c>
      <c r="AR11" s="20">
        <v>7.6937423476542879E-2</v>
      </c>
      <c r="AS11" s="20">
        <v>0.13579979742330431</v>
      </c>
      <c r="AT11" s="20">
        <v>0.14808482900821021</v>
      </c>
      <c r="AV11" s="20">
        <v>8.3390607748857259E-2</v>
      </c>
      <c r="AW11" s="20">
        <v>9.1739855988729677E-2</v>
      </c>
      <c r="AX11" s="20">
        <v>0.1020170629493509</v>
      </c>
      <c r="AY11" s="20">
        <v>0.1235026878616458</v>
      </c>
      <c r="AZ11" s="20">
        <v>1.895094731508486E-2</v>
      </c>
      <c r="BA11" s="20">
        <v>0</v>
      </c>
      <c r="BB11" s="20">
        <v>0.40936107790553738</v>
      </c>
      <c r="BC11" s="20">
        <v>0.1189951200743454</v>
      </c>
      <c r="BE11" s="20">
        <v>7.2798074954969955E-2</v>
      </c>
      <c r="BF11" s="20">
        <v>9.9877494205728667E-2</v>
      </c>
      <c r="BG11" s="20">
        <v>0.12155293303496691</v>
      </c>
      <c r="BH11" s="20">
        <v>8.1624061961372174E-2</v>
      </c>
      <c r="BI11" s="20">
        <v>5.3145551624849748E-2</v>
      </c>
      <c r="BJ11" s="20">
        <v>0.14324367087116921</v>
      </c>
      <c r="BK11" s="20">
        <v>0.16101796724153361</v>
      </c>
      <c r="BL11" s="20">
        <v>0.12724544644076011</v>
      </c>
      <c r="BN11" s="20">
        <v>9.2639171432390699E-2</v>
      </c>
      <c r="BO11" s="20">
        <v>8.2499949021661509E-2</v>
      </c>
      <c r="BP11" s="20">
        <v>0.111072205264258</v>
      </c>
    </row>
    <row r="12" spans="2:70" ht="19" customHeight="1" x14ac:dyDescent="0.35">
      <c r="B12" s="22" t="s">
        <v>118</v>
      </c>
      <c r="C12" s="20">
        <v>0.28833114047762048</v>
      </c>
      <c r="D12" s="20">
        <v>0.29951031183546739</v>
      </c>
      <c r="E12" s="20">
        <v>0.33511600408901338</v>
      </c>
      <c r="F12" s="20">
        <v>0.34907170470654558</v>
      </c>
      <c r="G12" s="20">
        <v>0.2162898419888819</v>
      </c>
      <c r="H12" s="20">
        <v>0.18521114435220451</v>
      </c>
      <c r="I12" s="20">
        <v>0.27694161746670659</v>
      </c>
      <c r="K12" s="20">
        <v>0.30517044907492941</v>
      </c>
      <c r="L12" s="20">
        <v>0.2695401730528047</v>
      </c>
      <c r="N12" s="20">
        <v>0.27431944933117042</v>
      </c>
      <c r="O12" s="20">
        <v>0.25592590351584821</v>
      </c>
      <c r="P12" s="20">
        <v>0.33381087541092491</v>
      </c>
      <c r="Q12" s="20">
        <v>0.31579675365784571</v>
      </c>
      <c r="S12" s="20">
        <v>0.1241443124298283</v>
      </c>
      <c r="T12" s="20">
        <v>0.38346438094724627</v>
      </c>
      <c r="U12" s="20">
        <v>0.32166067456147668</v>
      </c>
      <c r="V12" s="20">
        <v>0.28354698990022942</v>
      </c>
      <c r="W12" s="20">
        <v>0.25865928306898062</v>
      </c>
      <c r="X12" s="20">
        <v>0.2402544083193659</v>
      </c>
      <c r="Y12" s="20">
        <v>0.29132503223507061</v>
      </c>
      <c r="Z12" s="20">
        <v>0.40027248965055467</v>
      </c>
      <c r="AA12" s="20">
        <v>0.26730128331717462</v>
      </c>
      <c r="AB12" s="20">
        <v>0.24169218183786931</v>
      </c>
      <c r="AC12" s="20">
        <v>0.29255048524747762</v>
      </c>
      <c r="AD12" s="20">
        <v>0.23167461227082001</v>
      </c>
      <c r="AE12" s="20">
        <v>0.44239497798855848</v>
      </c>
      <c r="AF12" s="20">
        <v>0.2160161848490936</v>
      </c>
      <c r="AG12" s="20">
        <v>0.30394367067784139</v>
      </c>
      <c r="AH12" s="20">
        <v>0.21900430707344251</v>
      </c>
      <c r="AI12" s="20">
        <v>0.43173464789266502</v>
      </c>
      <c r="AK12" s="20">
        <v>0.27710039181180318</v>
      </c>
      <c r="AL12" s="20">
        <v>0.29955592014033172</v>
      </c>
      <c r="AN12" s="20">
        <v>0.24892550987180759</v>
      </c>
      <c r="AO12" s="20">
        <v>0.29384394886332588</v>
      </c>
      <c r="AP12" s="20">
        <v>0.32450882426608341</v>
      </c>
      <c r="AQ12" s="20">
        <v>0.25918923229317847</v>
      </c>
      <c r="AR12" s="20">
        <v>0.2998414909906264</v>
      </c>
      <c r="AS12" s="20">
        <v>0.28597390913579429</v>
      </c>
      <c r="AT12" s="20">
        <v>0.51309327916072334</v>
      </c>
      <c r="AV12" s="20">
        <v>0.31234867550016793</v>
      </c>
      <c r="AW12" s="20">
        <v>0.25955005195527292</v>
      </c>
      <c r="AX12" s="20">
        <v>0.26720422873379551</v>
      </c>
      <c r="AY12" s="20">
        <v>0.22915181368507939</v>
      </c>
      <c r="AZ12" s="20">
        <v>0.35935564604242759</v>
      </c>
      <c r="BA12" s="20">
        <v>0.42171900885360553</v>
      </c>
      <c r="BB12" s="20">
        <v>8.7469448567301933E-2</v>
      </c>
      <c r="BC12" s="20">
        <v>0.32249196830486149</v>
      </c>
      <c r="BE12" s="20">
        <v>0.30070640265983251</v>
      </c>
      <c r="BF12" s="20">
        <v>0.25747456230692789</v>
      </c>
      <c r="BG12" s="20">
        <v>0.29387518033701898</v>
      </c>
      <c r="BH12" s="20">
        <v>0.24927252466674621</v>
      </c>
      <c r="BI12" s="20">
        <v>0.32250630397626512</v>
      </c>
      <c r="BJ12" s="20">
        <v>0.33543540655716908</v>
      </c>
      <c r="BK12" s="20">
        <v>0.31743257015493442</v>
      </c>
      <c r="BL12" s="20">
        <v>0.31983162077736521</v>
      </c>
      <c r="BN12" s="20">
        <v>0.29166324343118821</v>
      </c>
      <c r="BO12" s="20">
        <v>0.25578887804919309</v>
      </c>
      <c r="BP12" s="20">
        <v>0.29528540292247052</v>
      </c>
    </row>
    <row r="13" spans="2:70" ht="19" customHeight="1" x14ac:dyDescent="0.35">
      <c r="B13" s="22" t="s">
        <v>119</v>
      </c>
      <c r="C13" s="20">
        <v>0.32673614813617069</v>
      </c>
      <c r="D13" s="20">
        <v>0.25649519690204792</v>
      </c>
      <c r="E13" s="20">
        <v>0.32768339745154917</v>
      </c>
      <c r="F13" s="20">
        <v>0.31443585501775889</v>
      </c>
      <c r="G13" s="20">
        <v>0.33091621169607732</v>
      </c>
      <c r="H13" s="20">
        <v>0.31016672224538261</v>
      </c>
      <c r="I13" s="20">
        <v>0.39947173993079238</v>
      </c>
      <c r="K13" s="20">
        <v>0.33679973316359901</v>
      </c>
      <c r="L13" s="20">
        <v>0.31627770596782923</v>
      </c>
      <c r="N13" s="20">
        <v>0.34274903459672817</v>
      </c>
      <c r="O13" s="20">
        <v>0.28790175801810752</v>
      </c>
      <c r="P13" s="20">
        <v>0.35747674029136561</v>
      </c>
      <c r="Q13" s="20">
        <v>0.30943881495942932</v>
      </c>
      <c r="S13" s="20">
        <v>0.36067074973653263</v>
      </c>
      <c r="T13" s="20">
        <v>0.2102461632101674</v>
      </c>
      <c r="U13" s="20">
        <v>0.25922065347098122</v>
      </c>
      <c r="V13" s="20">
        <v>0.30012470010995829</v>
      </c>
      <c r="W13" s="20">
        <v>0.46081322588712048</v>
      </c>
      <c r="X13" s="20">
        <v>0.31908684430500678</v>
      </c>
      <c r="Y13" s="20">
        <v>0.29565335985849639</v>
      </c>
      <c r="Z13" s="20">
        <v>0.25205378034962778</v>
      </c>
      <c r="AA13" s="20">
        <v>0.23285575599711131</v>
      </c>
      <c r="AB13" s="20">
        <v>0.37092334273921512</v>
      </c>
      <c r="AC13" s="20">
        <v>0.29849204852262962</v>
      </c>
      <c r="AD13" s="20">
        <v>0.31303650879140987</v>
      </c>
      <c r="AE13" s="20">
        <v>0.25753622938393922</v>
      </c>
      <c r="AF13" s="20">
        <v>0.43636218525479309</v>
      </c>
      <c r="AG13" s="20">
        <v>0.2438279206313613</v>
      </c>
      <c r="AH13" s="20">
        <v>0.45955286292870551</v>
      </c>
      <c r="AI13" s="20">
        <v>0.34715629499564438</v>
      </c>
      <c r="AK13" s="20">
        <v>0.36766849001110591</v>
      </c>
      <c r="AL13" s="20">
        <v>0.28630131753583993</v>
      </c>
      <c r="AN13" s="20">
        <v>0.38282097043185148</v>
      </c>
      <c r="AO13" s="20">
        <v>0.34635476143186189</v>
      </c>
      <c r="AP13" s="20">
        <v>0.27690511844770271</v>
      </c>
      <c r="AQ13" s="20">
        <v>0.29920356266629827</v>
      </c>
      <c r="AR13" s="20">
        <v>0.31816643528662458</v>
      </c>
      <c r="AS13" s="20">
        <v>0.36784110186463193</v>
      </c>
      <c r="AT13" s="20">
        <v>0.23101053215240561</v>
      </c>
      <c r="AV13" s="20">
        <v>0.39789437840139602</v>
      </c>
      <c r="AW13" s="20">
        <v>0.28778527586842101</v>
      </c>
      <c r="AX13" s="20">
        <v>0.31177766456563788</v>
      </c>
      <c r="AY13" s="20">
        <v>0.2355592567114187</v>
      </c>
      <c r="AZ13" s="20">
        <v>0.51649755541551334</v>
      </c>
      <c r="BA13" s="20">
        <v>0.57828099114639453</v>
      </c>
      <c r="BB13" s="20">
        <v>0.33443810227602488</v>
      </c>
      <c r="BC13" s="20">
        <v>0.26945145316790492</v>
      </c>
      <c r="BE13" s="20">
        <v>0.35333899264795021</v>
      </c>
      <c r="BF13" s="20">
        <v>0.30515484515173003</v>
      </c>
      <c r="BG13" s="20">
        <v>0.22582099778123821</v>
      </c>
      <c r="BH13" s="20">
        <v>0.20540690735360589</v>
      </c>
      <c r="BI13" s="20">
        <v>0.48592794341523787</v>
      </c>
      <c r="BJ13" s="20">
        <v>0.29017100858298511</v>
      </c>
      <c r="BK13" s="20">
        <v>0.26496189980608731</v>
      </c>
      <c r="BL13" s="20">
        <v>0.44234739212877833</v>
      </c>
      <c r="BN13" s="20">
        <v>0.34471517535644047</v>
      </c>
      <c r="BO13" s="20">
        <v>0.30840817104193741</v>
      </c>
      <c r="BP13" s="20">
        <v>0.27553235946023241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115</v>
      </c>
      <c r="C9" s="20">
        <v>0.1079257860101939</v>
      </c>
      <c r="D9" s="20">
        <v>0.10429350421108061</v>
      </c>
      <c r="E9" s="20">
        <v>0.1086950601930617</v>
      </c>
      <c r="F9" s="20">
        <v>0.13053323475401321</v>
      </c>
      <c r="G9" s="20">
        <v>0.1091772957449122</v>
      </c>
      <c r="H9" s="20">
        <v>9.4765670755803763E-2</v>
      </c>
      <c r="I9" s="20">
        <v>8.6782259814146973E-2</v>
      </c>
      <c r="K9" s="20">
        <v>0.12618914048821131</v>
      </c>
      <c r="L9" s="20">
        <v>8.8069250247244962E-2</v>
      </c>
      <c r="N9" s="20">
        <v>0.10952320334570979</v>
      </c>
      <c r="O9" s="20">
        <v>0.1031908983166388</v>
      </c>
      <c r="P9" s="20">
        <v>7.0340787659177659E-2</v>
      </c>
      <c r="Q9" s="20">
        <v>0.13692033253700031</v>
      </c>
      <c r="S9" s="20">
        <v>0.16771619528133491</v>
      </c>
      <c r="T9" s="20">
        <v>8.0849648401597585E-2</v>
      </c>
      <c r="U9" s="20">
        <v>7.9803262010676682E-2</v>
      </c>
      <c r="V9" s="20">
        <v>0.15319675698278251</v>
      </c>
      <c r="W9" s="20">
        <v>0.13263222750562509</v>
      </c>
      <c r="X9" s="20">
        <v>0.15592842601786669</v>
      </c>
      <c r="Y9" s="20">
        <v>0.13433614922576051</v>
      </c>
      <c r="Z9" s="20">
        <v>0.1084175078613723</v>
      </c>
      <c r="AA9" s="20">
        <v>6.747465689274719E-2</v>
      </c>
      <c r="AB9" s="20">
        <v>8.2559453698710775E-2</v>
      </c>
      <c r="AC9" s="20">
        <v>8.2430943892264852E-2</v>
      </c>
      <c r="AD9" s="20">
        <v>8.7511351378073046E-2</v>
      </c>
      <c r="AE9" s="20">
        <v>3.6009013638698857E-2</v>
      </c>
      <c r="AF9" s="20">
        <v>4.029097134567218E-2</v>
      </c>
      <c r="AG9" s="20">
        <v>6.0706844411924053E-2</v>
      </c>
      <c r="AH9" s="20">
        <v>0.1904559424842521</v>
      </c>
      <c r="AI9" s="20">
        <v>3.1523038132699972E-2</v>
      </c>
      <c r="AK9" s="20">
        <v>8.2104735150096322E-2</v>
      </c>
      <c r="AL9" s="20">
        <v>0.13413905499916701</v>
      </c>
      <c r="AN9" s="20">
        <v>7.8557850889221417E-2</v>
      </c>
      <c r="AO9" s="20">
        <v>0.13591180978078979</v>
      </c>
      <c r="AP9" s="20">
        <v>7.041282545704898E-2</v>
      </c>
      <c r="AQ9" s="20">
        <v>9.8593993634419119E-2</v>
      </c>
      <c r="AR9" s="20">
        <v>0.1133867153888527</v>
      </c>
      <c r="AS9" s="20">
        <v>0.18843541538142411</v>
      </c>
      <c r="AT9" s="20">
        <v>0.1258242832800148</v>
      </c>
      <c r="AV9" s="20">
        <v>7.7822474379416792E-2</v>
      </c>
      <c r="AW9" s="20">
        <v>0.10028315375355459</v>
      </c>
      <c r="AX9" s="20">
        <v>0.1210198241568316</v>
      </c>
      <c r="AY9" s="20">
        <v>0.13834285905238511</v>
      </c>
      <c r="AZ9" s="20">
        <v>0.11851728328187271</v>
      </c>
      <c r="BA9" s="20">
        <v>0.27333896788454798</v>
      </c>
      <c r="BB9" s="20">
        <v>0</v>
      </c>
      <c r="BC9" s="20">
        <v>0.1390031881650321</v>
      </c>
      <c r="BE9" s="20">
        <v>5.7894788081744482E-2</v>
      </c>
      <c r="BF9" s="20">
        <v>0.1183044560989628</v>
      </c>
      <c r="BG9" s="20">
        <v>3.4049334817472493E-2</v>
      </c>
      <c r="BH9" s="20">
        <v>0.1081621190687959</v>
      </c>
      <c r="BI9" s="20">
        <v>0.12423202224128679</v>
      </c>
      <c r="BJ9" s="20">
        <v>0.1457413988618867</v>
      </c>
      <c r="BK9" s="20">
        <v>0.1324503122987776</v>
      </c>
      <c r="BL9" s="20">
        <v>0.29460449783908749</v>
      </c>
      <c r="BN9" s="20">
        <v>0.1055373847434498</v>
      </c>
      <c r="BO9" s="20">
        <v>9.7709012921290209E-2</v>
      </c>
      <c r="BP9" s="20">
        <v>0.1296989036402168</v>
      </c>
    </row>
    <row r="10" spans="2:70" ht="19" customHeight="1" x14ac:dyDescent="0.35">
      <c r="B10" s="22" t="s">
        <v>116</v>
      </c>
      <c r="C10" s="20">
        <v>0.21001869562246439</v>
      </c>
      <c r="D10" s="20">
        <v>0.28713331924487862</v>
      </c>
      <c r="E10" s="20">
        <v>0.25234752543600031</v>
      </c>
      <c r="F10" s="20">
        <v>0.20529227105979081</v>
      </c>
      <c r="G10" s="20">
        <v>0.21886498647720401</v>
      </c>
      <c r="H10" s="20">
        <v>0.15338349059739029</v>
      </c>
      <c r="I10" s="20">
        <v>0.1376396115334825</v>
      </c>
      <c r="K10" s="20">
        <v>0.1895993098040174</v>
      </c>
      <c r="L10" s="20">
        <v>0.23209769714300721</v>
      </c>
      <c r="N10" s="20">
        <v>0.22403368323511569</v>
      </c>
      <c r="O10" s="20">
        <v>0.21625551086794889</v>
      </c>
      <c r="P10" s="20">
        <v>0.1610153296260512</v>
      </c>
      <c r="Q10" s="20">
        <v>0.214100716778999</v>
      </c>
      <c r="S10" s="20">
        <v>0.1705693331366861</v>
      </c>
      <c r="T10" s="20">
        <v>0.192521218449549</v>
      </c>
      <c r="U10" s="20">
        <v>0.14368704389595871</v>
      </c>
      <c r="V10" s="20">
        <v>0.2458301301646825</v>
      </c>
      <c r="W10" s="20">
        <v>0.22702263586456201</v>
      </c>
      <c r="X10" s="20">
        <v>0.18309170075801279</v>
      </c>
      <c r="Y10" s="20">
        <v>0.18836171417597761</v>
      </c>
      <c r="Z10" s="20">
        <v>0.152652200067978</v>
      </c>
      <c r="AA10" s="20">
        <v>0.30201936501230642</v>
      </c>
      <c r="AB10" s="20">
        <v>0.21040451338225469</v>
      </c>
      <c r="AC10" s="20">
        <v>0.22002233575300201</v>
      </c>
      <c r="AD10" s="20">
        <v>0.1726894949431638</v>
      </c>
      <c r="AE10" s="20">
        <v>0.22560204723946181</v>
      </c>
      <c r="AF10" s="20">
        <v>0.20543397787300821</v>
      </c>
      <c r="AG10" s="20">
        <v>0.2933068886458301</v>
      </c>
      <c r="AH10" s="20">
        <v>0.21063409446588899</v>
      </c>
      <c r="AI10" s="20">
        <v>0.25359573641976568</v>
      </c>
      <c r="AK10" s="20">
        <v>0.16355725245481889</v>
      </c>
      <c r="AL10" s="20">
        <v>0.25579688714444759</v>
      </c>
      <c r="AN10" s="20">
        <v>0.13358540880666381</v>
      </c>
      <c r="AO10" s="20">
        <v>0.19638494863279909</v>
      </c>
      <c r="AP10" s="20">
        <v>0.18196638570321519</v>
      </c>
      <c r="AQ10" s="20">
        <v>0.24314171992607231</v>
      </c>
      <c r="AR10" s="20">
        <v>0.26404368474948048</v>
      </c>
      <c r="AS10" s="20">
        <v>0.24408929336286531</v>
      </c>
      <c r="AT10" s="20">
        <v>0.21848457307109381</v>
      </c>
      <c r="AV10" s="20">
        <v>0.19012016713184729</v>
      </c>
      <c r="AW10" s="20">
        <v>0.2313001558073608</v>
      </c>
      <c r="AX10" s="20">
        <v>0.1788384622073084</v>
      </c>
      <c r="AY10" s="20">
        <v>0.30059715447875679</v>
      </c>
      <c r="AZ10" s="20">
        <v>0.1401777919532419</v>
      </c>
      <c r="BA10" s="20">
        <v>0</v>
      </c>
      <c r="BB10" s="20">
        <v>0.20060600969623121</v>
      </c>
      <c r="BC10" s="20">
        <v>0.21065982198628269</v>
      </c>
      <c r="BE10" s="20">
        <v>0.1891324747882992</v>
      </c>
      <c r="BF10" s="20">
        <v>0.2233749041635591</v>
      </c>
      <c r="BG10" s="20">
        <v>0.20371802258418331</v>
      </c>
      <c r="BH10" s="20">
        <v>0.30651778949037378</v>
      </c>
      <c r="BI10" s="20">
        <v>0.16792271106606291</v>
      </c>
      <c r="BJ10" s="20">
        <v>0.22140653338919081</v>
      </c>
      <c r="BK10" s="20">
        <v>0.1738083825222444</v>
      </c>
      <c r="BL10" s="20">
        <v>0.15237460996658489</v>
      </c>
      <c r="BN10" s="20">
        <v>0.2038517105087457</v>
      </c>
      <c r="BO10" s="20">
        <v>0.19772241612315461</v>
      </c>
      <c r="BP10" s="20">
        <v>0.24665421556126679</v>
      </c>
    </row>
    <row r="11" spans="2:70" ht="19" customHeight="1" x14ac:dyDescent="0.35">
      <c r="B11" s="22" t="s">
        <v>117</v>
      </c>
      <c r="C11" s="20">
        <v>0.25232449849133037</v>
      </c>
      <c r="D11" s="20">
        <v>0.27074836658008472</v>
      </c>
      <c r="E11" s="20">
        <v>0.27737231697625958</v>
      </c>
      <c r="F11" s="20">
        <v>0.2283829199631065</v>
      </c>
      <c r="G11" s="20">
        <v>0.23736692664981321</v>
      </c>
      <c r="H11" s="20">
        <v>0.3462392551106524</v>
      </c>
      <c r="I11" s="20">
        <v>0.1801662009673235</v>
      </c>
      <c r="K11" s="20">
        <v>0.23630280072838289</v>
      </c>
      <c r="L11" s="20">
        <v>0.27076057973081202</v>
      </c>
      <c r="N11" s="20">
        <v>0.26763326901186268</v>
      </c>
      <c r="O11" s="20">
        <v>0.26321243928451188</v>
      </c>
      <c r="P11" s="20">
        <v>0.29636214922654353</v>
      </c>
      <c r="Q11" s="20">
        <v>0.18668584653194409</v>
      </c>
      <c r="S11" s="20">
        <v>0.40588043698971232</v>
      </c>
      <c r="T11" s="20">
        <v>0.46782055492887631</v>
      </c>
      <c r="U11" s="20">
        <v>0.12504282654261259</v>
      </c>
      <c r="V11" s="20">
        <v>0.16613148358822491</v>
      </c>
      <c r="W11" s="20">
        <v>0.23469553601782439</v>
      </c>
      <c r="X11" s="20">
        <v>0.23369000285211219</v>
      </c>
      <c r="Y11" s="20">
        <v>0.20249917271387879</v>
      </c>
      <c r="Z11" s="20">
        <v>0.30613498909950188</v>
      </c>
      <c r="AA11" s="20">
        <v>0.1761193272826608</v>
      </c>
      <c r="AB11" s="20">
        <v>0.30212274643977599</v>
      </c>
      <c r="AC11" s="20">
        <v>0.25690116685667752</v>
      </c>
      <c r="AD11" s="20">
        <v>0.28737912237945551</v>
      </c>
      <c r="AE11" s="20">
        <v>0.15858918014402801</v>
      </c>
      <c r="AF11" s="20">
        <v>0.25682654437421798</v>
      </c>
      <c r="AG11" s="20">
        <v>0.27778726510222912</v>
      </c>
      <c r="AH11" s="20">
        <v>0.28028248367333569</v>
      </c>
      <c r="AI11" s="20">
        <v>0.2128611485195929</v>
      </c>
      <c r="AK11" s="20">
        <v>0.21877395404957739</v>
      </c>
      <c r="AL11" s="20">
        <v>0.28603351297961449</v>
      </c>
      <c r="AN11" s="20">
        <v>0.25590675025083659</v>
      </c>
      <c r="AO11" s="20">
        <v>0.24289085229550431</v>
      </c>
      <c r="AP11" s="20">
        <v>0.22885719704644519</v>
      </c>
      <c r="AQ11" s="20">
        <v>0.2909403090137318</v>
      </c>
      <c r="AR11" s="20">
        <v>0.23835644282507301</v>
      </c>
      <c r="AS11" s="20">
        <v>0.26674848467396212</v>
      </c>
      <c r="AT11" s="20">
        <v>0.1363560769959874</v>
      </c>
      <c r="AV11" s="20">
        <v>0.21721100916336639</v>
      </c>
      <c r="AW11" s="20">
        <v>0.27545474311505308</v>
      </c>
      <c r="AX11" s="20">
        <v>0.17479533681938481</v>
      </c>
      <c r="AY11" s="20">
        <v>0.26651271801952098</v>
      </c>
      <c r="AZ11" s="20">
        <v>0.19872793904198449</v>
      </c>
      <c r="BA11" s="20">
        <v>0</v>
      </c>
      <c r="BB11" s="20">
        <v>0.22323551736381789</v>
      </c>
      <c r="BC11" s="20">
        <v>0.29681276012760832</v>
      </c>
      <c r="BE11" s="20">
        <v>0.20236714505400491</v>
      </c>
      <c r="BF11" s="20">
        <v>0.28107989216528451</v>
      </c>
      <c r="BG11" s="20">
        <v>0.27039439202340432</v>
      </c>
      <c r="BH11" s="20">
        <v>0.30151586706926953</v>
      </c>
      <c r="BI11" s="20">
        <v>0.16044188539742291</v>
      </c>
      <c r="BJ11" s="20">
        <v>0.299342380770105</v>
      </c>
      <c r="BK11" s="20">
        <v>0.35729400037579512</v>
      </c>
      <c r="BL11" s="20">
        <v>0.18814480650772861</v>
      </c>
      <c r="BN11" s="20">
        <v>0.2475054826441016</v>
      </c>
      <c r="BO11" s="20">
        <v>0.28083889594085859</v>
      </c>
      <c r="BP11" s="20">
        <v>0.23519251458993559</v>
      </c>
    </row>
    <row r="12" spans="2:70" ht="19" customHeight="1" x14ac:dyDescent="0.35">
      <c r="B12" s="22" t="s">
        <v>118</v>
      </c>
      <c r="C12" s="20">
        <v>0.27564541885513061</v>
      </c>
      <c r="D12" s="20">
        <v>0.2400082460498433</v>
      </c>
      <c r="E12" s="20">
        <v>0.251790172391408</v>
      </c>
      <c r="F12" s="20">
        <v>0.26699660248076118</v>
      </c>
      <c r="G12" s="20">
        <v>0.26942756251549249</v>
      </c>
      <c r="H12" s="20">
        <v>0.18022137797247309</v>
      </c>
      <c r="I12" s="20">
        <v>0.42455924939009121</v>
      </c>
      <c r="K12" s="20">
        <v>0.29062108571723289</v>
      </c>
      <c r="L12" s="20">
        <v>0.25756354286359567</v>
      </c>
      <c r="N12" s="20">
        <v>0.2783512219924546</v>
      </c>
      <c r="O12" s="20">
        <v>0.26489146362635962</v>
      </c>
      <c r="P12" s="20">
        <v>0.29683465813536603</v>
      </c>
      <c r="Q12" s="20">
        <v>0.25586969599717158</v>
      </c>
      <c r="S12" s="20">
        <v>8.3902699546199E-2</v>
      </c>
      <c r="T12" s="20">
        <v>0.1755135577963777</v>
      </c>
      <c r="U12" s="20">
        <v>0.39105548427620718</v>
      </c>
      <c r="V12" s="20">
        <v>0.23298649544233821</v>
      </c>
      <c r="W12" s="20">
        <v>0.26299915310743283</v>
      </c>
      <c r="X12" s="20">
        <v>0.23922156427803939</v>
      </c>
      <c r="Y12" s="20">
        <v>0.25267246181717401</v>
      </c>
      <c r="Z12" s="20">
        <v>0.2740607952395212</v>
      </c>
      <c r="AA12" s="20">
        <v>0.29857601809949752</v>
      </c>
      <c r="AB12" s="20">
        <v>0.3331931507838003</v>
      </c>
      <c r="AC12" s="20">
        <v>0.29311141501671051</v>
      </c>
      <c r="AD12" s="20">
        <v>0.32492932693927701</v>
      </c>
      <c r="AE12" s="20">
        <v>0.38464976817409258</v>
      </c>
      <c r="AF12" s="20">
        <v>0.37515966405568452</v>
      </c>
      <c r="AG12" s="20">
        <v>0.32453343515555849</v>
      </c>
      <c r="AH12" s="20">
        <v>0.20341378802043869</v>
      </c>
      <c r="AI12" s="20">
        <v>0.26321630590269612</v>
      </c>
      <c r="AK12" s="20">
        <v>0.33154639923592072</v>
      </c>
      <c r="AL12" s="20">
        <v>0.21985182294605241</v>
      </c>
      <c r="AN12" s="20">
        <v>0.25989134987935231</v>
      </c>
      <c r="AO12" s="20">
        <v>0.28029019708019393</v>
      </c>
      <c r="AP12" s="20">
        <v>0.37451679755136918</v>
      </c>
      <c r="AQ12" s="20">
        <v>0.22692845917262339</v>
      </c>
      <c r="AR12" s="20">
        <v>0.29327144223078211</v>
      </c>
      <c r="AS12" s="20">
        <v>0.2348286569613921</v>
      </c>
      <c r="AT12" s="20">
        <v>0.36594768788964133</v>
      </c>
      <c r="AV12" s="20">
        <v>0.34701756829798758</v>
      </c>
      <c r="AW12" s="20">
        <v>0.25109653419677908</v>
      </c>
      <c r="AX12" s="20">
        <v>0.39787662460536888</v>
      </c>
      <c r="AY12" s="20">
        <v>0.16637764465270169</v>
      </c>
      <c r="AZ12" s="20">
        <v>0.27543954887206701</v>
      </c>
      <c r="BA12" s="20">
        <v>0.5611515664783856</v>
      </c>
      <c r="BB12" s="20">
        <v>0.2735950091090214</v>
      </c>
      <c r="BC12" s="20">
        <v>0.23476160509936261</v>
      </c>
      <c r="BE12" s="20">
        <v>0.35292928216392322</v>
      </c>
      <c r="BF12" s="20">
        <v>0.2340555590222127</v>
      </c>
      <c r="BG12" s="20">
        <v>0.38769739781553608</v>
      </c>
      <c r="BH12" s="20">
        <v>0.23567397922865749</v>
      </c>
      <c r="BI12" s="20">
        <v>0.28188186871543941</v>
      </c>
      <c r="BJ12" s="20">
        <v>0.19346932194276559</v>
      </c>
      <c r="BK12" s="20">
        <v>0.23257384247749471</v>
      </c>
      <c r="BL12" s="20">
        <v>0.33647662766524511</v>
      </c>
      <c r="BN12" s="20">
        <v>0.27313343353144209</v>
      </c>
      <c r="BO12" s="20">
        <v>0.27054761322064202</v>
      </c>
      <c r="BP12" s="20">
        <v>0.29847904116561841</v>
      </c>
    </row>
    <row r="13" spans="2:70" ht="19" customHeight="1" x14ac:dyDescent="0.35">
      <c r="B13" s="22" t="s">
        <v>119</v>
      </c>
      <c r="C13" s="20">
        <v>0.15408560102088051</v>
      </c>
      <c r="D13" s="20">
        <v>9.7816563914112878E-2</v>
      </c>
      <c r="E13" s="20">
        <v>0.1097949250032705</v>
      </c>
      <c r="F13" s="20">
        <v>0.1687949717423281</v>
      </c>
      <c r="G13" s="20">
        <v>0.16516322861257829</v>
      </c>
      <c r="H13" s="20">
        <v>0.22539020556368061</v>
      </c>
      <c r="I13" s="20">
        <v>0.17085267829495571</v>
      </c>
      <c r="K13" s="20">
        <v>0.15728766326215551</v>
      </c>
      <c r="L13" s="20">
        <v>0.15150893001534019</v>
      </c>
      <c r="N13" s="20">
        <v>0.1204586224148573</v>
      </c>
      <c r="O13" s="20">
        <v>0.15244968790454089</v>
      </c>
      <c r="P13" s="20">
        <v>0.1754470753528618</v>
      </c>
      <c r="Q13" s="20">
        <v>0.20642340815488511</v>
      </c>
      <c r="S13" s="20">
        <v>0.17193133504606781</v>
      </c>
      <c r="T13" s="20">
        <v>8.3295020423599458E-2</v>
      </c>
      <c r="U13" s="20">
        <v>0.26041138327454483</v>
      </c>
      <c r="V13" s="20">
        <v>0.20185513382197159</v>
      </c>
      <c r="W13" s="20">
        <v>0.14265044750455569</v>
      </c>
      <c r="X13" s="20">
        <v>0.18806830609396921</v>
      </c>
      <c r="Y13" s="20">
        <v>0.22213050206720911</v>
      </c>
      <c r="Z13" s="20">
        <v>0.15873450773162651</v>
      </c>
      <c r="AA13" s="20">
        <v>0.15581063271278811</v>
      </c>
      <c r="AB13" s="20">
        <v>7.1720135695458126E-2</v>
      </c>
      <c r="AC13" s="20">
        <v>0.1475341384813452</v>
      </c>
      <c r="AD13" s="20">
        <v>0.1274907043600306</v>
      </c>
      <c r="AE13" s="20">
        <v>0.19514999080371859</v>
      </c>
      <c r="AF13" s="20">
        <v>0.1222888423514171</v>
      </c>
      <c r="AG13" s="20">
        <v>4.3665566684458368E-2</v>
      </c>
      <c r="AH13" s="20">
        <v>0.11521369135608441</v>
      </c>
      <c r="AI13" s="20">
        <v>0.2388037710252455</v>
      </c>
      <c r="AK13" s="20">
        <v>0.20401765910958669</v>
      </c>
      <c r="AL13" s="20">
        <v>0.1041787219307185</v>
      </c>
      <c r="AN13" s="20">
        <v>0.27205864017392578</v>
      </c>
      <c r="AO13" s="20">
        <v>0.1445221922107128</v>
      </c>
      <c r="AP13" s="20">
        <v>0.14424679424192149</v>
      </c>
      <c r="AQ13" s="20">
        <v>0.1403955182531535</v>
      </c>
      <c r="AR13" s="20">
        <v>9.0941714805811688E-2</v>
      </c>
      <c r="AS13" s="20">
        <v>6.5898149620356408E-2</v>
      </c>
      <c r="AT13" s="20">
        <v>0.15338737876326269</v>
      </c>
      <c r="AV13" s="20">
        <v>0.16782878102738211</v>
      </c>
      <c r="AW13" s="20">
        <v>0.14186541312725229</v>
      </c>
      <c r="AX13" s="20">
        <v>0.1274697522111064</v>
      </c>
      <c r="AY13" s="20">
        <v>0.12816962379663541</v>
      </c>
      <c r="AZ13" s="20">
        <v>0.26713743685083391</v>
      </c>
      <c r="BA13" s="20">
        <v>0.16550946563706651</v>
      </c>
      <c r="BB13" s="20">
        <v>0.30256346383092952</v>
      </c>
      <c r="BC13" s="20">
        <v>0.1187626246217143</v>
      </c>
      <c r="BE13" s="20">
        <v>0.1976763099120282</v>
      </c>
      <c r="BF13" s="20">
        <v>0.143185188549981</v>
      </c>
      <c r="BG13" s="20">
        <v>0.1041408527594037</v>
      </c>
      <c r="BH13" s="20">
        <v>4.8130245142903552E-2</v>
      </c>
      <c r="BI13" s="20">
        <v>0.26552151257978801</v>
      </c>
      <c r="BJ13" s="20">
        <v>0.14004036503605199</v>
      </c>
      <c r="BK13" s="20">
        <v>0.1038734623256882</v>
      </c>
      <c r="BL13" s="20">
        <v>2.839945802135389E-2</v>
      </c>
      <c r="BN13" s="20">
        <v>0.16997198857226081</v>
      </c>
      <c r="BO13" s="20">
        <v>0.1531820617940543</v>
      </c>
      <c r="BP13" s="20">
        <v>8.9975325042962476E-2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115</v>
      </c>
      <c r="C9" s="20">
        <v>0.1180160417608314</v>
      </c>
      <c r="D9" s="20">
        <v>9.2641640342024253E-2</v>
      </c>
      <c r="E9" s="20">
        <v>0.13572551783101491</v>
      </c>
      <c r="F9" s="20">
        <v>0.13103149757266291</v>
      </c>
      <c r="G9" s="20">
        <v>8.5419036792425476E-2</v>
      </c>
      <c r="H9" s="20">
        <v>0.1124595016162368</v>
      </c>
      <c r="I9" s="20">
        <v>0.1276425829323764</v>
      </c>
      <c r="K9" s="20">
        <v>0.13555189588983449</v>
      </c>
      <c r="L9" s="20">
        <v>9.9046784524591827E-2</v>
      </c>
      <c r="N9" s="20">
        <v>0.13937246538848391</v>
      </c>
      <c r="O9" s="20">
        <v>0.10656493362224841</v>
      </c>
      <c r="P9" s="20">
        <v>0.1066900214291398</v>
      </c>
      <c r="Q9" s="20">
        <v>9.9131128432284901E-2</v>
      </c>
      <c r="S9" s="20">
        <v>0.10666966812921801</v>
      </c>
      <c r="T9" s="20">
        <v>9.5347006436064183E-2</v>
      </c>
      <c r="U9" s="20">
        <v>0.13108750484744869</v>
      </c>
      <c r="V9" s="20">
        <v>0.13874173607119661</v>
      </c>
      <c r="W9" s="20">
        <v>0.1134618910590012</v>
      </c>
      <c r="X9" s="20">
        <v>2.6998908973305289E-2</v>
      </c>
      <c r="Y9" s="20">
        <v>0.15321971607736479</v>
      </c>
      <c r="Z9" s="20">
        <v>0.10870183736754251</v>
      </c>
      <c r="AA9" s="20">
        <v>0.20160778011805749</v>
      </c>
      <c r="AB9" s="20">
        <v>9.8108288796698417E-2</v>
      </c>
      <c r="AC9" s="20">
        <v>9.6390041590712267E-2</v>
      </c>
      <c r="AD9" s="20">
        <v>0.17873255743548211</v>
      </c>
      <c r="AE9" s="20">
        <v>6.569963596229568E-2</v>
      </c>
      <c r="AF9" s="20">
        <v>7.4269968410320297E-2</v>
      </c>
      <c r="AG9" s="20">
        <v>0.12163076902468151</v>
      </c>
      <c r="AH9" s="20">
        <v>0.1426352463275542</v>
      </c>
      <c r="AI9" s="20">
        <v>9.3712896462637751E-2</v>
      </c>
      <c r="AK9" s="20">
        <v>0.1214349227272882</v>
      </c>
      <c r="AL9" s="20">
        <v>0.1139015581865845</v>
      </c>
      <c r="AN9" s="20">
        <v>0.1057948167728238</v>
      </c>
      <c r="AO9" s="20">
        <v>8.9055077205368829E-2</v>
      </c>
      <c r="AP9" s="20">
        <v>5.4065379837455983E-2</v>
      </c>
      <c r="AQ9" s="20">
        <v>0.1574924239524659</v>
      </c>
      <c r="AR9" s="20">
        <v>0.14536868751885329</v>
      </c>
      <c r="AS9" s="20">
        <v>0.14581287122412259</v>
      </c>
      <c r="AT9" s="20">
        <v>8.1437632914025018E-2</v>
      </c>
      <c r="AV9" s="20">
        <v>9.8062401361665844E-2</v>
      </c>
      <c r="AW9" s="20">
        <v>0.13849252111538221</v>
      </c>
      <c r="AX9" s="20">
        <v>8.2820616903937827E-2</v>
      </c>
      <c r="AY9" s="20">
        <v>0.27283484029181909</v>
      </c>
      <c r="AZ9" s="20">
        <v>5.6863409192057582E-2</v>
      </c>
      <c r="BA9" s="20">
        <v>0</v>
      </c>
      <c r="BB9" s="20">
        <v>6.9501297691103664E-2</v>
      </c>
      <c r="BC9" s="20">
        <v>0.100549277547536</v>
      </c>
      <c r="BE9" s="20">
        <v>7.7276658206080207E-2</v>
      </c>
      <c r="BF9" s="20">
        <v>0.15537748365989651</v>
      </c>
      <c r="BG9" s="20">
        <v>9.8247225086538312E-2</v>
      </c>
      <c r="BH9" s="20">
        <v>0.17185893061053789</v>
      </c>
      <c r="BI9" s="20">
        <v>8.4160162730117893E-2</v>
      </c>
      <c r="BJ9" s="20">
        <v>0.103702130249044</v>
      </c>
      <c r="BK9" s="20">
        <v>8.0174566358509156E-2</v>
      </c>
      <c r="BL9" s="20">
        <v>0.13214613698509289</v>
      </c>
      <c r="BN9" s="20">
        <v>0.12766616293815389</v>
      </c>
      <c r="BO9" s="20">
        <v>0.1153342587552106</v>
      </c>
      <c r="BP9" s="20">
        <v>8.671263745768297E-2</v>
      </c>
    </row>
    <row r="10" spans="2:70" ht="19" customHeight="1" x14ac:dyDescent="0.35">
      <c r="B10" s="22" t="s">
        <v>116</v>
      </c>
      <c r="C10" s="20">
        <v>0.21963643248641609</v>
      </c>
      <c r="D10" s="20">
        <v>0.28887106735361001</v>
      </c>
      <c r="E10" s="20">
        <v>0.2060204219256917</v>
      </c>
      <c r="F10" s="20">
        <v>0.17649091983556259</v>
      </c>
      <c r="G10" s="20">
        <v>0.30545552926032782</v>
      </c>
      <c r="H10" s="20">
        <v>0.18350119966154521</v>
      </c>
      <c r="I10" s="20">
        <v>0.19645941278372861</v>
      </c>
      <c r="K10" s="20">
        <v>0.22001631508549391</v>
      </c>
      <c r="L10" s="20">
        <v>0.2206785277250139</v>
      </c>
      <c r="N10" s="20">
        <v>0.2215979236750841</v>
      </c>
      <c r="O10" s="20">
        <v>0.26879989297639989</v>
      </c>
      <c r="P10" s="20">
        <v>0.15130675795591231</v>
      </c>
      <c r="Q10" s="20">
        <v>0.21241505564638261</v>
      </c>
      <c r="S10" s="20">
        <v>0.2122843574960899</v>
      </c>
      <c r="T10" s="20">
        <v>0.2311117821865048</v>
      </c>
      <c r="U10" s="20">
        <v>0.21258748183711901</v>
      </c>
      <c r="V10" s="20">
        <v>0.18268010271446</v>
      </c>
      <c r="W10" s="20">
        <v>0.29760223154996862</v>
      </c>
      <c r="X10" s="20">
        <v>0.1890272032382159</v>
      </c>
      <c r="Y10" s="20">
        <v>0.23855235259581081</v>
      </c>
      <c r="Z10" s="20">
        <v>0.20980435242065959</v>
      </c>
      <c r="AA10" s="20">
        <v>0.24562042099087089</v>
      </c>
      <c r="AB10" s="20">
        <v>0.29314555685439658</v>
      </c>
      <c r="AC10" s="20">
        <v>0.24990851552163809</v>
      </c>
      <c r="AD10" s="20">
        <v>0.18973004264778751</v>
      </c>
      <c r="AE10" s="20">
        <v>0.18844638307993281</v>
      </c>
      <c r="AF10" s="20">
        <v>0.20733798344882581</v>
      </c>
      <c r="AG10" s="20">
        <v>0.20145648880372949</v>
      </c>
      <c r="AH10" s="20">
        <v>0.17850233610195559</v>
      </c>
      <c r="AI10" s="20">
        <v>0.2450845711890047</v>
      </c>
      <c r="AK10" s="20">
        <v>0.1972559248178474</v>
      </c>
      <c r="AL10" s="20">
        <v>0.24254490523013611</v>
      </c>
      <c r="AN10" s="20">
        <v>0.16269098064424919</v>
      </c>
      <c r="AO10" s="20">
        <v>0.28764783555010581</v>
      </c>
      <c r="AP10" s="20">
        <v>0.15673063880408081</v>
      </c>
      <c r="AQ10" s="20">
        <v>0.23461051773653141</v>
      </c>
      <c r="AR10" s="20">
        <v>0.22783718023081229</v>
      </c>
      <c r="AS10" s="20">
        <v>0.11664921117456831</v>
      </c>
      <c r="AT10" s="20">
        <v>0.25453520862401308</v>
      </c>
      <c r="AV10" s="20">
        <v>0.15946003668256101</v>
      </c>
      <c r="AW10" s="20">
        <v>0.22347756132475119</v>
      </c>
      <c r="AX10" s="20">
        <v>0.28617587301046238</v>
      </c>
      <c r="AY10" s="20">
        <v>0.25331392612581832</v>
      </c>
      <c r="AZ10" s="20">
        <v>8.8025093127422335E-2</v>
      </c>
      <c r="BA10" s="20">
        <v>0</v>
      </c>
      <c r="BB10" s="20">
        <v>0.19478620660735729</v>
      </c>
      <c r="BC10" s="20">
        <v>0.30681551244697769</v>
      </c>
      <c r="BE10" s="20">
        <v>0.19233965341598019</v>
      </c>
      <c r="BF10" s="20">
        <v>0.21396968412699571</v>
      </c>
      <c r="BG10" s="20">
        <v>0.31685553469926647</v>
      </c>
      <c r="BH10" s="20">
        <v>0.31901509593313809</v>
      </c>
      <c r="BI10" s="20">
        <v>0.14360610570769269</v>
      </c>
      <c r="BJ10" s="20">
        <v>0.29147445728794191</v>
      </c>
      <c r="BK10" s="20">
        <v>0.19170697724644339</v>
      </c>
      <c r="BL10" s="20">
        <v>0.16982048357084259</v>
      </c>
      <c r="BN10" s="20">
        <v>0.1983615252824982</v>
      </c>
      <c r="BO10" s="20">
        <v>0.21828437816529511</v>
      </c>
      <c r="BP10" s="20">
        <v>0.30522286101396667</v>
      </c>
    </row>
    <row r="11" spans="2:70" ht="19" customHeight="1" x14ac:dyDescent="0.35">
      <c r="B11" s="22" t="s">
        <v>117</v>
      </c>
      <c r="C11" s="20">
        <v>0.11276367721494231</v>
      </c>
      <c r="D11" s="20">
        <v>0.13577961791878471</v>
      </c>
      <c r="E11" s="20">
        <v>7.9325103860854354E-2</v>
      </c>
      <c r="F11" s="20">
        <v>0.10366611406001761</v>
      </c>
      <c r="G11" s="20">
        <v>0.135975298863699</v>
      </c>
      <c r="H11" s="20">
        <v>0.14132253721048649</v>
      </c>
      <c r="I11" s="20">
        <v>0.1132423590487759</v>
      </c>
      <c r="K11" s="20">
        <v>9.74526989257333E-2</v>
      </c>
      <c r="L11" s="20">
        <v>0.12843560405306259</v>
      </c>
      <c r="N11" s="20">
        <v>0.1071420403753043</v>
      </c>
      <c r="O11" s="20">
        <v>0.1181229502815974</v>
      </c>
      <c r="P11" s="20">
        <v>7.319501814670093E-2</v>
      </c>
      <c r="Q11" s="20">
        <v>0.1465217765209251</v>
      </c>
      <c r="S11" s="20">
        <v>0.2376326031633367</v>
      </c>
      <c r="T11" s="20">
        <v>0.18867105627284719</v>
      </c>
      <c r="U11" s="20">
        <v>5.2494114965043089E-2</v>
      </c>
      <c r="V11" s="20">
        <v>0.1211559242000718</v>
      </c>
      <c r="W11" s="20">
        <v>5.2961929166441282E-2</v>
      </c>
      <c r="X11" s="20">
        <v>0.18672226287518121</v>
      </c>
      <c r="Y11" s="20">
        <v>6.9532935547177405E-2</v>
      </c>
      <c r="Z11" s="20">
        <v>6.3446558376206691E-2</v>
      </c>
      <c r="AA11" s="20">
        <v>8.9872444443530625E-2</v>
      </c>
      <c r="AB11" s="20">
        <v>0.1639445540802468</v>
      </c>
      <c r="AC11" s="20">
        <v>0.1352743309881568</v>
      </c>
      <c r="AD11" s="20">
        <v>0.18949366613560001</v>
      </c>
      <c r="AE11" s="20">
        <v>0.13220224809554329</v>
      </c>
      <c r="AF11" s="20">
        <v>9.6359370597209934E-2</v>
      </c>
      <c r="AG11" s="20">
        <v>0.14149056887314351</v>
      </c>
      <c r="AH11" s="20">
        <v>5.3848891282905591E-2</v>
      </c>
      <c r="AI11" s="20">
        <v>0.1039394258787724</v>
      </c>
      <c r="AK11" s="20">
        <v>8.4221902771285939E-2</v>
      </c>
      <c r="AL11" s="20">
        <v>0.1417573072375746</v>
      </c>
      <c r="AN11" s="20">
        <v>0.1192454140550147</v>
      </c>
      <c r="AO11" s="20">
        <v>9.1156185026556771E-2</v>
      </c>
      <c r="AP11" s="20">
        <v>0.1435578644116661</v>
      </c>
      <c r="AQ11" s="20">
        <v>0.12242773677682479</v>
      </c>
      <c r="AR11" s="20">
        <v>0.10373080611500959</v>
      </c>
      <c r="AS11" s="20">
        <v>0.1124767356391532</v>
      </c>
      <c r="AT11" s="20">
        <v>0.1070374143344878</v>
      </c>
      <c r="AV11" s="20">
        <v>9.7875985705064741E-2</v>
      </c>
      <c r="AW11" s="20">
        <v>0.11309714433334089</v>
      </c>
      <c r="AX11" s="20">
        <v>0.1035567071397149</v>
      </c>
      <c r="AY11" s="20">
        <v>3.155215620697982E-2</v>
      </c>
      <c r="AZ11" s="20">
        <v>7.2119137417959209E-2</v>
      </c>
      <c r="BA11" s="20">
        <v>0</v>
      </c>
      <c r="BB11" s="20">
        <v>0.43864502350654733</v>
      </c>
      <c r="BC11" s="20">
        <v>0.1545246027703486</v>
      </c>
      <c r="BE11" s="20">
        <v>0.10950579414808401</v>
      </c>
      <c r="BF11" s="20">
        <v>0.11342016832536531</v>
      </c>
      <c r="BG11" s="20">
        <v>6.697600498674286E-2</v>
      </c>
      <c r="BH11" s="20">
        <v>0.13889185350555189</v>
      </c>
      <c r="BI11" s="20">
        <v>6.0618941864170807E-2</v>
      </c>
      <c r="BJ11" s="20">
        <v>0.14132650842690681</v>
      </c>
      <c r="BK11" s="20">
        <v>0.22560753955205459</v>
      </c>
      <c r="BL11" s="20">
        <v>0.12665873552035681</v>
      </c>
      <c r="BN11" s="20">
        <v>9.3245787701389679E-2</v>
      </c>
      <c r="BO11" s="20">
        <v>0.13263928706714939</v>
      </c>
      <c r="BP11" s="20">
        <v>0.16952985317591571</v>
      </c>
    </row>
    <row r="12" spans="2:70" ht="19" customHeight="1" x14ac:dyDescent="0.35">
      <c r="B12" s="22" t="s">
        <v>118</v>
      </c>
      <c r="C12" s="20">
        <v>0.27835850936879519</v>
      </c>
      <c r="D12" s="20">
        <v>0.29531465323474781</v>
      </c>
      <c r="E12" s="20">
        <v>0.2983317965946144</v>
      </c>
      <c r="F12" s="20">
        <v>0.32966734923550228</v>
      </c>
      <c r="G12" s="20">
        <v>0.19172736044163161</v>
      </c>
      <c r="H12" s="20">
        <v>0.23582126668574649</v>
      </c>
      <c r="I12" s="20">
        <v>0.28220401271492401</v>
      </c>
      <c r="K12" s="20">
        <v>0.29371574776368059</v>
      </c>
      <c r="L12" s="20">
        <v>0.25855891642558632</v>
      </c>
      <c r="N12" s="20">
        <v>0.27499589041186562</v>
      </c>
      <c r="O12" s="20">
        <v>0.28457920768114159</v>
      </c>
      <c r="P12" s="20">
        <v>0.35923049473165558</v>
      </c>
      <c r="Q12" s="20">
        <v>0.22284609832519911</v>
      </c>
      <c r="S12" s="20">
        <v>0.20268714640544691</v>
      </c>
      <c r="T12" s="20">
        <v>0.2542188991865682</v>
      </c>
      <c r="U12" s="20">
        <v>0.24672578235843851</v>
      </c>
      <c r="V12" s="20">
        <v>0.20830491051593369</v>
      </c>
      <c r="W12" s="20">
        <v>0.24182940499412259</v>
      </c>
      <c r="X12" s="20">
        <v>0.27543656281607531</v>
      </c>
      <c r="Y12" s="20">
        <v>0.27976349050780752</v>
      </c>
      <c r="Z12" s="20">
        <v>0.39951188654114661</v>
      </c>
      <c r="AA12" s="20">
        <v>0.29149122895598623</v>
      </c>
      <c r="AB12" s="20">
        <v>0.28313135603598483</v>
      </c>
      <c r="AC12" s="20">
        <v>0.30610659756302422</v>
      </c>
      <c r="AD12" s="20">
        <v>0.25171081297173092</v>
      </c>
      <c r="AE12" s="20">
        <v>0.34972293007898769</v>
      </c>
      <c r="AF12" s="20">
        <v>0.34454773068958933</v>
      </c>
      <c r="AG12" s="20">
        <v>0.27412249661119409</v>
      </c>
      <c r="AH12" s="20">
        <v>0.2483390947948001</v>
      </c>
      <c r="AI12" s="20">
        <v>0.25809853982376058</v>
      </c>
      <c r="AK12" s="20">
        <v>0.2930736605937701</v>
      </c>
      <c r="AL12" s="20">
        <v>0.26275565982463472</v>
      </c>
      <c r="AN12" s="20">
        <v>0.2472085700070959</v>
      </c>
      <c r="AO12" s="20">
        <v>0.25720732394604068</v>
      </c>
      <c r="AP12" s="20">
        <v>0.37748531478629321</v>
      </c>
      <c r="AQ12" s="20">
        <v>0.23578429976106299</v>
      </c>
      <c r="AR12" s="20">
        <v>0.29845034782677232</v>
      </c>
      <c r="AS12" s="20">
        <v>0.38880510898772752</v>
      </c>
      <c r="AT12" s="20">
        <v>0.3582642226141714</v>
      </c>
      <c r="AV12" s="20">
        <v>0.30762253172469278</v>
      </c>
      <c r="AW12" s="20">
        <v>0.28753731491346618</v>
      </c>
      <c r="AX12" s="20">
        <v>0.28117349717758078</v>
      </c>
      <c r="AY12" s="20">
        <v>0.23928843114817541</v>
      </c>
      <c r="AZ12" s="20">
        <v>0.30859018729128762</v>
      </c>
      <c r="BA12" s="20">
        <v>0.5611515664783856</v>
      </c>
      <c r="BB12" s="20">
        <v>8.7469448567301933E-2</v>
      </c>
      <c r="BC12" s="20">
        <v>0.23255570626313921</v>
      </c>
      <c r="BE12" s="20">
        <v>0.30520902707963959</v>
      </c>
      <c r="BF12" s="20">
        <v>0.27343596690206312</v>
      </c>
      <c r="BG12" s="20">
        <v>0.34915692895084782</v>
      </c>
      <c r="BH12" s="20">
        <v>0.25345055703723368</v>
      </c>
      <c r="BI12" s="20">
        <v>0.26842271093977782</v>
      </c>
      <c r="BJ12" s="20">
        <v>0.25991102515856562</v>
      </c>
      <c r="BK12" s="20">
        <v>0.25786878744023201</v>
      </c>
      <c r="BL12" s="20">
        <v>0.20152391327174601</v>
      </c>
      <c r="BN12" s="20">
        <v>0.32086189397234682</v>
      </c>
      <c r="BO12" s="20">
        <v>0.1983385010294888</v>
      </c>
      <c r="BP12" s="20">
        <v>0.18540430781655831</v>
      </c>
    </row>
    <row r="13" spans="2:70" ht="19" customHeight="1" x14ac:dyDescent="0.35">
      <c r="B13" s="22" t="s">
        <v>119</v>
      </c>
      <c r="C13" s="20">
        <v>0.27122533916901481</v>
      </c>
      <c r="D13" s="20">
        <v>0.18739302115083331</v>
      </c>
      <c r="E13" s="20">
        <v>0.28059715978782462</v>
      </c>
      <c r="F13" s="20">
        <v>0.25914411929625442</v>
      </c>
      <c r="G13" s="20">
        <v>0.28142277464191628</v>
      </c>
      <c r="H13" s="20">
        <v>0.32689549482598501</v>
      </c>
      <c r="I13" s="20">
        <v>0.28045163252019489</v>
      </c>
      <c r="K13" s="20">
        <v>0.25326334233525771</v>
      </c>
      <c r="L13" s="20">
        <v>0.2932801672717455</v>
      </c>
      <c r="N13" s="20">
        <v>0.25689168014926211</v>
      </c>
      <c r="O13" s="20">
        <v>0.22193301543861271</v>
      </c>
      <c r="P13" s="20">
        <v>0.30957770773659138</v>
      </c>
      <c r="Q13" s="20">
        <v>0.31908594107520832</v>
      </c>
      <c r="S13" s="20">
        <v>0.2407262248059085</v>
      </c>
      <c r="T13" s="20">
        <v>0.23065125591801569</v>
      </c>
      <c r="U13" s="20">
        <v>0.35710511599195072</v>
      </c>
      <c r="V13" s="20">
        <v>0.34911732649833782</v>
      </c>
      <c r="W13" s="20">
        <v>0.2941445432304664</v>
      </c>
      <c r="X13" s="20">
        <v>0.32181506209722249</v>
      </c>
      <c r="Y13" s="20">
        <v>0.25893150527183939</v>
      </c>
      <c r="Z13" s="20">
        <v>0.21853536529444451</v>
      </c>
      <c r="AA13" s="20">
        <v>0.17140812549155479</v>
      </c>
      <c r="AB13" s="20">
        <v>0.1616702442326734</v>
      </c>
      <c r="AC13" s="20">
        <v>0.21232051433646859</v>
      </c>
      <c r="AD13" s="20">
        <v>0.1903329208093994</v>
      </c>
      <c r="AE13" s="20">
        <v>0.26392880278324032</v>
      </c>
      <c r="AF13" s="20">
        <v>0.27748494685405478</v>
      </c>
      <c r="AG13" s="20">
        <v>0.26129967668725151</v>
      </c>
      <c r="AH13" s="20">
        <v>0.3766744314927844</v>
      </c>
      <c r="AI13" s="20">
        <v>0.29916456664582469</v>
      </c>
      <c r="AK13" s="20">
        <v>0.30401358908980819</v>
      </c>
      <c r="AL13" s="20">
        <v>0.23904056952107011</v>
      </c>
      <c r="AN13" s="20">
        <v>0.36506021852081638</v>
      </c>
      <c r="AO13" s="20">
        <v>0.27493357827192788</v>
      </c>
      <c r="AP13" s="20">
        <v>0.26816080216050397</v>
      </c>
      <c r="AQ13" s="20">
        <v>0.24968502177311491</v>
      </c>
      <c r="AR13" s="20">
        <v>0.2246129783085524</v>
      </c>
      <c r="AS13" s="20">
        <v>0.23625607297442819</v>
      </c>
      <c r="AT13" s="20">
        <v>0.19872552151330261</v>
      </c>
      <c r="AV13" s="20">
        <v>0.33697904452601568</v>
      </c>
      <c r="AW13" s="20">
        <v>0.2373954583130595</v>
      </c>
      <c r="AX13" s="20">
        <v>0.2462733057683042</v>
      </c>
      <c r="AY13" s="20">
        <v>0.20301064622720741</v>
      </c>
      <c r="AZ13" s="20">
        <v>0.47440217297127318</v>
      </c>
      <c r="BA13" s="20">
        <v>0.43884843352161451</v>
      </c>
      <c r="BB13" s="20">
        <v>0.20959802362768981</v>
      </c>
      <c r="BC13" s="20">
        <v>0.20555490097199849</v>
      </c>
      <c r="BE13" s="20">
        <v>0.31566886715021608</v>
      </c>
      <c r="BF13" s="20">
        <v>0.24379669698567941</v>
      </c>
      <c r="BG13" s="20">
        <v>0.16876430627660441</v>
      </c>
      <c r="BH13" s="20">
        <v>0.1167835629135385</v>
      </c>
      <c r="BI13" s="20">
        <v>0.44319207875824063</v>
      </c>
      <c r="BJ13" s="20">
        <v>0.2035858788775417</v>
      </c>
      <c r="BK13" s="20">
        <v>0.24464212940276089</v>
      </c>
      <c r="BL13" s="20">
        <v>0.36985073065196172</v>
      </c>
      <c r="BN13" s="20">
        <v>0.25986463010561139</v>
      </c>
      <c r="BO13" s="20">
        <v>0.335403574982856</v>
      </c>
      <c r="BP13" s="20">
        <v>0.25313034053587641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E19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5" width="20" customWidth="1"/>
  </cols>
  <sheetData>
    <row r="2" spans="2:5" ht="40" customHeight="1" x14ac:dyDescent="0.35">
      <c r="D2" s="21" t="s">
        <v>220</v>
      </c>
    </row>
    <row r="6" spans="2:5" ht="50" customHeight="1" x14ac:dyDescent="0.35">
      <c r="C6" s="23" t="s">
        <v>221</v>
      </c>
      <c r="D6" s="23" t="s">
        <v>222</v>
      </c>
      <c r="E6" s="23" t="s">
        <v>223</v>
      </c>
    </row>
    <row r="7" spans="2:5" x14ac:dyDescent="0.35">
      <c r="B7" s="22" t="s">
        <v>101</v>
      </c>
      <c r="C7" s="20">
        <v>0.22252495978812659</v>
      </c>
      <c r="D7" s="20">
        <v>0.35214992287374131</v>
      </c>
      <c r="E7" s="20">
        <v>0.34909867950282419</v>
      </c>
    </row>
    <row r="8" spans="2:5" x14ac:dyDescent="0.35">
      <c r="B8" s="22" t="s">
        <v>123</v>
      </c>
      <c r="C8" s="20">
        <v>0.20465791964421659</v>
      </c>
      <c r="D8" s="20">
        <v>0.29776759318081347</v>
      </c>
      <c r="E8" s="20">
        <v>0.27963791140610539</v>
      </c>
    </row>
    <row r="9" spans="2:5" x14ac:dyDescent="0.35">
      <c r="B9" s="22" t="s">
        <v>103</v>
      </c>
      <c r="C9" s="20">
        <v>0.22643597198638249</v>
      </c>
      <c r="D9" s="20">
        <v>0.17931346082124591</v>
      </c>
      <c r="E9" s="20">
        <v>0.2028034896401153</v>
      </c>
    </row>
    <row r="10" spans="2:5" x14ac:dyDescent="0.35">
      <c r="B10" s="22" t="s">
        <v>124</v>
      </c>
      <c r="C10" s="20">
        <v>0.21125246113846749</v>
      </c>
      <c r="D10" s="20">
        <v>0.12405190469486781</v>
      </c>
      <c r="E10" s="20">
        <v>0.1033681211749049</v>
      </c>
    </row>
    <row r="11" spans="2:5" x14ac:dyDescent="0.35">
      <c r="B11" s="22" t="s">
        <v>105</v>
      </c>
      <c r="C11" s="20">
        <v>0.1202354803712211</v>
      </c>
      <c r="D11" s="20">
        <v>3.8498759816177848E-2</v>
      </c>
      <c r="E11" s="20">
        <v>4.6521082580174219E-2</v>
      </c>
    </row>
    <row r="12" spans="2:5" x14ac:dyDescent="0.35">
      <c r="B12" s="22" t="s">
        <v>93</v>
      </c>
      <c r="C12" s="20">
        <v>1.489320707158562E-2</v>
      </c>
      <c r="D12" s="20">
        <v>8.2183586131535681E-3</v>
      </c>
      <c r="E12" s="20">
        <v>1.857071569587582E-2</v>
      </c>
    </row>
    <row r="15" spans="2:5" x14ac:dyDescent="0.35">
      <c r="B15" t="s">
        <v>200</v>
      </c>
    </row>
    <row r="16" spans="2:5" x14ac:dyDescent="0.35">
      <c r="B16" t="s">
        <v>9</v>
      </c>
    </row>
    <row r="19" spans="2:2" x14ac:dyDescent="0.35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0.22252495978812659</v>
      </c>
      <c r="D9" s="20">
        <v>0.1530014979789821</v>
      </c>
      <c r="E9" s="20">
        <v>0.25921256096127199</v>
      </c>
      <c r="F9" s="20">
        <v>0.28979345324391897</v>
      </c>
      <c r="G9" s="20">
        <v>0.1607366285952333</v>
      </c>
      <c r="H9" s="20">
        <v>0.1942069680669955</v>
      </c>
      <c r="I9" s="20">
        <v>0.20554740149878481</v>
      </c>
      <c r="K9" s="20">
        <v>0.25460381996404158</v>
      </c>
      <c r="L9" s="20">
        <v>0.18656241553545819</v>
      </c>
      <c r="N9" s="20">
        <v>0.23777613725371319</v>
      </c>
      <c r="O9" s="20">
        <v>0.1787338840471267</v>
      </c>
      <c r="P9" s="20">
        <v>0.23503767544938389</v>
      </c>
      <c r="Q9" s="20">
        <v>0.2263791232480625</v>
      </c>
      <c r="S9" s="20">
        <v>0.141307512308047</v>
      </c>
      <c r="T9" s="20">
        <v>0.30478673242500409</v>
      </c>
      <c r="U9" s="20">
        <v>0.20541475822077021</v>
      </c>
      <c r="V9" s="20">
        <v>0.24209898943315189</v>
      </c>
      <c r="W9" s="20">
        <v>0.24168192368371341</v>
      </c>
      <c r="X9" s="20">
        <v>0.1136772361470107</v>
      </c>
      <c r="Y9" s="20">
        <v>0.21635619366733291</v>
      </c>
      <c r="Z9" s="20">
        <v>0.20391792589864061</v>
      </c>
      <c r="AA9" s="20">
        <v>0.1564021889017625</v>
      </c>
      <c r="AB9" s="20">
        <v>0.24841498210282151</v>
      </c>
      <c r="AC9" s="20">
        <v>0.14315250506301369</v>
      </c>
      <c r="AD9" s="20">
        <v>0.23326373237162751</v>
      </c>
      <c r="AE9" s="20">
        <v>0.17635498882921721</v>
      </c>
      <c r="AF9" s="20">
        <v>0.33549889069391531</v>
      </c>
      <c r="AG9" s="20">
        <v>0.2358498209101543</v>
      </c>
      <c r="AH9" s="20">
        <v>0.32726113150538633</v>
      </c>
      <c r="AI9" s="20">
        <v>0.17936818598120891</v>
      </c>
      <c r="AK9" s="20">
        <v>0.22772289732936579</v>
      </c>
      <c r="AL9" s="20">
        <v>0.21764974094390499</v>
      </c>
      <c r="AN9" s="20">
        <v>0.25161606559283362</v>
      </c>
      <c r="AO9" s="20">
        <v>0.15246732213588829</v>
      </c>
      <c r="AP9" s="20">
        <v>0.1858219944109254</v>
      </c>
      <c r="AQ9" s="20">
        <v>0.22159713208920029</v>
      </c>
      <c r="AR9" s="20">
        <v>0.27661079619518653</v>
      </c>
      <c r="AS9" s="20">
        <v>0.34545702275632473</v>
      </c>
      <c r="AT9" s="20">
        <v>0.17406782781042709</v>
      </c>
      <c r="AV9" s="20">
        <v>0.22877843395499919</v>
      </c>
      <c r="AW9" s="20">
        <v>0.25986521315306821</v>
      </c>
      <c r="AX9" s="20">
        <v>0.2191076619861409</v>
      </c>
      <c r="AY9" s="20">
        <v>0.1505486122009333</v>
      </c>
      <c r="AZ9" s="20">
        <v>0.20385667078536571</v>
      </c>
      <c r="BA9" s="20">
        <v>0.57828099114639453</v>
      </c>
      <c r="BB9" s="20">
        <v>0.36384894572431392</v>
      </c>
      <c r="BC9" s="20">
        <v>0.15626064268589249</v>
      </c>
      <c r="BE9" s="20">
        <v>0.20450495848671471</v>
      </c>
      <c r="BF9" s="20">
        <v>0.29052938369474018</v>
      </c>
      <c r="BG9" s="20">
        <v>0.2154947701952335</v>
      </c>
      <c r="BH9" s="20">
        <v>0.13328915791684109</v>
      </c>
      <c r="BI9" s="20">
        <v>0.25545448729309178</v>
      </c>
      <c r="BJ9" s="20">
        <v>0.1763828838290688</v>
      </c>
      <c r="BK9" s="20">
        <v>0.1058809633435927</v>
      </c>
      <c r="BL9" s="20">
        <v>0.1166760944305771</v>
      </c>
      <c r="BN9" s="20">
        <v>0.233376992315006</v>
      </c>
      <c r="BO9" s="20">
        <v>0.17368370896608271</v>
      </c>
      <c r="BP9" s="20">
        <v>0.22235435535210221</v>
      </c>
    </row>
    <row r="10" spans="2:70" ht="19" customHeight="1" x14ac:dyDescent="0.35">
      <c r="B10" s="22" t="s">
        <v>123</v>
      </c>
      <c r="C10" s="20">
        <v>0.20465791964421659</v>
      </c>
      <c r="D10" s="20">
        <v>0.12596984873164471</v>
      </c>
      <c r="E10" s="20">
        <v>0.19262912154329259</v>
      </c>
      <c r="F10" s="20">
        <v>0.2058345776698236</v>
      </c>
      <c r="G10" s="20">
        <v>0.1948122234196013</v>
      </c>
      <c r="H10" s="20">
        <v>0.25813419969128698</v>
      </c>
      <c r="I10" s="20">
        <v>0.24325473312807111</v>
      </c>
      <c r="K10" s="20">
        <v>0.22655318016132539</v>
      </c>
      <c r="L10" s="20">
        <v>0.18135647272998839</v>
      </c>
      <c r="N10" s="20">
        <v>0.25672459522611413</v>
      </c>
      <c r="O10" s="20">
        <v>0.18383254229093551</v>
      </c>
      <c r="P10" s="20">
        <v>0.1477089276422838</v>
      </c>
      <c r="Q10" s="20">
        <v>0.17015794547019811</v>
      </c>
      <c r="S10" s="20">
        <v>0</v>
      </c>
      <c r="T10" s="20">
        <v>7.9448553677738787E-2</v>
      </c>
      <c r="U10" s="20">
        <v>0.2090212928461701</v>
      </c>
      <c r="V10" s="20">
        <v>0.13024463676395789</v>
      </c>
      <c r="W10" s="20">
        <v>0.1770725071550823</v>
      </c>
      <c r="X10" s="20">
        <v>0.21023104404930379</v>
      </c>
      <c r="Y10" s="20">
        <v>0.1597580565774443</v>
      </c>
      <c r="Z10" s="20">
        <v>0.20744480432145629</v>
      </c>
      <c r="AA10" s="20">
        <v>0.25151662927935098</v>
      </c>
      <c r="AB10" s="20">
        <v>0.21591440876650511</v>
      </c>
      <c r="AC10" s="20">
        <v>0.26954647995899239</v>
      </c>
      <c r="AD10" s="20">
        <v>0.20385704497792331</v>
      </c>
      <c r="AE10" s="20">
        <v>0.29021993200663881</v>
      </c>
      <c r="AF10" s="20">
        <v>0.23706071151656899</v>
      </c>
      <c r="AG10" s="20">
        <v>0.25122716212335588</v>
      </c>
      <c r="AH10" s="20">
        <v>0.24874348242771091</v>
      </c>
      <c r="AI10" s="20">
        <v>0.10431748687313259</v>
      </c>
      <c r="AK10" s="20">
        <v>0.23397811616368611</v>
      </c>
      <c r="AL10" s="20">
        <v>0.17528935561773731</v>
      </c>
      <c r="AN10" s="20">
        <v>0.14553903408503691</v>
      </c>
      <c r="AO10" s="20">
        <v>0.20777492230918981</v>
      </c>
      <c r="AP10" s="20">
        <v>0.27723385758452102</v>
      </c>
      <c r="AQ10" s="20">
        <v>0.19546581494468299</v>
      </c>
      <c r="AR10" s="20">
        <v>0.241884697971785</v>
      </c>
      <c r="AS10" s="20">
        <v>0.28478953189725298</v>
      </c>
      <c r="AT10" s="20">
        <v>6.8748993550784926E-2</v>
      </c>
      <c r="AV10" s="20">
        <v>0.25258642502654333</v>
      </c>
      <c r="AW10" s="20">
        <v>0.23072988608724451</v>
      </c>
      <c r="AX10" s="20">
        <v>0.24646927487472861</v>
      </c>
      <c r="AY10" s="20">
        <v>9.6854872397720421E-2</v>
      </c>
      <c r="AZ10" s="20">
        <v>0.26239867815959328</v>
      </c>
      <c r="BA10" s="20">
        <v>0.1935822602973207</v>
      </c>
      <c r="BB10" s="20">
        <v>0.1248400786483351</v>
      </c>
      <c r="BC10" s="20">
        <v>9.6241327489378845E-2</v>
      </c>
      <c r="BE10" s="20">
        <v>0.25821598736125501</v>
      </c>
      <c r="BF10" s="20">
        <v>0.22160100684832931</v>
      </c>
      <c r="BG10" s="20">
        <v>0.2107825837421303</v>
      </c>
      <c r="BH10" s="20">
        <v>0.16871678702548579</v>
      </c>
      <c r="BI10" s="20">
        <v>0.18298292083022771</v>
      </c>
      <c r="BJ10" s="20">
        <v>0.10231768309779241</v>
      </c>
      <c r="BK10" s="20">
        <v>0.20133362787471981</v>
      </c>
      <c r="BL10" s="20">
        <v>0.14057703283531531</v>
      </c>
      <c r="BN10" s="20">
        <v>0.1980068849962911</v>
      </c>
      <c r="BO10" s="20">
        <v>0.24195100791564941</v>
      </c>
      <c r="BP10" s="20">
        <v>0.1938305780192475</v>
      </c>
    </row>
    <row r="11" spans="2:70" ht="32" customHeight="1" x14ac:dyDescent="0.35">
      <c r="B11" s="22" t="s">
        <v>103</v>
      </c>
      <c r="C11" s="20">
        <v>0.22643597198638249</v>
      </c>
      <c r="D11" s="20">
        <v>0.23630989924269891</v>
      </c>
      <c r="E11" s="20">
        <v>0.22855876889849169</v>
      </c>
      <c r="F11" s="20">
        <v>0.17612744760355681</v>
      </c>
      <c r="G11" s="20">
        <v>0.27731640368178739</v>
      </c>
      <c r="H11" s="20">
        <v>0.2004578149623249</v>
      </c>
      <c r="I11" s="20">
        <v>0.25742410564849633</v>
      </c>
      <c r="K11" s="20">
        <v>0.22274980041894479</v>
      </c>
      <c r="L11" s="20">
        <v>0.2321051637087039</v>
      </c>
      <c r="N11" s="20">
        <v>0.1710361967938582</v>
      </c>
      <c r="O11" s="20">
        <v>0.25083212470514132</v>
      </c>
      <c r="P11" s="20">
        <v>0.26309683239054987</v>
      </c>
      <c r="Q11" s="20">
        <v>0.27917493695427342</v>
      </c>
      <c r="S11" s="20">
        <v>0.36415122185631549</v>
      </c>
      <c r="T11" s="20">
        <v>0.25215538690593953</v>
      </c>
      <c r="U11" s="20">
        <v>0.234130561476946</v>
      </c>
      <c r="V11" s="20">
        <v>0.15911969438373019</v>
      </c>
      <c r="W11" s="20">
        <v>0.20571359372601911</v>
      </c>
      <c r="X11" s="20">
        <v>0.34280158798621718</v>
      </c>
      <c r="Y11" s="20">
        <v>0.29337142187243342</v>
      </c>
      <c r="Z11" s="20">
        <v>0.23720287691914441</v>
      </c>
      <c r="AA11" s="20">
        <v>0.24855883264053269</v>
      </c>
      <c r="AB11" s="20">
        <v>0.18257016466160589</v>
      </c>
      <c r="AC11" s="20">
        <v>0.24676081736535649</v>
      </c>
      <c r="AD11" s="20">
        <v>0.20154384977990639</v>
      </c>
      <c r="AE11" s="20">
        <v>0.27719296548707761</v>
      </c>
      <c r="AF11" s="20">
        <v>0.12589017908426081</v>
      </c>
      <c r="AG11" s="20">
        <v>0.25459071462507121</v>
      </c>
      <c r="AH11" s="20">
        <v>0.1140491986810305</v>
      </c>
      <c r="AI11" s="20">
        <v>0.27836771271089189</v>
      </c>
      <c r="AK11" s="20">
        <v>0.23462786667257279</v>
      </c>
      <c r="AL11" s="20">
        <v>0.21720251462205989</v>
      </c>
      <c r="AN11" s="20">
        <v>0.24924262190552629</v>
      </c>
      <c r="AO11" s="20">
        <v>0.2405760152397923</v>
      </c>
      <c r="AP11" s="20">
        <v>0.18927550715483449</v>
      </c>
      <c r="AQ11" s="20">
        <v>0.22263332726508039</v>
      </c>
      <c r="AR11" s="20">
        <v>0.1810882790373505</v>
      </c>
      <c r="AS11" s="20">
        <v>0.21887709863651611</v>
      </c>
      <c r="AT11" s="20">
        <v>0.39010250157777382</v>
      </c>
      <c r="AV11" s="20">
        <v>0.28016415403136963</v>
      </c>
      <c r="AW11" s="20">
        <v>0.20512448516337059</v>
      </c>
      <c r="AX11" s="20">
        <v>0.1123438449589326</v>
      </c>
      <c r="AY11" s="20">
        <v>0.15556282355271589</v>
      </c>
      <c r="AZ11" s="20">
        <v>0.28993604518292138</v>
      </c>
      <c r="BA11" s="20">
        <v>0.2281367485562848</v>
      </c>
      <c r="BB11" s="20">
        <v>0.20060600969623121</v>
      </c>
      <c r="BC11" s="20">
        <v>0.24793841254823379</v>
      </c>
      <c r="BE11" s="20">
        <v>0.28254955097178458</v>
      </c>
      <c r="BF11" s="20">
        <v>0.1821402305054938</v>
      </c>
      <c r="BG11" s="20">
        <v>0.15253924088747289</v>
      </c>
      <c r="BH11" s="20">
        <v>0.17941101069698359</v>
      </c>
      <c r="BI11" s="20">
        <v>0.26101756967670731</v>
      </c>
      <c r="BJ11" s="20">
        <v>0.22026902182222929</v>
      </c>
      <c r="BK11" s="20">
        <v>0.30372540307800289</v>
      </c>
      <c r="BL11" s="20">
        <v>0.38633080121408792</v>
      </c>
      <c r="BN11" s="20">
        <v>0.2308211143398127</v>
      </c>
      <c r="BO11" s="20">
        <v>0.21682440873092809</v>
      </c>
      <c r="BP11" s="20">
        <v>0.22068622085354389</v>
      </c>
    </row>
    <row r="12" spans="2:70" ht="19" customHeight="1" x14ac:dyDescent="0.35">
      <c r="B12" s="22" t="s">
        <v>124</v>
      </c>
      <c r="C12" s="20">
        <v>0.21125246113846749</v>
      </c>
      <c r="D12" s="20">
        <v>0.26902590601737719</v>
      </c>
      <c r="E12" s="20">
        <v>0.20200804951116191</v>
      </c>
      <c r="F12" s="20">
        <v>0.14867832356037669</v>
      </c>
      <c r="G12" s="20">
        <v>0.25722792777544518</v>
      </c>
      <c r="H12" s="20">
        <v>0.26274691688532931</v>
      </c>
      <c r="I12" s="20">
        <v>0.18827937869077621</v>
      </c>
      <c r="K12" s="20">
        <v>0.17365121788346929</v>
      </c>
      <c r="L12" s="20">
        <v>0.25270004238374932</v>
      </c>
      <c r="N12" s="20">
        <v>0.2018313958040161</v>
      </c>
      <c r="O12" s="20">
        <v>0.25107591213744329</v>
      </c>
      <c r="P12" s="20">
        <v>0.19728209390248139</v>
      </c>
      <c r="Q12" s="20">
        <v>0.20155095498038719</v>
      </c>
      <c r="S12" s="20">
        <v>0.25821380755937362</v>
      </c>
      <c r="T12" s="20">
        <v>0.2116952458191334</v>
      </c>
      <c r="U12" s="20">
        <v>0.22494714639864119</v>
      </c>
      <c r="V12" s="20">
        <v>0.24626451619183379</v>
      </c>
      <c r="W12" s="20">
        <v>0.17316104387939071</v>
      </c>
      <c r="X12" s="20">
        <v>0.1485050472352476</v>
      </c>
      <c r="Y12" s="20">
        <v>0.24986817788923121</v>
      </c>
      <c r="Z12" s="20">
        <v>0.27557092958951201</v>
      </c>
      <c r="AA12" s="20">
        <v>0.21651298765791949</v>
      </c>
      <c r="AB12" s="20">
        <v>0.25444140322335979</v>
      </c>
      <c r="AC12" s="20">
        <v>0.1842953099342601</v>
      </c>
      <c r="AD12" s="20">
        <v>0.2193457894335594</v>
      </c>
      <c r="AE12" s="20">
        <v>0.17395322652379239</v>
      </c>
      <c r="AF12" s="20">
        <v>0.19419642331353451</v>
      </c>
      <c r="AG12" s="20">
        <v>0.198347811980915</v>
      </c>
      <c r="AH12" s="20">
        <v>0.18546575338074661</v>
      </c>
      <c r="AI12" s="20">
        <v>0.26856980494788069</v>
      </c>
      <c r="AK12" s="20">
        <v>0.18196213868881961</v>
      </c>
      <c r="AL12" s="20">
        <v>0.24094972190029329</v>
      </c>
      <c r="AN12" s="20">
        <v>0.20223800842056011</v>
      </c>
      <c r="AO12" s="20">
        <v>0.25679188438167577</v>
      </c>
      <c r="AP12" s="20">
        <v>0.20488424269259109</v>
      </c>
      <c r="AQ12" s="20">
        <v>0.21818353507609209</v>
      </c>
      <c r="AR12" s="20">
        <v>0.18864568381883079</v>
      </c>
      <c r="AS12" s="20">
        <v>6.6803503224790409E-2</v>
      </c>
      <c r="AT12" s="20">
        <v>0.2470453161478898</v>
      </c>
      <c r="AV12" s="20">
        <v>0.1644783024069946</v>
      </c>
      <c r="AW12" s="20">
        <v>0.17223261701841511</v>
      </c>
      <c r="AX12" s="20">
        <v>0.28412778047509329</v>
      </c>
      <c r="AY12" s="20">
        <v>0.36556259608024028</v>
      </c>
      <c r="AZ12" s="20">
        <v>0.12713217061728571</v>
      </c>
      <c r="BA12" s="20">
        <v>0</v>
      </c>
      <c r="BB12" s="20">
        <v>8.7469448567301933E-2</v>
      </c>
      <c r="BC12" s="20">
        <v>0.31884480885139571</v>
      </c>
      <c r="BE12" s="20">
        <v>0.18108145075672319</v>
      </c>
      <c r="BF12" s="20">
        <v>0.16931990203804481</v>
      </c>
      <c r="BG12" s="20">
        <v>0.24637894409281591</v>
      </c>
      <c r="BH12" s="20">
        <v>0.29759984187967059</v>
      </c>
      <c r="BI12" s="20">
        <v>0.17127489988041819</v>
      </c>
      <c r="BJ12" s="20">
        <v>0.30964670894955149</v>
      </c>
      <c r="BK12" s="20">
        <v>0.29800816367876748</v>
      </c>
      <c r="BL12" s="20">
        <v>0.26456114369363248</v>
      </c>
      <c r="BN12" s="20">
        <v>0.2040776830500198</v>
      </c>
      <c r="BO12" s="20">
        <v>0.2259961968658194</v>
      </c>
      <c r="BP12" s="20">
        <v>0.22412768389778909</v>
      </c>
    </row>
    <row r="13" spans="2:70" ht="19" customHeight="1" x14ac:dyDescent="0.35">
      <c r="B13" s="22" t="s">
        <v>105</v>
      </c>
      <c r="C13" s="20">
        <v>0.1202354803712211</v>
      </c>
      <c r="D13" s="20">
        <v>0.21569284802929689</v>
      </c>
      <c r="E13" s="20">
        <v>0.1107059166315698</v>
      </c>
      <c r="F13" s="20">
        <v>0.1577647772633019</v>
      </c>
      <c r="G13" s="20">
        <v>0.1001277933270415</v>
      </c>
      <c r="H13" s="20">
        <v>6.9589866055865673E-2</v>
      </c>
      <c r="I13" s="20">
        <v>7.3593010350570601E-2</v>
      </c>
      <c r="K13" s="20">
        <v>0.11537495928750249</v>
      </c>
      <c r="L13" s="20">
        <v>0.123464554491781</v>
      </c>
      <c r="N13" s="20">
        <v>0.12804633554855441</v>
      </c>
      <c r="O13" s="20">
        <v>0.12134233085846929</v>
      </c>
      <c r="P13" s="20">
        <v>0.1369061038919176</v>
      </c>
      <c r="Q13" s="20">
        <v>9.1085695698919972E-2</v>
      </c>
      <c r="S13" s="20">
        <v>0.1125251043433725</v>
      </c>
      <c r="T13" s="20">
        <v>7.5013312029261731E-2</v>
      </c>
      <c r="U13" s="20">
        <v>0.1264862410574725</v>
      </c>
      <c r="V13" s="20">
        <v>0.2222721632273259</v>
      </c>
      <c r="W13" s="20">
        <v>0.1396251747414623</v>
      </c>
      <c r="X13" s="20">
        <v>0.16235325078485369</v>
      </c>
      <c r="Y13" s="20">
        <v>8.0646149993558125E-2</v>
      </c>
      <c r="Z13" s="20">
        <v>7.5863463271246642E-2</v>
      </c>
      <c r="AA13" s="20">
        <v>0.12700936152043429</v>
      </c>
      <c r="AB13" s="20">
        <v>9.8659041245707749E-2</v>
      </c>
      <c r="AC13" s="20">
        <v>0.15624488767837741</v>
      </c>
      <c r="AD13" s="20">
        <v>0.1419895834369834</v>
      </c>
      <c r="AE13" s="20">
        <v>8.227888715327393E-2</v>
      </c>
      <c r="AF13" s="20">
        <v>0.10735379539172039</v>
      </c>
      <c r="AG13" s="20">
        <v>4.1199686873806388E-2</v>
      </c>
      <c r="AH13" s="20">
        <v>0.1176576387888246</v>
      </c>
      <c r="AI13" s="20">
        <v>0.13453230199810021</v>
      </c>
      <c r="AK13" s="20">
        <v>0.11759104983324439</v>
      </c>
      <c r="AL13" s="20">
        <v>0.1230794350366529</v>
      </c>
      <c r="AN13" s="20">
        <v>0.13196234510199251</v>
      </c>
      <c r="AO13" s="20">
        <v>0.12794844740773559</v>
      </c>
      <c r="AP13" s="20">
        <v>0.1211287450173095</v>
      </c>
      <c r="AQ13" s="20">
        <v>0.13121222764198279</v>
      </c>
      <c r="AR13" s="20">
        <v>0.1069515079466971</v>
      </c>
      <c r="AS13" s="20">
        <v>8.407284348511572E-2</v>
      </c>
      <c r="AT13" s="20">
        <v>4.5346517153191108E-2</v>
      </c>
      <c r="AV13" s="20">
        <v>6.8736681800284624E-2</v>
      </c>
      <c r="AW13" s="20">
        <v>0.123567025027173</v>
      </c>
      <c r="AX13" s="20">
        <v>0.13795143770510479</v>
      </c>
      <c r="AY13" s="20">
        <v>0.18824893824870281</v>
      </c>
      <c r="AZ13" s="20">
        <v>9.4111098583871344E-2</v>
      </c>
      <c r="BA13" s="20">
        <v>0</v>
      </c>
      <c r="BB13" s="20">
        <v>0</v>
      </c>
      <c r="BC13" s="20">
        <v>0.16172208586257841</v>
      </c>
      <c r="BE13" s="20">
        <v>7.3648052423522653E-2</v>
      </c>
      <c r="BF13" s="20">
        <v>0.1237249097106544</v>
      </c>
      <c r="BG13" s="20">
        <v>0.15536168634966491</v>
      </c>
      <c r="BH13" s="20">
        <v>0.198644278020186</v>
      </c>
      <c r="BI13" s="20">
        <v>0.1169743664877631</v>
      </c>
      <c r="BJ13" s="20">
        <v>0.15571454400148119</v>
      </c>
      <c r="BK13" s="20">
        <v>6.1602604276607312E-2</v>
      </c>
      <c r="BL13" s="20">
        <v>6.2169771786016258E-2</v>
      </c>
      <c r="BN13" s="20">
        <v>0.1204603165590139</v>
      </c>
      <c r="BO13" s="20">
        <v>0.12601270012226981</v>
      </c>
      <c r="BP13" s="20">
        <v>0.1178867626142211</v>
      </c>
    </row>
    <row r="14" spans="2:70" ht="19" customHeight="1" x14ac:dyDescent="0.35">
      <c r="B14" s="22" t="s">
        <v>93</v>
      </c>
      <c r="C14" s="20">
        <v>1.489320707158562E-2</v>
      </c>
      <c r="D14" s="20">
        <v>0</v>
      </c>
      <c r="E14" s="20">
        <v>6.8855824542119028E-3</v>
      </c>
      <c r="F14" s="20">
        <v>2.1801420659021738E-2</v>
      </c>
      <c r="G14" s="20">
        <v>9.7790232008914107E-3</v>
      </c>
      <c r="H14" s="20">
        <v>1.4864234338197771E-2</v>
      </c>
      <c r="I14" s="20">
        <v>3.1901370683300713E-2</v>
      </c>
      <c r="K14" s="20">
        <v>7.0670222847164484E-3</v>
      </c>
      <c r="L14" s="20">
        <v>2.3811351150319179E-2</v>
      </c>
      <c r="N14" s="20">
        <v>4.5853393737440651E-3</v>
      </c>
      <c r="O14" s="20">
        <v>1.4183205960883851E-2</v>
      </c>
      <c r="P14" s="20">
        <v>1.9968366723383681E-2</v>
      </c>
      <c r="Q14" s="20">
        <v>3.1651343648158962E-2</v>
      </c>
      <c r="S14" s="20">
        <v>0.12380235393289141</v>
      </c>
      <c r="T14" s="20">
        <v>7.6900769142922501E-2</v>
      </c>
      <c r="U14" s="20">
        <v>0</v>
      </c>
      <c r="V14" s="20">
        <v>0</v>
      </c>
      <c r="W14" s="20">
        <v>6.2745756814332268E-2</v>
      </c>
      <c r="X14" s="20">
        <v>2.243183379736724E-2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1.878480348669731E-2</v>
      </c>
      <c r="AH14" s="20">
        <v>6.8227952163009767E-3</v>
      </c>
      <c r="AI14" s="20">
        <v>3.4844507488785849E-2</v>
      </c>
      <c r="AK14" s="20">
        <v>4.1179313123112186E-3</v>
      </c>
      <c r="AL14" s="20">
        <v>2.5829231879351659E-2</v>
      </c>
      <c r="AN14" s="20">
        <v>1.9401924894050699E-2</v>
      </c>
      <c r="AO14" s="20">
        <v>1.444140852571823E-2</v>
      </c>
      <c r="AP14" s="20">
        <v>2.1655653139818581E-2</v>
      </c>
      <c r="AQ14" s="20">
        <v>1.0907962982961509E-2</v>
      </c>
      <c r="AR14" s="20">
        <v>4.8190350301500796E-3</v>
      </c>
      <c r="AS14" s="20">
        <v>0</v>
      </c>
      <c r="AT14" s="20">
        <v>7.4688843759933093E-2</v>
      </c>
      <c r="AV14" s="20">
        <v>5.2560027798088356E-3</v>
      </c>
      <c r="AW14" s="20">
        <v>8.4807735507286368E-3</v>
      </c>
      <c r="AX14" s="20">
        <v>0</v>
      </c>
      <c r="AY14" s="20">
        <v>4.3222157519687221E-2</v>
      </c>
      <c r="AZ14" s="20">
        <v>2.2565336670962409E-2</v>
      </c>
      <c r="BA14" s="20">
        <v>0</v>
      </c>
      <c r="BB14" s="20">
        <v>0.22323551736381789</v>
      </c>
      <c r="BC14" s="20">
        <v>1.8992722562520839E-2</v>
      </c>
      <c r="BE14" s="20">
        <v>0</v>
      </c>
      <c r="BF14" s="20">
        <v>1.2684567202737539E-2</v>
      </c>
      <c r="BG14" s="20">
        <v>1.9442774732682449E-2</v>
      </c>
      <c r="BH14" s="20">
        <v>2.2338924460833041E-2</v>
      </c>
      <c r="BI14" s="20">
        <v>1.2295755831791769E-2</v>
      </c>
      <c r="BJ14" s="20">
        <v>3.5669158299876838E-2</v>
      </c>
      <c r="BK14" s="20">
        <v>2.9449237748309851E-2</v>
      </c>
      <c r="BL14" s="20">
        <v>2.9685156040371009E-2</v>
      </c>
      <c r="BN14" s="20">
        <v>1.3257008739856409E-2</v>
      </c>
      <c r="BO14" s="20">
        <v>1.553197739925026E-2</v>
      </c>
      <c r="BP14" s="20">
        <v>2.1114399263096089E-2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0.35214992287374131</v>
      </c>
      <c r="D9" s="20">
        <v>0.22485314900548031</v>
      </c>
      <c r="E9" s="20">
        <v>0.3831032511531885</v>
      </c>
      <c r="F9" s="20">
        <v>0.41326817065865318</v>
      </c>
      <c r="G9" s="20">
        <v>0.32836394919628231</v>
      </c>
      <c r="H9" s="20">
        <v>0.36634302275209751</v>
      </c>
      <c r="I9" s="20">
        <v>0.32311100797268338</v>
      </c>
      <c r="K9" s="20">
        <v>0.3642982720682264</v>
      </c>
      <c r="L9" s="20">
        <v>0.3382065733381357</v>
      </c>
      <c r="N9" s="20">
        <v>0.38048171980551942</v>
      </c>
      <c r="O9" s="20">
        <v>0.3344871802604506</v>
      </c>
      <c r="P9" s="20">
        <v>0.29148102384622099</v>
      </c>
      <c r="Q9" s="20">
        <v>0.35486327634242271</v>
      </c>
      <c r="S9" s="20">
        <v>0.35449330850604033</v>
      </c>
      <c r="T9" s="20">
        <v>0.39140200590098501</v>
      </c>
      <c r="U9" s="20">
        <v>0.40208155997120099</v>
      </c>
      <c r="V9" s="20">
        <v>0.38944687073521628</v>
      </c>
      <c r="W9" s="20">
        <v>0.41098040766313559</v>
      </c>
      <c r="X9" s="20">
        <v>0.20212658360912891</v>
      </c>
      <c r="Y9" s="20">
        <v>0.33045274077242093</v>
      </c>
      <c r="Z9" s="20">
        <v>0.32835403542837571</v>
      </c>
      <c r="AA9" s="20">
        <v>0.29177578840786028</v>
      </c>
      <c r="AB9" s="20">
        <v>0.3325579257644074</v>
      </c>
      <c r="AC9" s="20">
        <v>0.23559148183707751</v>
      </c>
      <c r="AD9" s="20">
        <v>0.37633415066562231</v>
      </c>
      <c r="AE9" s="20">
        <v>0.35761448472813129</v>
      </c>
      <c r="AF9" s="20">
        <v>0.4032227470193458</v>
      </c>
      <c r="AG9" s="20">
        <v>0.41583606911538079</v>
      </c>
      <c r="AH9" s="20">
        <v>0.45192690576151928</v>
      </c>
      <c r="AI9" s="20">
        <v>0.31464578122251452</v>
      </c>
      <c r="AK9" s="20">
        <v>0.35503362469326211</v>
      </c>
      <c r="AL9" s="20">
        <v>0.34899158461256241</v>
      </c>
      <c r="AN9" s="20">
        <v>0.36715731037274701</v>
      </c>
      <c r="AO9" s="20">
        <v>0.257360473719767</v>
      </c>
      <c r="AP9" s="20">
        <v>0.35586932882200289</v>
      </c>
      <c r="AQ9" s="20">
        <v>0.34846841089610597</v>
      </c>
      <c r="AR9" s="20">
        <v>0.41377938689680938</v>
      </c>
      <c r="AS9" s="20">
        <v>0.3799905582592864</v>
      </c>
      <c r="AT9" s="20">
        <v>0.52438573497966434</v>
      </c>
      <c r="AV9" s="20">
        <v>0.40338403057345928</v>
      </c>
      <c r="AW9" s="20">
        <v>0.37060384972278831</v>
      </c>
      <c r="AX9" s="20">
        <v>0.33025409902040431</v>
      </c>
      <c r="AY9" s="20">
        <v>0.21221201489854119</v>
      </c>
      <c r="AZ9" s="20">
        <v>0.3699736627045172</v>
      </c>
      <c r="BA9" s="20">
        <v>0.77186325144371515</v>
      </c>
      <c r="BB9" s="20">
        <v>0.65322975268716788</v>
      </c>
      <c r="BC9" s="20">
        <v>0.27624827488648951</v>
      </c>
      <c r="BE9" s="20">
        <v>0.372754850007677</v>
      </c>
      <c r="BF9" s="20">
        <v>0.41012834539981241</v>
      </c>
      <c r="BG9" s="20">
        <v>0.35225900428583551</v>
      </c>
      <c r="BH9" s="20">
        <v>0.2320289903306437</v>
      </c>
      <c r="BI9" s="20">
        <v>0.39968429062049038</v>
      </c>
      <c r="BJ9" s="20">
        <v>0.2099780804200837</v>
      </c>
      <c r="BK9" s="20">
        <v>0.28936048217482663</v>
      </c>
      <c r="BL9" s="20">
        <v>0.1843877156351596</v>
      </c>
      <c r="BN9" s="20">
        <v>0.35333857441155048</v>
      </c>
      <c r="BO9" s="20">
        <v>0.36517607605050523</v>
      </c>
      <c r="BP9" s="20">
        <v>0.32958541934103919</v>
      </c>
    </row>
    <row r="10" spans="2:70" ht="19" customHeight="1" x14ac:dyDescent="0.35">
      <c r="B10" s="22" t="s">
        <v>123</v>
      </c>
      <c r="C10" s="20">
        <v>0.29776759318081347</v>
      </c>
      <c r="D10" s="20">
        <v>0.21870299460863171</v>
      </c>
      <c r="E10" s="20">
        <v>0.29296977647138173</v>
      </c>
      <c r="F10" s="20">
        <v>0.23899422534373821</v>
      </c>
      <c r="G10" s="20">
        <v>0.32635755013767759</v>
      </c>
      <c r="H10" s="20">
        <v>0.31968437796187621</v>
      </c>
      <c r="I10" s="20">
        <v>0.39665361459874349</v>
      </c>
      <c r="K10" s="20">
        <v>0.29440958236888298</v>
      </c>
      <c r="L10" s="20">
        <v>0.3017978986415501</v>
      </c>
      <c r="N10" s="20">
        <v>0.32132985792515179</v>
      </c>
      <c r="O10" s="20">
        <v>0.2418514845634985</v>
      </c>
      <c r="P10" s="20">
        <v>0.30328828745036068</v>
      </c>
      <c r="Q10" s="20">
        <v>0.30419373515919812</v>
      </c>
      <c r="S10" s="20">
        <v>0.2423247654821431</v>
      </c>
      <c r="T10" s="20">
        <v>0.15029920885851769</v>
      </c>
      <c r="U10" s="20">
        <v>0.28516175295113</v>
      </c>
      <c r="V10" s="20">
        <v>0.24705075923642361</v>
      </c>
      <c r="W10" s="20">
        <v>0.29990135299355453</v>
      </c>
      <c r="X10" s="20">
        <v>0.37309976856080801</v>
      </c>
      <c r="Y10" s="20">
        <v>0.27258231194956489</v>
      </c>
      <c r="Z10" s="20">
        <v>0.27664045956689348</v>
      </c>
      <c r="AA10" s="20">
        <v>0.41547538710600179</v>
      </c>
      <c r="AB10" s="20">
        <v>0.32955081392903668</v>
      </c>
      <c r="AC10" s="20">
        <v>0.32323149822412262</v>
      </c>
      <c r="AD10" s="20">
        <v>0.2496729595367167</v>
      </c>
      <c r="AE10" s="20">
        <v>0.31303268746377311</v>
      </c>
      <c r="AF10" s="20">
        <v>0.28593104504311218</v>
      </c>
      <c r="AG10" s="20">
        <v>0.42989598728655992</v>
      </c>
      <c r="AH10" s="20">
        <v>0.28996743881015302</v>
      </c>
      <c r="AI10" s="20">
        <v>0.2246535827121991</v>
      </c>
      <c r="AK10" s="20">
        <v>0.31274095128755741</v>
      </c>
      <c r="AL10" s="20">
        <v>0.28351320515728262</v>
      </c>
      <c r="AN10" s="20">
        <v>0.26806534241474428</v>
      </c>
      <c r="AO10" s="20">
        <v>0.32397113128000349</v>
      </c>
      <c r="AP10" s="20">
        <v>0.34970571105825432</v>
      </c>
      <c r="AQ10" s="20">
        <v>0.30674180329438722</v>
      </c>
      <c r="AR10" s="20">
        <v>0.2871691372505969</v>
      </c>
      <c r="AS10" s="20">
        <v>0.24559126264551279</v>
      </c>
      <c r="AT10" s="20">
        <v>0.20803466673256379</v>
      </c>
      <c r="AV10" s="20">
        <v>0.31184557571568788</v>
      </c>
      <c r="AW10" s="20">
        <v>0.33653499882654142</v>
      </c>
      <c r="AX10" s="20">
        <v>0.37117368934570022</v>
      </c>
      <c r="AY10" s="20">
        <v>0.15742588397996041</v>
      </c>
      <c r="AZ10" s="20">
        <v>0.33471765866544112</v>
      </c>
      <c r="BA10" s="20">
        <v>0.2281367485562848</v>
      </c>
      <c r="BB10" s="20">
        <v>0</v>
      </c>
      <c r="BC10" s="20">
        <v>0.21947528165470989</v>
      </c>
      <c r="BE10" s="20">
        <v>0.33019670660957362</v>
      </c>
      <c r="BF10" s="20">
        <v>0.29620182436912118</v>
      </c>
      <c r="BG10" s="20">
        <v>0.35266041719329161</v>
      </c>
      <c r="BH10" s="20">
        <v>0.24556758317202629</v>
      </c>
      <c r="BI10" s="20">
        <v>0.30076864981292462</v>
      </c>
      <c r="BJ10" s="20">
        <v>0.229980293320314</v>
      </c>
      <c r="BK10" s="20">
        <v>0.29167118467305708</v>
      </c>
      <c r="BL10" s="20">
        <v>0.29254493858341862</v>
      </c>
      <c r="BN10" s="20">
        <v>0.28450557721512171</v>
      </c>
      <c r="BO10" s="20">
        <v>0.3282435572569864</v>
      </c>
      <c r="BP10" s="20">
        <v>0.32154715925603788</v>
      </c>
    </row>
    <row r="11" spans="2:70" ht="32" customHeight="1" x14ac:dyDescent="0.35">
      <c r="B11" s="22" t="s">
        <v>103</v>
      </c>
      <c r="C11" s="20">
        <v>0.17931346082124591</v>
      </c>
      <c r="D11" s="20">
        <v>0.17813286259702921</v>
      </c>
      <c r="E11" s="20">
        <v>0.16836224703582309</v>
      </c>
      <c r="F11" s="20">
        <v>0.1813755449176272</v>
      </c>
      <c r="G11" s="20">
        <v>0.19845293164919689</v>
      </c>
      <c r="H11" s="20">
        <v>0.16479339618303521</v>
      </c>
      <c r="I11" s="20">
        <v>0.1855819291202862</v>
      </c>
      <c r="K11" s="20">
        <v>0.16741506728474029</v>
      </c>
      <c r="L11" s="20">
        <v>0.19392067497552001</v>
      </c>
      <c r="N11" s="20">
        <v>0.14383986480829719</v>
      </c>
      <c r="O11" s="20">
        <v>0.24075005543157929</v>
      </c>
      <c r="P11" s="20">
        <v>0.2038077448930041</v>
      </c>
      <c r="Q11" s="20">
        <v>0.16991910752554609</v>
      </c>
      <c r="S11" s="20">
        <v>0.2607346456972553</v>
      </c>
      <c r="T11" s="20">
        <v>0.28961560927187457</v>
      </c>
      <c r="U11" s="20">
        <v>0.2044026730274765</v>
      </c>
      <c r="V11" s="20">
        <v>0.16546073682815651</v>
      </c>
      <c r="W11" s="20">
        <v>0.14815316565016301</v>
      </c>
      <c r="X11" s="20">
        <v>0.16394723054059951</v>
      </c>
      <c r="Y11" s="20">
        <v>0.25241340213847868</v>
      </c>
      <c r="Z11" s="20">
        <v>0.2494743305418004</v>
      </c>
      <c r="AA11" s="20">
        <v>0.190627418478996</v>
      </c>
      <c r="AB11" s="20">
        <v>0.17360963148008909</v>
      </c>
      <c r="AC11" s="20">
        <v>0.22008205046798371</v>
      </c>
      <c r="AD11" s="20">
        <v>0.12906285195975509</v>
      </c>
      <c r="AE11" s="20">
        <v>0.1431965744086077</v>
      </c>
      <c r="AF11" s="20">
        <v>0.16667543415934641</v>
      </c>
      <c r="AG11" s="20">
        <v>5.9308463571827452E-2</v>
      </c>
      <c r="AH11" s="20">
        <v>0.12832853978253889</v>
      </c>
      <c r="AI11" s="20">
        <v>0.15992126232618889</v>
      </c>
      <c r="AK11" s="20">
        <v>0.18645879729451811</v>
      </c>
      <c r="AL11" s="20">
        <v>0.1718004658336135</v>
      </c>
      <c r="AN11" s="20">
        <v>0.225993148189395</v>
      </c>
      <c r="AO11" s="20">
        <v>0.19266519778268851</v>
      </c>
      <c r="AP11" s="20">
        <v>0.16692583423809429</v>
      </c>
      <c r="AQ11" s="20">
        <v>0.17068757644074459</v>
      </c>
      <c r="AR11" s="20">
        <v>0.13890722373650791</v>
      </c>
      <c r="AS11" s="20">
        <v>0.1712115682907141</v>
      </c>
      <c r="AT11" s="20">
        <v>0.16339679669096471</v>
      </c>
      <c r="AV11" s="20">
        <v>0.14585711366622289</v>
      </c>
      <c r="AW11" s="20">
        <v>0.16153425035100541</v>
      </c>
      <c r="AX11" s="20">
        <v>0.11083433249197661</v>
      </c>
      <c r="AY11" s="20">
        <v>0.19156479584239949</v>
      </c>
      <c r="AZ11" s="20">
        <v>0.2259029712506653</v>
      </c>
      <c r="BA11" s="20">
        <v>0</v>
      </c>
      <c r="BB11" s="20">
        <v>0.25620081981843779</v>
      </c>
      <c r="BC11" s="20">
        <v>0.24653706272898521</v>
      </c>
      <c r="BE11" s="20">
        <v>0.16698907396630491</v>
      </c>
      <c r="BF11" s="20">
        <v>0.1730910398578776</v>
      </c>
      <c r="BG11" s="20">
        <v>0.1238849126230476</v>
      </c>
      <c r="BH11" s="20">
        <v>0.16255638497694361</v>
      </c>
      <c r="BI11" s="20">
        <v>0.15502460775259949</v>
      </c>
      <c r="BJ11" s="20">
        <v>0.30084866784572772</v>
      </c>
      <c r="BK11" s="20">
        <v>0.24729207787742219</v>
      </c>
      <c r="BL11" s="20">
        <v>0.28155383365539011</v>
      </c>
      <c r="BN11" s="20">
        <v>0.1828828145496483</v>
      </c>
      <c r="BO11" s="20">
        <v>0.17049836658752821</v>
      </c>
      <c r="BP11" s="20">
        <v>0.17454905624355119</v>
      </c>
    </row>
    <row r="12" spans="2:70" ht="19" customHeight="1" x14ac:dyDescent="0.35">
      <c r="B12" s="22" t="s">
        <v>124</v>
      </c>
      <c r="C12" s="20">
        <v>0.12405190469486781</v>
      </c>
      <c r="D12" s="20">
        <v>0.30102698665918498</v>
      </c>
      <c r="E12" s="20">
        <v>9.9097621320244342E-2</v>
      </c>
      <c r="F12" s="20">
        <v>0.10972126626409399</v>
      </c>
      <c r="G12" s="20">
        <v>0.111680885303264</v>
      </c>
      <c r="H12" s="20">
        <v>0.12965299762499091</v>
      </c>
      <c r="I12" s="20">
        <v>6.495856373104239E-2</v>
      </c>
      <c r="K12" s="20">
        <v>0.1253954576729775</v>
      </c>
      <c r="L12" s="20">
        <v>0.12103325324811851</v>
      </c>
      <c r="N12" s="20">
        <v>0.10725067835754221</v>
      </c>
      <c r="O12" s="20">
        <v>0.1619564054642991</v>
      </c>
      <c r="P12" s="20">
        <v>0.12031616773693039</v>
      </c>
      <c r="Q12" s="20">
        <v>0.1217755230630143</v>
      </c>
      <c r="S12" s="20">
        <v>8.6484396351311291E-2</v>
      </c>
      <c r="T12" s="20">
        <v>0.1458854763771277</v>
      </c>
      <c r="U12" s="20">
        <v>9.3568935886286994E-2</v>
      </c>
      <c r="V12" s="20">
        <v>9.522584453893497E-2</v>
      </c>
      <c r="W12" s="20">
        <v>5.8745619212743537E-2</v>
      </c>
      <c r="X12" s="20">
        <v>0.23431190904379329</v>
      </c>
      <c r="Y12" s="20">
        <v>0.1354080229695396</v>
      </c>
      <c r="Z12" s="20">
        <v>9.6361238881289696E-2</v>
      </c>
      <c r="AA12" s="20">
        <v>7.4813105540497374E-2</v>
      </c>
      <c r="AB12" s="20">
        <v>0.1535769073255184</v>
      </c>
      <c r="AC12" s="20">
        <v>0.16456678049866441</v>
      </c>
      <c r="AD12" s="20">
        <v>0.1898119200018383</v>
      </c>
      <c r="AE12" s="20">
        <v>0.1305441428606415</v>
      </c>
      <c r="AF12" s="20">
        <v>0.1062629522394615</v>
      </c>
      <c r="AG12" s="20">
        <v>7.6174676539534567E-2</v>
      </c>
      <c r="AH12" s="20">
        <v>7.4866199000180655E-2</v>
      </c>
      <c r="AI12" s="20">
        <v>0.18220244669292299</v>
      </c>
      <c r="AK12" s="20">
        <v>0.10563326012615799</v>
      </c>
      <c r="AL12" s="20">
        <v>0.14240814172578969</v>
      </c>
      <c r="AN12" s="20">
        <v>0.1061632960439826</v>
      </c>
      <c r="AO12" s="20">
        <v>0.1803160315921867</v>
      </c>
      <c r="AP12" s="20">
        <v>7.545491624924304E-2</v>
      </c>
      <c r="AQ12" s="20">
        <v>0.11870259947467859</v>
      </c>
      <c r="AR12" s="20">
        <v>0.13178296460028191</v>
      </c>
      <c r="AS12" s="20">
        <v>6.6724946428142043E-2</v>
      </c>
      <c r="AT12" s="20">
        <v>7.3880608202863629E-2</v>
      </c>
      <c r="AV12" s="20">
        <v>9.8372453807381799E-2</v>
      </c>
      <c r="AW12" s="20">
        <v>9.0535882204050663E-2</v>
      </c>
      <c r="AX12" s="20">
        <v>0.17586387997759911</v>
      </c>
      <c r="AY12" s="20">
        <v>0.2847623436552722</v>
      </c>
      <c r="AZ12" s="20">
        <v>4.6732240387052093E-2</v>
      </c>
      <c r="BA12" s="20">
        <v>0</v>
      </c>
      <c r="BB12" s="20">
        <v>0</v>
      </c>
      <c r="BC12" s="20">
        <v>0.20047027167469789</v>
      </c>
      <c r="BE12" s="20">
        <v>9.8137228614239541E-2</v>
      </c>
      <c r="BF12" s="20">
        <v>8.1240381482102983E-2</v>
      </c>
      <c r="BG12" s="20">
        <v>0.1622171552065815</v>
      </c>
      <c r="BH12" s="20">
        <v>0.24563223353591271</v>
      </c>
      <c r="BI12" s="20">
        <v>0.1213005271000332</v>
      </c>
      <c r="BJ12" s="20">
        <v>0.1859467479267515</v>
      </c>
      <c r="BK12" s="20">
        <v>9.7771863050234581E-2</v>
      </c>
      <c r="BL12" s="20">
        <v>0.14965858429964429</v>
      </c>
      <c r="BN12" s="20">
        <v>0.12728809466496779</v>
      </c>
      <c r="BO12" s="20">
        <v>0.1073626245348774</v>
      </c>
      <c r="BP12" s="20">
        <v>0.1303668860327801</v>
      </c>
    </row>
    <row r="13" spans="2:70" ht="19" customHeight="1" x14ac:dyDescent="0.35">
      <c r="B13" s="22" t="s">
        <v>105</v>
      </c>
      <c r="C13" s="20">
        <v>3.8498759816177848E-2</v>
      </c>
      <c r="D13" s="20">
        <v>6.658631702142058E-2</v>
      </c>
      <c r="E13" s="20">
        <v>4.8451537731261873E-2</v>
      </c>
      <c r="F13" s="20">
        <v>5.2769999157453097E-2</v>
      </c>
      <c r="G13" s="20">
        <v>2.5365660512687949E-2</v>
      </c>
      <c r="H13" s="20">
        <v>4.6619711398025602E-3</v>
      </c>
      <c r="I13" s="20">
        <v>2.3406574479505379E-2</v>
      </c>
      <c r="K13" s="20">
        <v>4.1315733628732781E-2</v>
      </c>
      <c r="L13" s="20">
        <v>3.5582318303110358E-2</v>
      </c>
      <c r="N13" s="20">
        <v>4.2512539729745322E-2</v>
      </c>
      <c r="O13" s="20">
        <v>2.0954874280172439E-2</v>
      </c>
      <c r="P13" s="20">
        <v>6.8766175136953323E-2</v>
      </c>
      <c r="Q13" s="20">
        <v>2.8650273553411831E-2</v>
      </c>
      <c r="S13" s="20">
        <v>5.7347282890503823E-3</v>
      </c>
      <c r="T13" s="20">
        <v>2.279769959149501E-2</v>
      </c>
      <c r="U13" s="20">
        <v>1.4785078163905469E-2</v>
      </c>
      <c r="V13" s="20">
        <v>7.7313361750788748E-2</v>
      </c>
      <c r="W13" s="20">
        <v>2.3125354297501621E-2</v>
      </c>
      <c r="X13" s="20">
        <v>2.65145082456705E-2</v>
      </c>
      <c r="Y13" s="20">
        <v>9.1435221699958293E-3</v>
      </c>
      <c r="Z13" s="20">
        <v>4.9169935581640692E-2</v>
      </c>
      <c r="AA13" s="20">
        <v>2.7308300466644422E-2</v>
      </c>
      <c r="AB13" s="20">
        <v>1.070472150094838E-2</v>
      </c>
      <c r="AC13" s="20">
        <v>5.6528188972151887E-2</v>
      </c>
      <c r="AD13" s="20">
        <v>5.5118117836067557E-2</v>
      </c>
      <c r="AE13" s="20">
        <v>5.5612110538846377E-2</v>
      </c>
      <c r="AF13" s="20">
        <v>3.7907821538734128E-2</v>
      </c>
      <c r="AG13" s="20">
        <v>0</v>
      </c>
      <c r="AH13" s="20">
        <v>5.4910916645607932E-2</v>
      </c>
      <c r="AI13" s="20">
        <v>8.3732419557388887E-2</v>
      </c>
      <c r="AK13" s="20">
        <v>3.6015435286193227E-2</v>
      </c>
      <c r="AL13" s="20">
        <v>4.0897840255164873E-2</v>
      </c>
      <c r="AN13" s="20">
        <v>2.4430375564892751E-2</v>
      </c>
      <c r="AO13" s="20">
        <v>4.5687165625354291E-2</v>
      </c>
      <c r="AP13" s="20">
        <v>2.0285712099783311E-2</v>
      </c>
      <c r="AQ13" s="20">
        <v>4.8196764211402177E-2</v>
      </c>
      <c r="AR13" s="20">
        <v>2.354225248565384E-2</v>
      </c>
      <c r="AS13" s="20">
        <v>0.13648166437634471</v>
      </c>
      <c r="AT13" s="20">
        <v>0</v>
      </c>
      <c r="AV13" s="20">
        <v>2.5745439483339631E-2</v>
      </c>
      <c r="AW13" s="20">
        <v>3.1598563092132798E-2</v>
      </c>
      <c r="AX13" s="20">
        <v>1.1873999164319859E-2</v>
      </c>
      <c r="AY13" s="20">
        <v>0.13976311167602121</v>
      </c>
      <c r="AZ13" s="20">
        <v>2.2673466992324351E-2</v>
      </c>
      <c r="BA13" s="20">
        <v>0</v>
      </c>
      <c r="BB13" s="20">
        <v>0</v>
      </c>
      <c r="BC13" s="20">
        <v>5.7269109055117479E-2</v>
      </c>
      <c r="BE13" s="20">
        <v>2.1541573064495639E-2</v>
      </c>
      <c r="BF13" s="20">
        <v>3.078958783119197E-2</v>
      </c>
      <c r="BG13" s="20">
        <v>8.9785106912435141E-3</v>
      </c>
      <c r="BH13" s="20">
        <v>0.1062024998371181</v>
      </c>
      <c r="BI13" s="20">
        <v>2.322192471395227E-2</v>
      </c>
      <c r="BJ13" s="20">
        <v>7.3246210487123209E-2</v>
      </c>
      <c r="BK13" s="20">
        <v>4.4455154476149561E-2</v>
      </c>
      <c r="BL13" s="20">
        <v>6.2169771786016258E-2</v>
      </c>
      <c r="BN13" s="20">
        <v>4.3715125660121007E-2</v>
      </c>
      <c r="BO13" s="20">
        <v>2.31485169874188E-2</v>
      </c>
      <c r="BP13" s="20">
        <v>3.3297202726859369E-2</v>
      </c>
    </row>
    <row r="14" spans="2:70" ht="19" customHeight="1" x14ac:dyDescent="0.35">
      <c r="B14" s="22" t="s">
        <v>93</v>
      </c>
      <c r="C14" s="20">
        <v>8.2183586131535681E-3</v>
      </c>
      <c r="D14" s="20">
        <v>1.069769010825317E-2</v>
      </c>
      <c r="E14" s="20">
        <v>8.0155662881006284E-3</v>
      </c>
      <c r="F14" s="20">
        <v>3.8707936584342919E-3</v>
      </c>
      <c r="G14" s="20">
        <v>9.7790232008914107E-3</v>
      </c>
      <c r="H14" s="20">
        <v>1.4864234338197771E-2</v>
      </c>
      <c r="I14" s="20">
        <v>6.2883100977389646E-3</v>
      </c>
      <c r="K14" s="20">
        <v>7.1658869764400094E-3</v>
      </c>
      <c r="L14" s="20">
        <v>9.4592814935652286E-3</v>
      </c>
      <c r="N14" s="20">
        <v>4.5853393737440651E-3</v>
      </c>
      <c r="O14" s="20">
        <v>0</v>
      </c>
      <c r="P14" s="20">
        <v>1.234060093653053E-2</v>
      </c>
      <c r="Q14" s="20">
        <v>2.0598084356407E-2</v>
      </c>
      <c r="S14" s="20">
        <v>5.0228155674199637E-2</v>
      </c>
      <c r="T14" s="20">
        <v>0</v>
      </c>
      <c r="U14" s="20">
        <v>0</v>
      </c>
      <c r="V14" s="20">
        <v>2.5502426910479561E-2</v>
      </c>
      <c r="W14" s="20">
        <v>5.9094100182901607E-2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1.878480348669731E-2</v>
      </c>
      <c r="AH14" s="20">
        <v>0</v>
      </c>
      <c r="AI14" s="20">
        <v>3.4844507488785849E-2</v>
      </c>
      <c r="AK14" s="20">
        <v>4.1179313123112186E-3</v>
      </c>
      <c r="AL14" s="20">
        <v>1.238876241558691E-2</v>
      </c>
      <c r="AN14" s="20">
        <v>8.1905274142383636E-3</v>
      </c>
      <c r="AO14" s="20">
        <v>0</v>
      </c>
      <c r="AP14" s="20">
        <v>3.1758497532622179E-2</v>
      </c>
      <c r="AQ14" s="20">
        <v>7.2028456826815114E-3</v>
      </c>
      <c r="AR14" s="20">
        <v>4.8190350301500796E-3</v>
      </c>
      <c r="AS14" s="20">
        <v>0</v>
      </c>
      <c r="AT14" s="20">
        <v>3.0302193393943321E-2</v>
      </c>
      <c r="AV14" s="20">
        <v>1.479538675390858E-2</v>
      </c>
      <c r="AW14" s="20">
        <v>9.1924558034813079E-3</v>
      </c>
      <c r="AX14" s="20">
        <v>0</v>
      </c>
      <c r="AY14" s="20">
        <v>1.42718499478055E-2</v>
      </c>
      <c r="AZ14" s="20">
        <v>0</v>
      </c>
      <c r="BA14" s="20">
        <v>0</v>
      </c>
      <c r="BB14" s="20">
        <v>9.056942749439427E-2</v>
      </c>
      <c r="BC14" s="20">
        <v>0</v>
      </c>
      <c r="BE14" s="20">
        <v>1.0380567737709481E-2</v>
      </c>
      <c r="BF14" s="20">
        <v>8.5488210598939386E-3</v>
      </c>
      <c r="BG14" s="20">
        <v>0</v>
      </c>
      <c r="BH14" s="20">
        <v>8.0123081473557171E-3</v>
      </c>
      <c r="BI14" s="20">
        <v>0</v>
      </c>
      <c r="BJ14" s="20">
        <v>0</v>
      </c>
      <c r="BK14" s="20">
        <v>2.9449237748309851E-2</v>
      </c>
      <c r="BL14" s="20">
        <v>2.9685156040371009E-2</v>
      </c>
      <c r="BN14" s="20">
        <v>8.2698134985906956E-3</v>
      </c>
      <c r="BO14" s="20">
        <v>5.5708585826838393E-3</v>
      </c>
      <c r="BP14" s="20">
        <v>1.0654276399732021E-2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101</v>
      </c>
      <c r="C9" s="20">
        <v>0.34909867950282419</v>
      </c>
      <c r="D9" s="20">
        <v>0.23614032350512279</v>
      </c>
      <c r="E9" s="20">
        <v>0.23707533884922469</v>
      </c>
      <c r="F9" s="20">
        <v>0.27908678603089082</v>
      </c>
      <c r="G9" s="20">
        <v>0.43858098576680921</v>
      </c>
      <c r="H9" s="20">
        <v>0.42869165111603103</v>
      </c>
      <c r="I9" s="20">
        <v>0.5376179219446634</v>
      </c>
      <c r="K9" s="20">
        <v>0.35549589706074441</v>
      </c>
      <c r="L9" s="20">
        <v>0.34422706935566177</v>
      </c>
      <c r="N9" s="20">
        <v>0.30674536065498931</v>
      </c>
      <c r="O9" s="20">
        <v>0.31520027134615458</v>
      </c>
      <c r="P9" s="20">
        <v>0.43782807676815721</v>
      </c>
      <c r="Q9" s="20">
        <v>0.40078412736770541</v>
      </c>
      <c r="S9" s="20">
        <v>0.47660425830000042</v>
      </c>
      <c r="T9" s="20">
        <v>0.30216112481967461</v>
      </c>
      <c r="U9" s="20">
        <v>0.49301704291583159</v>
      </c>
      <c r="V9" s="20">
        <v>0.36892881245050868</v>
      </c>
      <c r="W9" s="20">
        <v>0.34639701126336542</v>
      </c>
      <c r="X9" s="20">
        <v>0.40202445250178681</v>
      </c>
      <c r="Y9" s="20">
        <v>0.4262474014896932</v>
      </c>
      <c r="Z9" s="20">
        <v>0.41098617222816652</v>
      </c>
      <c r="AA9" s="20">
        <v>0.31884695169266042</v>
      </c>
      <c r="AB9" s="20">
        <v>0.30145851653267519</v>
      </c>
      <c r="AC9" s="20">
        <v>0.37842969050276543</v>
      </c>
      <c r="AD9" s="20">
        <v>0.30799418965984632</v>
      </c>
      <c r="AE9" s="20">
        <v>0.34309828233227108</v>
      </c>
      <c r="AF9" s="20">
        <v>0.29390156515337101</v>
      </c>
      <c r="AG9" s="20">
        <v>0.17682781484675161</v>
      </c>
      <c r="AH9" s="20">
        <v>0.28776888714380128</v>
      </c>
      <c r="AI9" s="20">
        <v>0.34629317894669182</v>
      </c>
      <c r="AK9" s="20">
        <v>0.44053918785426849</v>
      </c>
      <c r="AL9" s="20">
        <v>0.25736809976797431</v>
      </c>
      <c r="AN9" s="20">
        <v>0.49725852003228782</v>
      </c>
      <c r="AO9" s="20">
        <v>0.41193278432446973</v>
      </c>
      <c r="AP9" s="20">
        <v>0.45153872523715372</v>
      </c>
      <c r="AQ9" s="20">
        <v>0.27827989549911369</v>
      </c>
      <c r="AR9" s="20">
        <v>0.2236497164391848</v>
      </c>
      <c r="AS9" s="20">
        <v>0.154193385707838</v>
      </c>
      <c r="AT9" s="20">
        <v>0.29470197563136469</v>
      </c>
      <c r="AV9" s="20">
        <v>0.46972307296937649</v>
      </c>
      <c r="AW9" s="20">
        <v>0.2485297407644991</v>
      </c>
      <c r="AX9" s="20">
        <v>0.38640701539152061</v>
      </c>
      <c r="AY9" s="20">
        <v>0.30779604672344402</v>
      </c>
      <c r="AZ9" s="20">
        <v>0.64105033913165477</v>
      </c>
      <c r="BA9" s="20">
        <v>0.77186325144371515</v>
      </c>
      <c r="BB9" s="20">
        <v>0.20959802362768981</v>
      </c>
      <c r="BC9" s="20">
        <v>0.29091273355028752</v>
      </c>
      <c r="BE9" s="20">
        <v>0.43184555424766191</v>
      </c>
      <c r="BF9" s="20">
        <v>0.22572688135348579</v>
      </c>
      <c r="BG9" s="20">
        <v>0.33332865708786003</v>
      </c>
      <c r="BH9" s="20">
        <v>0.22232534206330859</v>
      </c>
      <c r="BI9" s="20">
        <v>0.58236866882811522</v>
      </c>
      <c r="BJ9" s="20">
        <v>0.33004088375049501</v>
      </c>
      <c r="BK9" s="20">
        <v>0.30037731826707031</v>
      </c>
      <c r="BL9" s="20">
        <v>0.52744486719201078</v>
      </c>
      <c r="BN9" s="20">
        <v>0.37236801304268102</v>
      </c>
      <c r="BO9" s="20">
        <v>0.35581333754828559</v>
      </c>
      <c r="BP9" s="20">
        <v>0.24662204753213871</v>
      </c>
    </row>
    <row r="10" spans="2:70" ht="19" customHeight="1" x14ac:dyDescent="0.35">
      <c r="B10" s="22" t="s">
        <v>123</v>
      </c>
      <c r="C10" s="20">
        <v>0.27963791140610539</v>
      </c>
      <c r="D10" s="20">
        <v>0.24862101417918159</v>
      </c>
      <c r="E10" s="20">
        <v>0.28838171719410449</v>
      </c>
      <c r="F10" s="20">
        <v>0.34263419927124122</v>
      </c>
      <c r="G10" s="20">
        <v>0.20917338887278669</v>
      </c>
      <c r="H10" s="20">
        <v>0.27782307242525928</v>
      </c>
      <c r="I10" s="20">
        <v>0.26999053452947619</v>
      </c>
      <c r="K10" s="20">
        <v>0.30340436849985081</v>
      </c>
      <c r="L10" s="20">
        <v>0.25472990215868202</v>
      </c>
      <c r="N10" s="20">
        <v>0.27951005745634683</v>
      </c>
      <c r="O10" s="20">
        <v>0.34159863808755631</v>
      </c>
      <c r="P10" s="20">
        <v>0.27564305856719318</v>
      </c>
      <c r="Q10" s="20">
        <v>0.22061950537946881</v>
      </c>
      <c r="S10" s="20">
        <v>9.5030633852663998E-2</v>
      </c>
      <c r="T10" s="20">
        <v>0.20137810571322959</v>
      </c>
      <c r="U10" s="20">
        <v>0.22965762781400251</v>
      </c>
      <c r="V10" s="20">
        <v>0.19992758828474441</v>
      </c>
      <c r="W10" s="20">
        <v>0.31051248247451058</v>
      </c>
      <c r="X10" s="20">
        <v>0.23728691278518749</v>
      </c>
      <c r="Y10" s="20">
        <v>0.29887024047456812</v>
      </c>
      <c r="Z10" s="20">
        <v>0.22195326148468869</v>
      </c>
      <c r="AA10" s="20">
        <v>0.41561738933245901</v>
      </c>
      <c r="AB10" s="20">
        <v>0.4248966445367624</v>
      </c>
      <c r="AC10" s="20">
        <v>0.28225414467071119</v>
      </c>
      <c r="AD10" s="20">
        <v>0.20702910177357969</v>
      </c>
      <c r="AE10" s="20">
        <v>0.34500650377691949</v>
      </c>
      <c r="AF10" s="20">
        <v>0.47150768971891588</v>
      </c>
      <c r="AG10" s="20">
        <v>0.30383458446578621</v>
      </c>
      <c r="AH10" s="20">
        <v>0.28474252999861172</v>
      </c>
      <c r="AI10" s="20">
        <v>0.19851471673062099</v>
      </c>
      <c r="AK10" s="20">
        <v>0.27042157401792238</v>
      </c>
      <c r="AL10" s="20">
        <v>0.2881053515210697</v>
      </c>
      <c r="AN10" s="20">
        <v>0.24220534392462451</v>
      </c>
      <c r="AO10" s="20">
        <v>0.25905644326866012</v>
      </c>
      <c r="AP10" s="20">
        <v>0.30671172393422441</v>
      </c>
      <c r="AQ10" s="20">
        <v>0.30399385713359828</v>
      </c>
      <c r="AR10" s="20">
        <v>0.25777352083431299</v>
      </c>
      <c r="AS10" s="20">
        <v>0.39628600078718229</v>
      </c>
      <c r="AT10" s="20">
        <v>0.32090676546920532</v>
      </c>
      <c r="AV10" s="20">
        <v>0.28773323641924509</v>
      </c>
      <c r="AW10" s="20">
        <v>0.32010890888750099</v>
      </c>
      <c r="AX10" s="20">
        <v>0.31572693648873168</v>
      </c>
      <c r="AY10" s="20">
        <v>0.22764018738629099</v>
      </c>
      <c r="AZ10" s="20">
        <v>0.21440608043153961</v>
      </c>
      <c r="BA10" s="20">
        <v>0</v>
      </c>
      <c r="BB10" s="20">
        <v>0.34309630680012498</v>
      </c>
      <c r="BC10" s="20">
        <v>0.22326489682622919</v>
      </c>
      <c r="BE10" s="20">
        <v>0.27764460044709172</v>
      </c>
      <c r="BF10" s="20">
        <v>0.31569600174672507</v>
      </c>
      <c r="BG10" s="20">
        <v>0.34422689266896239</v>
      </c>
      <c r="BH10" s="20">
        <v>0.28240734814280971</v>
      </c>
      <c r="BI10" s="20">
        <v>0.22178979430163459</v>
      </c>
      <c r="BJ10" s="20">
        <v>0.19631777086898861</v>
      </c>
      <c r="BK10" s="20">
        <v>0.30555649650698691</v>
      </c>
      <c r="BL10" s="20">
        <v>0.13369999732693319</v>
      </c>
      <c r="BN10" s="20">
        <v>0.27584622649052448</v>
      </c>
      <c r="BO10" s="20">
        <v>0.28215409212181408</v>
      </c>
      <c r="BP10" s="20">
        <v>0.29590744736260682</v>
      </c>
    </row>
    <row r="11" spans="2:70" ht="32" customHeight="1" x14ac:dyDescent="0.35">
      <c r="B11" s="22" t="s">
        <v>103</v>
      </c>
      <c r="C11" s="20">
        <v>0.2028034896401153</v>
      </c>
      <c r="D11" s="20">
        <v>0.29113487364872348</v>
      </c>
      <c r="E11" s="20">
        <v>0.2601388157683257</v>
      </c>
      <c r="F11" s="20">
        <v>0.1846477109771496</v>
      </c>
      <c r="G11" s="20">
        <v>0.21563088495720489</v>
      </c>
      <c r="H11" s="20">
        <v>0.13909571146410871</v>
      </c>
      <c r="I11" s="20">
        <v>0.1215021650628328</v>
      </c>
      <c r="K11" s="20">
        <v>0.18263677081126109</v>
      </c>
      <c r="L11" s="20">
        <v>0.22383208452942269</v>
      </c>
      <c r="N11" s="20">
        <v>0.22110635817082511</v>
      </c>
      <c r="O11" s="20">
        <v>0.193750154809851</v>
      </c>
      <c r="P11" s="20">
        <v>0.13841304739812341</v>
      </c>
      <c r="Q11" s="20">
        <v>0.21978620244649441</v>
      </c>
      <c r="S11" s="20">
        <v>0.29385938990846711</v>
      </c>
      <c r="T11" s="20">
        <v>0.27876602800378658</v>
      </c>
      <c r="U11" s="20">
        <v>0.1729132005676336</v>
      </c>
      <c r="V11" s="20">
        <v>0.23640672467552851</v>
      </c>
      <c r="W11" s="20">
        <v>0.1268527190415796</v>
      </c>
      <c r="X11" s="20">
        <v>0.24958248152538201</v>
      </c>
      <c r="Y11" s="20">
        <v>0.1641417416096155</v>
      </c>
      <c r="Z11" s="20">
        <v>0.20648784944833451</v>
      </c>
      <c r="AA11" s="20">
        <v>0.1368784278279393</v>
      </c>
      <c r="AB11" s="20">
        <v>0.1632919161326612</v>
      </c>
      <c r="AC11" s="20">
        <v>0.1506721651361845</v>
      </c>
      <c r="AD11" s="20">
        <v>0.29648439174247981</v>
      </c>
      <c r="AE11" s="20">
        <v>0.22583142104400361</v>
      </c>
      <c r="AF11" s="20">
        <v>0.1081495005521355</v>
      </c>
      <c r="AG11" s="20">
        <v>0.26579914153414941</v>
      </c>
      <c r="AH11" s="20">
        <v>0.21104616807849591</v>
      </c>
      <c r="AI11" s="20">
        <v>0.2251815594714757</v>
      </c>
      <c r="AK11" s="20">
        <v>0.15228402878455091</v>
      </c>
      <c r="AL11" s="20">
        <v>0.25370104912108721</v>
      </c>
      <c r="AN11" s="20">
        <v>0.16625232369847259</v>
      </c>
      <c r="AO11" s="20">
        <v>0.17207835549616779</v>
      </c>
      <c r="AP11" s="20">
        <v>0.1014608969629394</v>
      </c>
      <c r="AQ11" s="20">
        <v>0.21284612008502379</v>
      </c>
      <c r="AR11" s="20">
        <v>0.29013722245365697</v>
      </c>
      <c r="AS11" s="20">
        <v>0.26163161849904348</v>
      </c>
      <c r="AT11" s="20">
        <v>0.26726415294895961</v>
      </c>
      <c r="AV11" s="20">
        <v>0.13368886171045849</v>
      </c>
      <c r="AW11" s="20">
        <v>0.23556347199737279</v>
      </c>
      <c r="AX11" s="20">
        <v>0.16886491349075161</v>
      </c>
      <c r="AY11" s="20">
        <v>0.19910834020007401</v>
      </c>
      <c r="AZ11" s="20">
        <v>9.0823571665670205E-2</v>
      </c>
      <c r="BA11" s="20">
        <v>0</v>
      </c>
      <c r="BB11" s="20">
        <v>0.35673624207779098</v>
      </c>
      <c r="BC11" s="20">
        <v>0.26698625780127472</v>
      </c>
      <c r="BE11" s="20">
        <v>0.15732784606074529</v>
      </c>
      <c r="BF11" s="20">
        <v>0.23716604816263359</v>
      </c>
      <c r="BG11" s="20">
        <v>0.1865616679946272</v>
      </c>
      <c r="BH11" s="20">
        <v>0.26783511877841581</v>
      </c>
      <c r="BI11" s="20">
        <v>0.1034861272496132</v>
      </c>
      <c r="BJ11" s="20">
        <v>0.23313103886390821</v>
      </c>
      <c r="BK11" s="20">
        <v>0.30964413301369942</v>
      </c>
      <c r="BL11" s="20">
        <v>0.15960704639915849</v>
      </c>
      <c r="BN11" s="20">
        <v>0.18188175215003219</v>
      </c>
      <c r="BO11" s="20">
        <v>0.2063396285395924</v>
      </c>
      <c r="BP11" s="20">
        <v>0.2779112557905194</v>
      </c>
    </row>
    <row r="12" spans="2:70" ht="19" customHeight="1" x14ac:dyDescent="0.35">
      <c r="B12" s="22" t="s">
        <v>124</v>
      </c>
      <c r="C12" s="20">
        <v>0.1033681211749049</v>
      </c>
      <c r="D12" s="20">
        <v>0.15645633172270071</v>
      </c>
      <c r="E12" s="20">
        <v>0.1226462449137156</v>
      </c>
      <c r="F12" s="20">
        <v>0.10923957211785611</v>
      </c>
      <c r="G12" s="20">
        <v>9.4452628939919833E-2</v>
      </c>
      <c r="H12" s="20">
        <v>9.3612318115170901E-2</v>
      </c>
      <c r="I12" s="20">
        <v>4.7089114689200878E-2</v>
      </c>
      <c r="K12" s="20">
        <v>0.10761880316456419</v>
      </c>
      <c r="L12" s="20">
        <v>9.6935302346610783E-2</v>
      </c>
      <c r="N12" s="20">
        <v>0.1234455740688772</v>
      </c>
      <c r="O12" s="20">
        <v>0.10026444788491221</v>
      </c>
      <c r="P12" s="20">
        <v>8.2053745499597333E-2</v>
      </c>
      <c r="Q12" s="20">
        <v>8.5045363615604164E-2</v>
      </c>
      <c r="S12" s="20">
        <v>7.8542833975618606E-2</v>
      </c>
      <c r="T12" s="20">
        <v>0.14342429428387571</v>
      </c>
      <c r="U12" s="20">
        <v>1.443718975498022E-2</v>
      </c>
      <c r="V12" s="20">
        <v>9.0153655671512539E-2</v>
      </c>
      <c r="W12" s="20">
        <v>0.12942706979792251</v>
      </c>
      <c r="X12" s="20">
        <v>7.1147800772785236E-2</v>
      </c>
      <c r="Y12" s="20">
        <v>6.3207408916021973E-2</v>
      </c>
      <c r="Z12" s="20">
        <v>0.122931518520042</v>
      </c>
      <c r="AA12" s="20">
        <v>0.10073096838014151</v>
      </c>
      <c r="AB12" s="20">
        <v>4.7760463649057498E-2</v>
      </c>
      <c r="AC12" s="20">
        <v>0.14869433071999549</v>
      </c>
      <c r="AD12" s="20">
        <v>0.115343925292475</v>
      </c>
      <c r="AE12" s="20">
        <v>3.0212326738949701E-2</v>
      </c>
      <c r="AF12" s="20">
        <v>7.4039059045359859E-2</v>
      </c>
      <c r="AG12" s="20">
        <v>0.16123926244949571</v>
      </c>
      <c r="AH12" s="20">
        <v>0.1480945492524316</v>
      </c>
      <c r="AI12" s="20">
        <v>9.3121624469919034E-2</v>
      </c>
      <c r="AK12" s="20">
        <v>9.137505130528592E-2</v>
      </c>
      <c r="AL12" s="20">
        <v>0.1158396894604825</v>
      </c>
      <c r="AN12" s="20">
        <v>5.8697505894021583E-2</v>
      </c>
      <c r="AO12" s="20">
        <v>0.1011657179349523</v>
      </c>
      <c r="AP12" s="20">
        <v>7.8852887479854486E-2</v>
      </c>
      <c r="AQ12" s="20">
        <v>0.1234962947367879</v>
      </c>
      <c r="AR12" s="20">
        <v>0.14047811621292991</v>
      </c>
      <c r="AS12" s="20">
        <v>0.13822271639471681</v>
      </c>
      <c r="AT12" s="20">
        <v>4.1478395403335949E-2</v>
      </c>
      <c r="AV12" s="20">
        <v>9.1474421323112245E-2</v>
      </c>
      <c r="AW12" s="20">
        <v>0.1155933750837138</v>
      </c>
      <c r="AX12" s="20">
        <v>9.2817354086765433E-2</v>
      </c>
      <c r="AY12" s="20">
        <v>0.17437080304781319</v>
      </c>
      <c r="AZ12" s="20">
        <v>3.7130351103644939E-2</v>
      </c>
      <c r="BA12" s="20">
        <v>0.2281367485562848</v>
      </c>
      <c r="BB12" s="20">
        <v>0</v>
      </c>
      <c r="BC12" s="20">
        <v>0.1103639174167319</v>
      </c>
      <c r="BE12" s="20">
        <v>9.6548878598985005E-2</v>
      </c>
      <c r="BF12" s="20">
        <v>0.13460326904235601</v>
      </c>
      <c r="BG12" s="20">
        <v>9.9997946023079223E-2</v>
      </c>
      <c r="BH12" s="20">
        <v>0.14281982878635399</v>
      </c>
      <c r="BI12" s="20">
        <v>7.3482419502526236E-2</v>
      </c>
      <c r="BJ12" s="20">
        <v>7.4013754863742093E-2</v>
      </c>
      <c r="BK12" s="20">
        <v>4.6044424206545247E-2</v>
      </c>
      <c r="BL12" s="20">
        <v>2.9685156040371009E-2</v>
      </c>
      <c r="BN12" s="20">
        <v>0.1093343588070352</v>
      </c>
      <c r="BO12" s="20">
        <v>8.6890478488349507E-2</v>
      </c>
      <c r="BP12" s="20">
        <v>9.8282783818021122E-2</v>
      </c>
    </row>
    <row r="13" spans="2:70" ht="19" customHeight="1" x14ac:dyDescent="0.35">
      <c r="B13" s="22" t="s">
        <v>105</v>
      </c>
      <c r="C13" s="20">
        <v>4.6521082580174219E-2</v>
      </c>
      <c r="D13" s="20">
        <v>5.1289766564114943E-2</v>
      </c>
      <c r="E13" s="20">
        <v>8.0122653563354934E-2</v>
      </c>
      <c r="F13" s="20">
        <v>7.02370226747807E-2</v>
      </c>
      <c r="G13" s="20">
        <v>2.72600398384669E-2</v>
      </c>
      <c r="H13" s="20">
        <v>2.1386597299000699E-2</v>
      </c>
      <c r="I13" s="20">
        <v>0</v>
      </c>
      <c r="K13" s="20">
        <v>4.4177823966394421E-2</v>
      </c>
      <c r="L13" s="20">
        <v>4.9472829899590391E-2</v>
      </c>
      <c r="N13" s="20">
        <v>5.4210171067338823E-2</v>
      </c>
      <c r="O13" s="20">
        <v>2.8508360779561419E-2</v>
      </c>
      <c r="P13" s="20">
        <v>5.2895800568218028E-2</v>
      </c>
      <c r="Q13" s="20">
        <v>4.6646346885404068E-2</v>
      </c>
      <c r="S13" s="20">
        <v>5.7347282890503823E-3</v>
      </c>
      <c r="T13" s="20">
        <v>3.0703290845638859E-2</v>
      </c>
      <c r="U13" s="20">
        <v>7.05532508493385E-2</v>
      </c>
      <c r="V13" s="20">
        <v>9.1434513866407566E-2</v>
      </c>
      <c r="W13" s="20">
        <v>3.6084354085967933E-2</v>
      </c>
      <c r="X13" s="20">
        <v>3.9958352414858671E-2</v>
      </c>
      <c r="Y13" s="20">
        <v>3.0499097358221709E-2</v>
      </c>
      <c r="Z13" s="20">
        <v>0</v>
      </c>
      <c r="AA13" s="20">
        <v>2.7926262766799749E-2</v>
      </c>
      <c r="AB13" s="20">
        <v>6.2592459148843552E-2</v>
      </c>
      <c r="AC13" s="20">
        <v>2.5658543121414759E-2</v>
      </c>
      <c r="AD13" s="20">
        <v>3.3844131409459528E-2</v>
      </c>
      <c r="AE13" s="20">
        <v>5.585146610785599E-2</v>
      </c>
      <c r="AF13" s="20">
        <v>5.2402185530217728E-2</v>
      </c>
      <c r="AG13" s="20">
        <v>9.2299196703817199E-2</v>
      </c>
      <c r="AH13" s="20">
        <v>6.3515872014211716E-2</v>
      </c>
      <c r="AI13" s="20">
        <v>8.2044458488025246E-2</v>
      </c>
      <c r="AK13" s="20">
        <v>3.9574302645557988E-2</v>
      </c>
      <c r="AL13" s="20">
        <v>5.3456602074381902E-2</v>
      </c>
      <c r="AN13" s="20">
        <v>2.7395779036355188E-2</v>
      </c>
      <c r="AO13" s="20">
        <v>4.2573934096091122E-2</v>
      </c>
      <c r="AP13" s="20">
        <v>3.9780113246009441E-2</v>
      </c>
      <c r="AQ13" s="20">
        <v>5.2219056603146553E-2</v>
      </c>
      <c r="AR13" s="20">
        <v>7.1005257662714746E-2</v>
      </c>
      <c r="AS13" s="20">
        <v>3.000506754795354E-2</v>
      </c>
      <c r="AT13" s="20">
        <v>4.5346517153191108E-2</v>
      </c>
      <c r="AV13" s="20">
        <v>1.738040757780776E-2</v>
      </c>
      <c r="AW13" s="20">
        <v>6.2093970058157019E-2</v>
      </c>
      <c r="AX13" s="20">
        <v>3.6183780542230877E-2</v>
      </c>
      <c r="AY13" s="20">
        <v>5.1965073927022362E-2</v>
      </c>
      <c r="AZ13" s="20">
        <v>1.6589657667490539E-2</v>
      </c>
      <c r="BA13" s="20">
        <v>0</v>
      </c>
      <c r="BB13" s="20">
        <v>0</v>
      </c>
      <c r="BC13" s="20">
        <v>6.4495010357592475E-2</v>
      </c>
      <c r="BE13" s="20">
        <v>3.6633120645516097E-2</v>
      </c>
      <c r="BF13" s="20">
        <v>5.8621180994958617E-2</v>
      </c>
      <c r="BG13" s="20">
        <v>3.5884836225471041E-2</v>
      </c>
      <c r="BH13" s="20">
        <v>6.8164987272514452E-2</v>
      </c>
      <c r="BI13" s="20">
        <v>1.8872990118110701E-2</v>
      </c>
      <c r="BJ13" s="20">
        <v>9.8383507333159162E-2</v>
      </c>
      <c r="BK13" s="20">
        <v>0</v>
      </c>
      <c r="BL13" s="20">
        <v>9.9078813578520664E-2</v>
      </c>
      <c r="BN13" s="20">
        <v>4.3810793050917403E-2</v>
      </c>
      <c r="BO13" s="20">
        <v>6.0252955524631099E-2</v>
      </c>
      <c r="BP13" s="20">
        <v>4.6103615655677763E-2</v>
      </c>
    </row>
    <row r="14" spans="2:70" ht="19" customHeight="1" x14ac:dyDescent="0.35">
      <c r="B14" s="22" t="s">
        <v>93</v>
      </c>
      <c r="C14" s="20">
        <v>1.857071569587582E-2</v>
      </c>
      <c r="D14" s="20">
        <v>1.6357690380156501E-2</v>
      </c>
      <c r="E14" s="20">
        <v>1.1635229711274489E-2</v>
      </c>
      <c r="F14" s="20">
        <v>1.4154708928081461E-2</v>
      </c>
      <c r="G14" s="20">
        <v>1.490207162481275E-2</v>
      </c>
      <c r="H14" s="20">
        <v>3.9390649580429593E-2</v>
      </c>
      <c r="I14" s="20">
        <v>2.3800263773826599E-2</v>
      </c>
      <c r="K14" s="20">
        <v>6.6663364971852263E-3</v>
      </c>
      <c r="L14" s="20">
        <v>3.08028117100323E-2</v>
      </c>
      <c r="N14" s="20">
        <v>1.4982478581622809E-2</v>
      </c>
      <c r="O14" s="20">
        <v>2.0678127091964531E-2</v>
      </c>
      <c r="P14" s="20">
        <v>1.3166271198710991E-2</v>
      </c>
      <c r="Q14" s="20">
        <v>2.7118454305323121E-2</v>
      </c>
      <c r="S14" s="20">
        <v>5.0228155674199637E-2</v>
      </c>
      <c r="T14" s="20">
        <v>4.3567156333794703E-2</v>
      </c>
      <c r="U14" s="20">
        <v>1.9421688098213551E-2</v>
      </c>
      <c r="V14" s="20">
        <v>1.31487050512982E-2</v>
      </c>
      <c r="W14" s="20">
        <v>5.0726363336654028E-2</v>
      </c>
      <c r="X14" s="20">
        <v>0</v>
      </c>
      <c r="Y14" s="20">
        <v>1.7034110151879479E-2</v>
      </c>
      <c r="Z14" s="20">
        <v>3.7641198318768242E-2</v>
      </c>
      <c r="AA14" s="20">
        <v>0</v>
      </c>
      <c r="AB14" s="20">
        <v>0</v>
      </c>
      <c r="AC14" s="20">
        <v>1.4291125848928599E-2</v>
      </c>
      <c r="AD14" s="20">
        <v>3.9304260122159623E-2</v>
      </c>
      <c r="AE14" s="20">
        <v>0</v>
      </c>
      <c r="AF14" s="20">
        <v>0</v>
      </c>
      <c r="AG14" s="20">
        <v>0</v>
      </c>
      <c r="AH14" s="20">
        <v>4.831993512447715E-3</v>
      </c>
      <c r="AI14" s="20">
        <v>5.4844461893267409E-2</v>
      </c>
      <c r="AK14" s="20">
        <v>5.8058553924141927E-3</v>
      </c>
      <c r="AL14" s="20">
        <v>3.1529208055004358E-2</v>
      </c>
      <c r="AN14" s="20">
        <v>8.1905274142383636E-3</v>
      </c>
      <c r="AO14" s="20">
        <v>1.319276487965901E-2</v>
      </c>
      <c r="AP14" s="20">
        <v>2.1655653139818581E-2</v>
      </c>
      <c r="AQ14" s="20">
        <v>2.916477594232986E-2</v>
      </c>
      <c r="AR14" s="20">
        <v>1.6956166397200489E-2</v>
      </c>
      <c r="AS14" s="20">
        <v>1.9661211063265689E-2</v>
      </c>
      <c r="AT14" s="20">
        <v>3.0302193393943321E-2</v>
      </c>
      <c r="AV14" s="20">
        <v>0</v>
      </c>
      <c r="AW14" s="20">
        <v>1.8110533208756111E-2</v>
      </c>
      <c r="AX14" s="20">
        <v>0</v>
      </c>
      <c r="AY14" s="20">
        <v>3.911954871535548E-2</v>
      </c>
      <c r="AZ14" s="20">
        <v>0</v>
      </c>
      <c r="BA14" s="20">
        <v>0</v>
      </c>
      <c r="BB14" s="20">
        <v>9.056942749439427E-2</v>
      </c>
      <c r="BC14" s="20">
        <v>4.3977184047884359E-2</v>
      </c>
      <c r="BE14" s="20">
        <v>0</v>
      </c>
      <c r="BF14" s="20">
        <v>2.8186618699841098E-2</v>
      </c>
      <c r="BG14" s="20">
        <v>0</v>
      </c>
      <c r="BH14" s="20">
        <v>1.6447374956597639E-2</v>
      </c>
      <c r="BI14" s="20">
        <v>0</v>
      </c>
      <c r="BJ14" s="20">
        <v>6.8113044319707022E-2</v>
      </c>
      <c r="BK14" s="20">
        <v>3.8377628005698133E-2</v>
      </c>
      <c r="BL14" s="20">
        <v>5.0484119463005808E-2</v>
      </c>
      <c r="BN14" s="20">
        <v>1.675885645880958E-2</v>
      </c>
      <c r="BO14" s="20">
        <v>8.5495077773271692E-3</v>
      </c>
      <c r="BP14" s="20">
        <v>3.5172849841036177E-2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BR20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127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46" customHeight="1" x14ac:dyDescent="0.35">
      <c r="B9" s="22" t="s">
        <v>128</v>
      </c>
      <c r="C9" s="20">
        <v>0.46415019805358221</v>
      </c>
      <c r="D9" s="20">
        <v>0.3972022102097334</v>
      </c>
      <c r="E9" s="20">
        <v>0.46287207225869692</v>
      </c>
      <c r="F9" s="20">
        <v>0.49677558521877291</v>
      </c>
      <c r="G9" s="20">
        <v>0.45861325847063172</v>
      </c>
      <c r="H9" s="20">
        <v>0.47881890676859851</v>
      </c>
      <c r="I9" s="20">
        <v>0.46107316550689958</v>
      </c>
      <c r="K9" s="20">
        <v>0.45805826303713171</v>
      </c>
      <c r="L9" s="20">
        <v>0.47281539687084861</v>
      </c>
      <c r="N9" s="20">
        <v>0.50330916966074024</v>
      </c>
      <c r="O9" s="20">
        <v>0.48736013655020138</v>
      </c>
      <c r="P9" s="20">
        <v>0.41208418626046178</v>
      </c>
      <c r="Q9" s="20">
        <v>0.40533110633757069</v>
      </c>
      <c r="S9" s="20">
        <v>0.45934930439798188</v>
      </c>
      <c r="T9" s="20">
        <v>0.43304567241027492</v>
      </c>
      <c r="U9" s="20">
        <v>0.37524315311566292</v>
      </c>
      <c r="V9" s="20">
        <v>0.39208309456278961</v>
      </c>
      <c r="W9" s="20">
        <v>0.46087894280764963</v>
      </c>
      <c r="X9" s="20">
        <v>0.38908013445840978</v>
      </c>
      <c r="Y9" s="20">
        <v>0.51426409731682443</v>
      </c>
      <c r="Z9" s="20">
        <v>0.4918987543288203</v>
      </c>
      <c r="AA9" s="20">
        <v>0.44900237516231217</v>
      </c>
      <c r="AB9" s="20">
        <v>0.4987897129015933</v>
      </c>
      <c r="AC9" s="20">
        <v>0.34971219174852858</v>
      </c>
      <c r="AD9" s="20">
        <v>0.44312191284242669</v>
      </c>
      <c r="AE9" s="20">
        <v>0.3761901537973486</v>
      </c>
      <c r="AF9" s="20">
        <v>0.56746037144157768</v>
      </c>
      <c r="AG9" s="20">
        <v>0.7230277964468893</v>
      </c>
      <c r="AH9" s="20">
        <v>0.51716776684330468</v>
      </c>
      <c r="AI9" s="20">
        <v>0.51802141290271275</v>
      </c>
      <c r="AK9" s="20">
        <v>0.45400359160585002</v>
      </c>
      <c r="AL9" s="20">
        <v>0.4751693496002577</v>
      </c>
      <c r="AN9" s="20">
        <v>0.40769723168385152</v>
      </c>
      <c r="AO9" s="20">
        <v>0.49604616649450778</v>
      </c>
      <c r="AP9" s="20">
        <v>0.35208955338860631</v>
      </c>
      <c r="AQ9" s="20">
        <v>0.46501368478392252</v>
      </c>
      <c r="AR9" s="20">
        <v>0.51272363824370237</v>
      </c>
      <c r="AS9" s="20">
        <v>0.49373067859414838</v>
      </c>
      <c r="AT9" s="20">
        <v>0.57626750218302381</v>
      </c>
      <c r="AV9" s="20">
        <v>0.51368692157250739</v>
      </c>
      <c r="AW9" s="20">
        <v>0.47130893254627582</v>
      </c>
      <c r="AX9" s="20">
        <v>0.38765316067539618</v>
      </c>
      <c r="AY9" s="20">
        <v>0.39143081472019742</v>
      </c>
      <c r="AZ9" s="20">
        <v>0.48680390118303668</v>
      </c>
      <c r="BA9" s="20">
        <v>0.49852428355916728</v>
      </c>
      <c r="BB9" s="20">
        <v>0.1897995010544265</v>
      </c>
      <c r="BC9" s="20">
        <v>0.45323711552375812</v>
      </c>
      <c r="BE9" s="20">
        <v>0.52539611268300768</v>
      </c>
      <c r="BF9" s="20">
        <v>0.48227484152579858</v>
      </c>
      <c r="BG9" s="20">
        <v>0.36601563910773721</v>
      </c>
      <c r="BH9" s="20">
        <v>0.36944423522445269</v>
      </c>
      <c r="BI9" s="20">
        <v>0.52133601136107699</v>
      </c>
      <c r="BJ9" s="20">
        <v>0.40635561998923458</v>
      </c>
      <c r="BK9" s="20">
        <v>0.3977073296769843</v>
      </c>
      <c r="BL9" s="20">
        <v>0.45958926694143581</v>
      </c>
      <c r="BN9" s="20">
        <v>0.43824642942945852</v>
      </c>
      <c r="BO9" s="20">
        <v>0.57984170977496596</v>
      </c>
      <c r="BP9" s="20">
        <v>0.45761511515874381</v>
      </c>
    </row>
    <row r="10" spans="2:70" ht="74" customHeight="1" x14ac:dyDescent="0.35">
      <c r="B10" s="22" t="s">
        <v>129</v>
      </c>
      <c r="C10" s="20">
        <v>0.32160922026195438</v>
      </c>
      <c r="D10" s="20">
        <v>0.29942308040330762</v>
      </c>
      <c r="E10" s="20">
        <v>0.30797915712315982</v>
      </c>
      <c r="F10" s="20">
        <v>0.30084217609169872</v>
      </c>
      <c r="G10" s="20">
        <v>0.33975002445527192</v>
      </c>
      <c r="H10" s="20">
        <v>0.30478114826887298</v>
      </c>
      <c r="I10" s="20">
        <v>0.38054080618412978</v>
      </c>
      <c r="K10" s="20">
        <v>0.34600912618172819</v>
      </c>
      <c r="L10" s="20">
        <v>0.29393328807398861</v>
      </c>
      <c r="N10" s="20">
        <v>0.36511109427747251</v>
      </c>
      <c r="O10" s="20">
        <v>0.27354753715343189</v>
      </c>
      <c r="P10" s="20">
        <v>0.35801556259311512</v>
      </c>
      <c r="Q10" s="20">
        <v>0.25828087129971877</v>
      </c>
      <c r="S10" s="20">
        <v>9.8353243035055313E-2</v>
      </c>
      <c r="T10" s="20">
        <v>0.32474943247046639</v>
      </c>
      <c r="U10" s="20">
        <v>0.1900894733749334</v>
      </c>
      <c r="V10" s="20">
        <v>0.2132765371867994</v>
      </c>
      <c r="W10" s="20">
        <v>0.3646034721286176</v>
      </c>
      <c r="X10" s="20">
        <v>0.2173706685138713</v>
      </c>
      <c r="Y10" s="20">
        <v>0.30057419608775848</v>
      </c>
      <c r="Z10" s="20">
        <v>0.31508117806959762</v>
      </c>
      <c r="AA10" s="20">
        <v>0.42424948423806791</v>
      </c>
      <c r="AB10" s="20">
        <v>0.41384301472437712</v>
      </c>
      <c r="AC10" s="20">
        <v>0.41086220931864059</v>
      </c>
      <c r="AD10" s="20">
        <v>0.35668290538763098</v>
      </c>
      <c r="AE10" s="20">
        <v>0.49686863304087742</v>
      </c>
      <c r="AF10" s="20">
        <v>0.30220563592066862</v>
      </c>
      <c r="AG10" s="20">
        <v>0.22309290919189151</v>
      </c>
      <c r="AH10" s="20">
        <v>0.38586265051281199</v>
      </c>
      <c r="AI10" s="20">
        <v>0.13806243784205241</v>
      </c>
      <c r="AK10" s="20">
        <v>0.36110857324927648</v>
      </c>
      <c r="AL10" s="20">
        <v>0.28166949747504783</v>
      </c>
      <c r="AN10" s="20">
        <v>0.28612914709518789</v>
      </c>
      <c r="AO10" s="20">
        <v>0.26842208851028748</v>
      </c>
      <c r="AP10" s="20">
        <v>0.47919317763150943</v>
      </c>
      <c r="AQ10" s="20">
        <v>0.35148367363193672</v>
      </c>
      <c r="AR10" s="20">
        <v>0.30728971172348218</v>
      </c>
      <c r="AS10" s="20">
        <v>0.39709298247145153</v>
      </c>
      <c r="AT10" s="20">
        <v>0.1731647079450262</v>
      </c>
      <c r="AV10" s="20">
        <v>0.36280482382104401</v>
      </c>
      <c r="AW10" s="20">
        <v>0.32812106732199192</v>
      </c>
      <c r="AX10" s="20">
        <v>0.40774795548793669</v>
      </c>
      <c r="AY10" s="20">
        <v>0.3205061137593328</v>
      </c>
      <c r="AZ10" s="20">
        <v>0.33107962319055051</v>
      </c>
      <c r="BA10" s="20">
        <v>0.27333896788454798</v>
      </c>
      <c r="BB10" s="20">
        <v>0.1569707462584056</v>
      </c>
      <c r="BC10" s="20">
        <v>0.24242800757754701</v>
      </c>
      <c r="BE10" s="20">
        <v>0.32973115594450042</v>
      </c>
      <c r="BF10" s="20">
        <v>0.29715665298567878</v>
      </c>
      <c r="BG10" s="20">
        <v>0.39806141198167261</v>
      </c>
      <c r="BH10" s="20">
        <v>0.41984397675094032</v>
      </c>
      <c r="BI10" s="20">
        <v>0.30951488341851568</v>
      </c>
      <c r="BJ10" s="20">
        <v>0.27372397948804911</v>
      </c>
      <c r="BK10" s="20">
        <v>0.25770826159643873</v>
      </c>
      <c r="BL10" s="20">
        <v>0.27792462804164447</v>
      </c>
      <c r="BN10" s="20">
        <v>0.34320501162968969</v>
      </c>
      <c r="BO10" s="20">
        <v>0.24655998816188479</v>
      </c>
      <c r="BP10" s="20">
        <v>0.31063764227726709</v>
      </c>
    </row>
    <row r="11" spans="2:70" ht="60" customHeight="1" x14ac:dyDescent="0.35">
      <c r="B11" s="22" t="s">
        <v>130</v>
      </c>
      <c r="C11" s="20">
        <v>9.5320407627695627E-2</v>
      </c>
      <c r="D11" s="20">
        <v>0.11833890885309779</v>
      </c>
      <c r="E11" s="20">
        <v>0.12413474041201999</v>
      </c>
      <c r="F11" s="20">
        <v>8.9945808993293921E-2</v>
      </c>
      <c r="G11" s="20">
        <v>6.4219836305528424E-2</v>
      </c>
      <c r="H11" s="20">
        <v>7.6459598233386467E-2</v>
      </c>
      <c r="I11" s="20">
        <v>8.9921044811938924E-2</v>
      </c>
      <c r="K11" s="20">
        <v>9.3501835550166959E-2</v>
      </c>
      <c r="L11" s="20">
        <v>9.4955078477351171E-2</v>
      </c>
      <c r="N11" s="20">
        <v>8.1463640299049248E-2</v>
      </c>
      <c r="O11" s="20">
        <v>9.0391166632748127E-2</v>
      </c>
      <c r="P11" s="20">
        <v>0.1021905449233444</v>
      </c>
      <c r="Q11" s="20">
        <v>0.1229702793778185</v>
      </c>
      <c r="S11" s="20">
        <v>7.4337129150569267E-2</v>
      </c>
      <c r="T11" s="20">
        <v>6.2967610254764619E-2</v>
      </c>
      <c r="U11" s="20">
        <v>0.16848547792209601</v>
      </c>
      <c r="V11" s="20">
        <v>0.23288214637084939</v>
      </c>
      <c r="W11" s="20">
        <v>8.2787253793659185E-2</v>
      </c>
      <c r="X11" s="20">
        <v>0.13857840978923949</v>
      </c>
      <c r="Y11" s="20">
        <v>5.451782242824009E-2</v>
      </c>
      <c r="Z11" s="20">
        <v>0.12070082274675881</v>
      </c>
      <c r="AA11" s="20">
        <v>4.2583324505564811E-2</v>
      </c>
      <c r="AB11" s="20">
        <v>7.0378944604272617E-2</v>
      </c>
      <c r="AC11" s="20">
        <v>0.12876324094570429</v>
      </c>
      <c r="AD11" s="20">
        <v>7.1364399842300086E-2</v>
      </c>
      <c r="AE11" s="20">
        <v>7.1138941365879199E-2</v>
      </c>
      <c r="AF11" s="20">
        <v>8.1714034731740326E-2</v>
      </c>
      <c r="AG11" s="20">
        <v>5.3879294361219292E-2</v>
      </c>
      <c r="AH11" s="20">
        <v>6.2196885580451389E-2</v>
      </c>
      <c r="AI11" s="20">
        <v>0.1153035319671759</v>
      </c>
      <c r="AK11" s="20">
        <v>0.10392422880800629</v>
      </c>
      <c r="AL11" s="20">
        <v>8.648896812388801E-2</v>
      </c>
      <c r="AN11" s="20">
        <v>0.11540206196012021</v>
      </c>
      <c r="AO11" s="20">
        <v>0.1195044479555311</v>
      </c>
      <c r="AP11" s="20">
        <v>3.2448227377709117E-2</v>
      </c>
      <c r="AQ11" s="20">
        <v>7.8539031873816043E-2</v>
      </c>
      <c r="AR11" s="20">
        <v>9.3979574721198444E-2</v>
      </c>
      <c r="AS11" s="20">
        <v>6.931899972207245E-2</v>
      </c>
      <c r="AT11" s="20">
        <v>0.17027341427313539</v>
      </c>
      <c r="AV11" s="20">
        <v>6.0749670486122911E-2</v>
      </c>
      <c r="AW11" s="20">
        <v>8.9175941060298358E-2</v>
      </c>
      <c r="AX11" s="20">
        <v>0.1131812931287102</v>
      </c>
      <c r="AY11" s="20">
        <v>0.1179150323650448</v>
      </c>
      <c r="AZ11" s="20">
        <v>0.14875053855400189</v>
      </c>
      <c r="BA11" s="20">
        <v>0.2281367485562848</v>
      </c>
      <c r="BB11" s="20">
        <v>0.1082220874914907</v>
      </c>
      <c r="BC11" s="20">
        <v>0.1011326039179152</v>
      </c>
      <c r="BE11" s="20">
        <v>5.8441427746286197E-2</v>
      </c>
      <c r="BF11" s="20">
        <v>9.3828781924743435E-2</v>
      </c>
      <c r="BG11" s="20">
        <v>8.1800613007215361E-2</v>
      </c>
      <c r="BH11" s="20">
        <v>0.1044746459367052</v>
      </c>
      <c r="BI11" s="20">
        <v>9.8706583015104196E-2</v>
      </c>
      <c r="BJ11" s="20">
        <v>0.17090670938362659</v>
      </c>
      <c r="BK11" s="20">
        <v>0.10264186083797799</v>
      </c>
      <c r="BL11" s="20">
        <v>0.1589226689606725</v>
      </c>
      <c r="BN11" s="20">
        <v>9.9072656307451781E-2</v>
      </c>
      <c r="BO11" s="20">
        <v>8.4480044594095013E-2</v>
      </c>
      <c r="BP11" s="20">
        <v>8.891576560687689E-2</v>
      </c>
    </row>
    <row r="12" spans="2:70" ht="74" customHeight="1" x14ac:dyDescent="0.35">
      <c r="B12" s="22" t="s">
        <v>131</v>
      </c>
      <c r="C12" s="20">
        <v>4.9326578591235397E-2</v>
      </c>
      <c r="D12" s="20">
        <v>9.3718574701826513E-2</v>
      </c>
      <c r="E12" s="20">
        <v>6.4759377995526085E-2</v>
      </c>
      <c r="F12" s="20">
        <v>5.3387466761068772E-2</v>
      </c>
      <c r="G12" s="20">
        <v>3.8518629180265329E-2</v>
      </c>
      <c r="H12" s="20">
        <v>4.5029100583893783E-2</v>
      </c>
      <c r="I12" s="20">
        <v>4.6980340740920001E-3</v>
      </c>
      <c r="K12" s="20">
        <v>4.1986844270950917E-2</v>
      </c>
      <c r="L12" s="20">
        <v>5.7927076557915243E-2</v>
      </c>
      <c r="N12" s="20">
        <v>2.4127225416817749E-2</v>
      </c>
      <c r="O12" s="20">
        <v>7.1797407480492459E-2</v>
      </c>
      <c r="P12" s="20">
        <v>6.349348118596379E-2</v>
      </c>
      <c r="Q12" s="20">
        <v>6.494849187205945E-2</v>
      </c>
      <c r="S12" s="20">
        <v>7.8542833975618606E-2</v>
      </c>
      <c r="T12" s="20">
        <v>6.2622377302359658E-2</v>
      </c>
      <c r="U12" s="20">
        <v>9.6920272999250157E-2</v>
      </c>
      <c r="V12" s="20">
        <v>4.439550587104002E-2</v>
      </c>
      <c r="W12" s="20">
        <v>6.8231689961375255E-2</v>
      </c>
      <c r="X12" s="20">
        <v>9.4267166530999355E-2</v>
      </c>
      <c r="Y12" s="20">
        <v>4.7588304569264349E-2</v>
      </c>
      <c r="Z12" s="20">
        <v>3.6183830219938658E-2</v>
      </c>
      <c r="AA12" s="20">
        <v>1.3305161215920409E-2</v>
      </c>
      <c r="AB12" s="20">
        <v>0</v>
      </c>
      <c r="AC12" s="20">
        <v>7.100680611763692E-2</v>
      </c>
      <c r="AD12" s="20">
        <v>9.2264821074472134E-2</v>
      </c>
      <c r="AE12" s="20">
        <v>5.5802271795894823E-2</v>
      </c>
      <c r="AF12" s="20">
        <v>2.178420938620448E-2</v>
      </c>
      <c r="AG12" s="20">
        <v>0</v>
      </c>
      <c r="AH12" s="20">
        <v>1.7360703155187909E-2</v>
      </c>
      <c r="AI12" s="20">
        <v>3.8352225169021793E-2</v>
      </c>
      <c r="AK12" s="20">
        <v>3.4763260226864302E-2</v>
      </c>
      <c r="AL12" s="20">
        <v>6.3993004140954615E-2</v>
      </c>
      <c r="AN12" s="20">
        <v>6.8333921538633449E-2</v>
      </c>
      <c r="AO12" s="20">
        <v>5.1443130457997498E-2</v>
      </c>
      <c r="AP12" s="20">
        <v>3.2574954437091401E-2</v>
      </c>
      <c r="AQ12" s="20">
        <v>6.0919042190847927E-2</v>
      </c>
      <c r="AR12" s="20">
        <v>3.7581364761621987E-2</v>
      </c>
      <c r="AS12" s="20">
        <v>1.8417438836288241E-2</v>
      </c>
      <c r="AT12" s="20">
        <v>0</v>
      </c>
      <c r="AV12" s="20">
        <v>2.112447987228153E-2</v>
      </c>
      <c r="AW12" s="20">
        <v>5.2146740128232477E-2</v>
      </c>
      <c r="AX12" s="20">
        <v>1.533766916810651E-3</v>
      </c>
      <c r="AY12" s="20">
        <v>8.0125761001027751E-2</v>
      </c>
      <c r="AZ12" s="20">
        <v>1.845215911638191E-2</v>
      </c>
      <c r="BA12" s="20">
        <v>0</v>
      </c>
      <c r="BB12" s="20">
        <v>0.1248400786483351</v>
      </c>
      <c r="BC12" s="20">
        <v>9.1731061425590538E-2</v>
      </c>
      <c r="BE12" s="20">
        <v>4.3330769068063178E-2</v>
      </c>
      <c r="BF12" s="20">
        <v>5.7388432114676591E-2</v>
      </c>
      <c r="BG12" s="20">
        <v>5.2877418396216548E-2</v>
      </c>
      <c r="BH12" s="20">
        <v>5.8365672936317552E-2</v>
      </c>
      <c r="BI12" s="20">
        <v>3.8084304633069603E-2</v>
      </c>
      <c r="BJ12" s="20">
        <v>6.1446713852525557E-2</v>
      </c>
      <c r="BK12" s="20">
        <v>3.7636517252475417E-2</v>
      </c>
      <c r="BL12" s="20">
        <v>2.0798963422634799E-2</v>
      </c>
      <c r="BN12" s="20">
        <v>5.5306037159273048E-2</v>
      </c>
      <c r="BO12" s="20">
        <v>1.6713952619061601E-2</v>
      </c>
      <c r="BP12" s="20">
        <v>5.7030191627007461E-2</v>
      </c>
    </row>
    <row r="13" spans="2:70" ht="46" customHeight="1" x14ac:dyDescent="0.35">
      <c r="B13" s="22" t="s">
        <v>132</v>
      </c>
      <c r="C13" s="20">
        <v>1.033862732925947E-2</v>
      </c>
      <c r="D13" s="20">
        <v>2.8890737996187368E-2</v>
      </c>
      <c r="E13" s="20">
        <v>4.1992061370043536E-3</v>
      </c>
      <c r="F13" s="20">
        <v>6.921273439955143E-3</v>
      </c>
      <c r="G13" s="20">
        <v>1.3681222413502879E-2</v>
      </c>
      <c r="H13" s="20">
        <v>0</v>
      </c>
      <c r="I13" s="20">
        <v>1.567297547527326E-2</v>
      </c>
      <c r="K13" s="20">
        <v>1.6651898985786451E-2</v>
      </c>
      <c r="L13" s="20">
        <v>3.2941065454962161E-3</v>
      </c>
      <c r="N13" s="20">
        <v>2.9029713738802799E-3</v>
      </c>
      <c r="O13" s="20">
        <v>2.081558260511791E-2</v>
      </c>
      <c r="P13" s="20">
        <v>1.371523532526229E-2</v>
      </c>
      <c r="Q13" s="20">
        <v>1.1561160173070399E-2</v>
      </c>
      <c r="S13" s="20">
        <v>5.1784886277438227E-2</v>
      </c>
      <c r="T13" s="20">
        <v>2.279769959149501E-2</v>
      </c>
      <c r="U13" s="20">
        <v>2.5814793248151498E-2</v>
      </c>
      <c r="V13" s="20">
        <v>0</v>
      </c>
      <c r="W13" s="20">
        <v>0</v>
      </c>
      <c r="X13" s="20">
        <v>3.4516837838124988E-2</v>
      </c>
      <c r="Y13" s="20">
        <v>3.3614432734745847E-2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2.6835748519809011E-2</v>
      </c>
      <c r="AG13" s="20">
        <v>0</v>
      </c>
      <c r="AH13" s="20">
        <v>7.1969257204800132E-3</v>
      </c>
      <c r="AI13" s="20">
        <v>0</v>
      </c>
      <c r="AK13" s="20">
        <v>8.7297661808101393E-3</v>
      </c>
      <c r="AL13" s="20">
        <v>1.199950051873247E-2</v>
      </c>
      <c r="AN13" s="20">
        <v>2.4389851135015031E-2</v>
      </c>
      <c r="AO13" s="20">
        <v>1.766409694864568E-2</v>
      </c>
      <c r="AP13" s="20">
        <v>0</v>
      </c>
      <c r="AQ13" s="20">
        <v>4.3829727933470553E-3</v>
      </c>
      <c r="AR13" s="20">
        <v>0</v>
      </c>
      <c r="AS13" s="20">
        <v>2.1439900376039371E-2</v>
      </c>
      <c r="AT13" s="20">
        <v>0</v>
      </c>
      <c r="AV13" s="20">
        <v>5.604481545608807E-3</v>
      </c>
      <c r="AW13" s="20">
        <v>5.7019753404752276E-3</v>
      </c>
      <c r="AX13" s="20">
        <v>2.9011326137361911E-2</v>
      </c>
      <c r="AY13" s="20">
        <v>4.9326858330009028E-2</v>
      </c>
      <c r="AZ13" s="20">
        <v>0</v>
      </c>
      <c r="BA13" s="20">
        <v>0</v>
      </c>
      <c r="BB13" s="20">
        <v>0</v>
      </c>
      <c r="BC13" s="20">
        <v>1.2551094278906581E-2</v>
      </c>
      <c r="BE13" s="20">
        <v>1.045721310048366E-2</v>
      </c>
      <c r="BF13" s="20">
        <v>3.7706781437783781E-3</v>
      </c>
      <c r="BG13" s="20">
        <v>3.4392661760052477E-2</v>
      </c>
      <c r="BH13" s="20">
        <v>1.0010224890333781E-2</v>
      </c>
      <c r="BI13" s="20">
        <v>0</v>
      </c>
      <c r="BJ13" s="20">
        <v>2.4962842944745801E-2</v>
      </c>
      <c r="BK13" s="20">
        <v>2.9205616378222159E-2</v>
      </c>
      <c r="BL13" s="20">
        <v>0</v>
      </c>
      <c r="BN13" s="20">
        <v>1.2434580567989149E-2</v>
      </c>
      <c r="BO13" s="20">
        <v>0</v>
      </c>
      <c r="BP13" s="20">
        <v>1.1841069069023409E-2</v>
      </c>
    </row>
    <row r="14" spans="2:70" ht="19" customHeight="1" x14ac:dyDescent="0.35">
      <c r="B14" s="22" t="s">
        <v>93</v>
      </c>
      <c r="C14" s="20">
        <v>4.1791338581982918E-2</v>
      </c>
      <c r="D14" s="20">
        <v>6.2426487835847463E-2</v>
      </c>
      <c r="E14" s="20">
        <v>2.147214221176896E-2</v>
      </c>
      <c r="F14" s="20">
        <v>4.5144377142693259E-2</v>
      </c>
      <c r="G14" s="20">
        <v>3.5260990490619329E-2</v>
      </c>
      <c r="H14" s="20">
        <v>8.2592161310240109E-2</v>
      </c>
      <c r="I14" s="20">
        <v>2.7115724665422461E-2</v>
      </c>
      <c r="K14" s="20">
        <v>3.8023551295492918E-2</v>
      </c>
      <c r="L14" s="20">
        <v>4.6316569928585252E-2</v>
      </c>
      <c r="N14" s="20">
        <v>1.8060724174938151E-2</v>
      </c>
      <c r="O14" s="20">
        <v>4.5462104162102543E-2</v>
      </c>
      <c r="P14" s="20">
        <v>4.4372060449616682E-2</v>
      </c>
      <c r="Q14" s="20">
        <v>8.1341418560570714E-2</v>
      </c>
      <c r="S14" s="20">
        <v>0.2376326031633367</v>
      </c>
      <c r="T14" s="20">
        <v>3.0703290845638859E-2</v>
      </c>
      <c r="U14" s="20">
        <v>9.1316593362496451E-2</v>
      </c>
      <c r="V14" s="20">
        <v>4.4859464415895271E-2</v>
      </c>
      <c r="W14" s="20">
        <v>2.3498641308698449E-2</v>
      </c>
      <c r="X14" s="20">
        <v>8.0192750938990615E-2</v>
      </c>
      <c r="Y14" s="20">
        <v>4.9441146863166641E-2</v>
      </c>
      <c r="Z14" s="20">
        <v>2.2045933888083971E-2</v>
      </c>
      <c r="AA14" s="20">
        <v>5.6952143455208569E-2</v>
      </c>
      <c r="AB14" s="20">
        <v>1.698832776975687E-2</v>
      </c>
      <c r="AC14" s="20">
        <v>3.9655551869489568E-2</v>
      </c>
      <c r="AD14" s="20">
        <v>3.6565960853170022E-2</v>
      </c>
      <c r="AE14" s="20">
        <v>0</v>
      </c>
      <c r="AF14" s="20">
        <v>0</v>
      </c>
      <c r="AG14" s="20">
        <v>0</v>
      </c>
      <c r="AH14" s="20">
        <v>1.021506818776392E-2</v>
      </c>
      <c r="AI14" s="20">
        <v>0.1126892623695607</v>
      </c>
      <c r="AK14" s="20">
        <v>2.7494461510277519E-2</v>
      </c>
      <c r="AL14" s="20">
        <v>5.6377545194848028E-2</v>
      </c>
      <c r="AN14" s="20">
        <v>5.026376201463463E-2</v>
      </c>
      <c r="AO14" s="20">
        <v>3.9622126213304978E-2</v>
      </c>
      <c r="AP14" s="20">
        <v>8.6843201739229492E-2</v>
      </c>
      <c r="AQ14" s="20">
        <v>2.4792323474040132E-2</v>
      </c>
      <c r="AR14" s="20">
        <v>3.921596852565732E-2</v>
      </c>
      <c r="AS14" s="20">
        <v>0</v>
      </c>
      <c r="AT14" s="20">
        <v>7.4688843759933093E-2</v>
      </c>
      <c r="AV14" s="20">
        <v>2.4012044310584651E-2</v>
      </c>
      <c r="AW14" s="20">
        <v>3.4786796938258938E-2</v>
      </c>
      <c r="AX14" s="20">
        <v>3.3122699528544838E-2</v>
      </c>
      <c r="AY14" s="20">
        <v>1.42718499478055E-2</v>
      </c>
      <c r="AZ14" s="20">
        <v>1.4913777956029099E-2</v>
      </c>
      <c r="BA14" s="20">
        <v>0</v>
      </c>
      <c r="BB14" s="20">
        <v>0.42016758654734221</v>
      </c>
      <c r="BC14" s="20">
        <v>7.5146454472178048E-2</v>
      </c>
      <c r="BE14" s="20">
        <v>1.956603188858962E-2</v>
      </c>
      <c r="BF14" s="20">
        <v>4.253287917418324E-2</v>
      </c>
      <c r="BG14" s="20">
        <v>4.2533261657154542E-2</v>
      </c>
      <c r="BH14" s="20">
        <v>2.4785032676478452E-2</v>
      </c>
      <c r="BI14" s="20">
        <v>2.2208034840820661E-2</v>
      </c>
      <c r="BJ14" s="20">
        <v>6.2604134341818413E-2</v>
      </c>
      <c r="BK14" s="20">
        <v>0.1344259161802252</v>
      </c>
      <c r="BL14" s="20">
        <v>8.2764472633612432E-2</v>
      </c>
      <c r="BN14" s="20">
        <v>3.3600110634618867E-2</v>
      </c>
      <c r="BO14" s="20">
        <v>6.6979500758683724E-2</v>
      </c>
      <c r="BP14" s="20">
        <v>4.7729606468675898E-2</v>
      </c>
    </row>
    <row r="15" spans="2:70" ht="19" customHeight="1" x14ac:dyDescent="0.35">
      <c r="B15" s="22" t="s">
        <v>56</v>
      </c>
      <c r="C15" s="20">
        <v>1.7463629554289879E-2</v>
      </c>
      <c r="D15" s="20">
        <v>0</v>
      </c>
      <c r="E15" s="20">
        <v>1.458330386182396E-2</v>
      </c>
      <c r="F15" s="20">
        <v>6.9833123525171788E-3</v>
      </c>
      <c r="G15" s="20">
        <v>4.9956038684180533E-2</v>
      </c>
      <c r="H15" s="20">
        <v>1.2319084835008339E-2</v>
      </c>
      <c r="I15" s="20">
        <v>2.0978249282243649E-2</v>
      </c>
      <c r="K15" s="20">
        <v>5.7684806787428418E-3</v>
      </c>
      <c r="L15" s="20">
        <v>3.0758483545814942E-2</v>
      </c>
      <c r="N15" s="20">
        <v>5.0251747971019707E-3</v>
      </c>
      <c r="O15" s="20">
        <v>1.0626065415905449E-2</v>
      </c>
      <c r="P15" s="20">
        <v>6.1289292622361017E-3</v>
      </c>
      <c r="Q15" s="20">
        <v>5.5566672379191537E-2</v>
      </c>
      <c r="S15" s="20">
        <v>0</v>
      </c>
      <c r="T15" s="20">
        <v>6.3113917125000571E-2</v>
      </c>
      <c r="U15" s="20">
        <v>5.2130235977409407E-2</v>
      </c>
      <c r="V15" s="20">
        <v>7.2503251592626106E-2</v>
      </c>
      <c r="W15" s="20">
        <v>0</v>
      </c>
      <c r="X15" s="20">
        <v>4.5994031930364707E-2</v>
      </c>
      <c r="Y15" s="20">
        <v>0</v>
      </c>
      <c r="Z15" s="20">
        <v>1.408948074680068E-2</v>
      </c>
      <c r="AA15" s="20">
        <v>1.390751142292612E-2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7.7571129749476594E-2</v>
      </c>
      <c r="AK15" s="20">
        <v>9.9761184189152783E-3</v>
      </c>
      <c r="AL15" s="20">
        <v>2.4302134946271429E-2</v>
      </c>
      <c r="AN15" s="20">
        <v>4.7784024572557197E-2</v>
      </c>
      <c r="AO15" s="20">
        <v>7.2979434197253858E-3</v>
      </c>
      <c r="AP15" s="20">
        <v>1.6850885425854261E-2</v>
      </c>
      <c r="AQ15" s="20">
        <v>1.486927125208988E-2</v>
      </c>
      <c r="AR15" s="20">
        <v>9.2097420243376707E-3</v>
      </c>
      <c r="AS15" s="20">
        <v>0</v>
      </c>
      <c r="AT15" s="20">
        <v>5.6055318388813407E-3</v>
      </c>
      <c r="AV15" s="20">
        <v>1.2017578391850881E-2</v>
      </c>
      <c r="AW15" s="20">
        <v>1.8758546664467319E-2</v>
      </c>
      <c r="AX15" s="20">
        <v>2.7749798125239689E-2</v>
      </c>
      <c r="AY15" s="20">
        <v>2.642356987658278E-2</v>
      </c>
      <c r="AZ15" s="20">
        <v>0</v>
      </c>
      <c r="BA15" s="20">
        <v>0</v>
      </c>
      <c r="BB15" s="20">
        <v>0</v>
      </c>
      <c r="BC15" s="20">
        <v>2.377366280410461E-2</v>
      </c>
      <c r="BE15" s="20">
        <v>1.3077289569069339E-2</v>
      </c>
      <c r="BF15" s="20">
        <v>2.304773413114114E-2</v>
      </c>
      <c r="BG15" s="20">
        <v>2.4318994089951251E-2</v>
      </c>
      <c r="BH15" s="20">
        <v>1.307621158477223E-2</v>
      </c>
      <c r="BI15" s="20">
        <v>1.015018273141278E-2</v>
      </c>
      <c r="BJ15" s="20">
        <v>0</v>
      </c>
      <c r="BK15" s="20">
        <v>4.0674498077676279E-2</v>
      </c>
      <c r="BL15" s="20">
        <v>0</v>
      </c>
      <c r="BN15" s="20">
        <v>1.8135174271519061E-2</v>
      </c>
      <c r="BO15" s="20">
        <v>5.4248040913086439E-3</v>
      </c>
      <c r="BP15" s="20">
        <v>2.6230609792405421E-2</v>
      </c>
    </row>
    <row r="17" spans="2:2" x14ac:dyDescent="0.35">
      <c r="B17" t="s">
        <v>200</v>
      </c>
    </row>
    <row r="18" spans="2:2" x14ac:dyDescent="0.35">
      <c r="B18" t="s">
        <v>9</v>
      </c>
    </row>
    <row r="20" spans="2:2" x14ac:dyDescent="0.35">
      <c r="B20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133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134</v>
      </c>
      <c r="C9" s="20">
        <v>0.26446568093286899</v>
      </c>
      <c r="D9" s="20">
        <v>0.23875376242622931</v>
      </c>
      <c r="E9" s="20">
        <v>0.32728596932940179</v>
      </c>
      <c r="F9" s="20">
        <v>0.32521120362749539</v>
      </c>
      <c r="G9" s="20">
        <v>0.27334380422958882</v>
      </c>
      <c r="H9" s="20">
        <v>0.19109931341542211</v>
      </c>
      <c r="I9" s="20">
        <v>0.15572672832983631</v>
      </c>
      <c r="K9" s="20">
        <v>0.30462942042875801</v>
      </c>
      <c r="L9" s="20">
        <v>0.21967391803943179</v>
      </c>
      <c r="N9" s="20">
        <v>0.29781677821498942</v>
      </c>
      <c r="O9" s="20">
        <v>0.25014825916074801</v>
      </c>
      <c r="P9" s="20">
        <v>0.29428813967317691</v>
      </c>
      <c r="Q9" s="20">
        <v>0.2003098724451961</v>
      </c>
      <c r="S9" s="20">
        <v>0.1237550443327832</v>
      </c>
      <c r="T9" s="20">
        <v>0.31145490183986779</v>
      </c>
      <c r="U9" s="20">
        <v>0.2142288207135751</v>
      </c>
      <c r="V9" s="20">
        <v>0.18621449603609741</v>
      </c>
      <c r="W9" s="20">
        <v>0.27004747033924098</v>
      </c>
      <c r="X9" s="20">
        <v>0.15777231290692001</v>
      </c>
      <c r="Y9" s="20">
        <v>0.32450728017565461</v>
      </c>
      <c r="Z9" s="20">
        <v>0.29068598569018328</v>
      </c>
      <c r="AA9" s="20">
        <v>0.22966256524477149</v>
      </c>
      <c r="AB9" s="20">
        <v>0.2490668907599235</v>
      </c>
      <c r="AC9" s="20">
        <v>0.2278386974269711</v>
      </c>
      <c r="AD9" s="20">
        <v>0.35192388614957248</v>
      </c>
      <c r="AE9" s="20">
        <v>0.36546946374526329</v>
      </c>
      <c r="AF9" s="20">
        <v>0.24491097553830901</v>
      </c>
      <c r="AG9" s="20">
        <v>0.30229273549529051</v>
      </c>
      <c r="AH9" s="20">
        <v>0.36642017643866098</v>
      </c>
      <c r="AI9" s="20">
        <v>1.6868468716015279E-2</v>
      </c>
      <c r="AK9" s="20">
        <v>0.26949336084811082</v>
      </c>
      <c r="AL9" s="20">
        <v>0.25907467550253632</v>
      </c>
      <c r="AN9" s="20">
        <v>0.22052152539027159</v>
      </c>
      <c r="AO9" s="20">
        <v>0.2364866048848763</v>
      </c>
      <c r="AP9" s="20">
        <v>0.30635572783373982</v>
      </c>
      <c r="AQ9" s="20">
        <v>0.28329955792795009</v>
      </c>
      <c r="AR9" s="20">
        <v>0.28267128234227262</v>
      </c>
      <c r="AS9" s="20">
        <v>0.38459493778525827</v>
      </c>
      <c r="AT9" s="20">
        <v>0.1737098801638369</v>
      </c>
      <c r="AV9" s="20">
        <v>0.30738099559438808</v>
      </c>
      <c r="AW9" s="20">
        <v>0.27492337733362748</v>
      </c>
      <c r="AX9" s="20">
        <v>0.32354907370408309</v>
      </c>
      <c r="AY9" s="20">
        <v>0.20481455558479619</v>
      </c>
      <c r="AZ9" s="20">
        <v>0.29147628993180208</v>
      </c>
      <c r="BA9" s="20">
        <v>0.63243069381893513</v>
      </c>
      <c r="BB9" s="20">
        <v>0</v>
      </c>
      <c r="BC9" s="20">
        <v>0.19217773155274701</v>
      </c>
      <c r="BE9" s="20">
        <v>0.34193466598884542</v>
      </c>
      <c r="BF9" s="20">
        <v>0.27048770746484241</v>
      </c>
      <c r="BG9" s="20">
        <v>0.31586277744737229</v>
      </c>
      <c r="BH9" s="20">
        <v>0.22878036886169481</v>
      </c>
      <c r="BI9" s="20">
        <v>0.25657259724608239</v>
      </c>
      <c r="BJ9" s="20">
        <v>0.13477206755634799</v>
      </c>
      <c r="BK9" s="20">
        <v>0.16937379685431861</v>
      </c>
      <c r="BL9" s="20">
        <v>0.25093757094562458</v>
      </c>
      <c r="BN9" s="20">
        <v>0.2971413009983252</v>
      </c>
      <c r="BO9" s="20">
        <v>0.24131696834400931</v>
      </c>
      <c r="BP9" s="20">
        <v>0.16694512135411349</v>
      </c>
    </row>
    <row r="10" spans="2:70" ht="19" customHeight="1" x14ac:dyDescent="0.35">
      <c r="B10" s="22" t="s">
        <v>135</v>
      </c>
      <c r="C10" s="20">
        <v>0.40388525578992501</v>
      </c>
      <c r="D10" s="20">
        <v>0.33919707334499438</v>
      </c>
      <c r="E10" s="20">
        <v>0.32584177447418777</v>
      </c>
      <c r="F10" s="20">
        <v>0.3565274110586592</v>
      </c>
      <c r="G10" s="20">
        <v>0.45327918777616572</v>
      </c>
      <c r="H10" s="20">
        <v>0.46034786613159567</v>
      </c>
      <c r="I10" s="20">
        <v>0.53520458052644926</v>
      </c>
      <c r="K10" s="20">
        <v>0.38381366737903649</v>
      </c>
      <c r="L10" s="20">
        <v>0.4274585318928813</v>
      </c>
      <c r="N10" s="20">
        <v>0.41860474808964282</v>
      </c>
      <c r="O10" s="20">
        <v>0.38259896208312671</v>
      </c>
      <c r="P10" s="20">
        <v>0.39099232768160969</v>
      </c>
      <c r="Q10" s="20">
        <v>0.40615994205645523</v>
      </c>
      <c r="S10" s="20">
        <v>0.30585962853690413</v>
      </c>
      <c r="T10" s="20">
        <v>0.2354644399660803</v>
      </c>
      <c r="U10" s="20">
        <v>0.30777755926079747</v>
      </c>
      <c r="V10" s="20">
        <v>0.49786636433948461</v>
      </c>
      <c r="W10" s="20">
        <v>0.36088717646897589</v>
      </c>
      <c r="X10" s="20">
        <v>0.47105803708684801</v>
      </c>
      <c r="Y10" s="20">
        <v>0.41327159290687532</v>
      </c>
      <c r="Z10" s="20">
        <v>0.38327524498044802</v>
      </c>
      <c r="AA10" s="20">
        <v>0.41869707558665331</v>
      </c>
      <c r="AB10" s="20">
        <v>0.39451762598241258</v>
      </c>
      <c r="AC10" s="20">
        <v>0.44106726812236019</v>
      </c>
      <c r="AD10" s="20">
        <v>0.31734808156441108</v>
      </c>
      <c r="AE10" s="20">
        <v>0.42156670858325718</v>
      </c>
      <c r="AF10" s="20">
        <v>0.47278570707132012</v>
      </c>
      <c r="AG10" s="20">
        <v>0.50226658750548991</v>
      </c>
      <c r="AH10" s="20">
        <v>0.37741145422829109</v>
      </c>
      <c r="AI10" s="20">
        <v>0.57318216353649187</v>
      </c>
      <c r="AK10" s="20">
        <v>0.45820564032608468</v>
      </c>
      <c r="AL10" s="20">
        <v>0.34907765120240569</v>
      </c>
      <c r="AN10" s="20">
        <v>0.42422542352078052</v>
      </c>
      <c r="AO10" s="20">
        <v>0.41969957987930417</v>
      </c>
      <c r="AP10" s="20">
        <v>0.4654615902973443</v>
      </c>
      <c r="AQ10" s="20">
        <v>0.37421540253428781</v>
      </c>
      <c r="AR10" s="20">
        <v>0.41349928167481709</v>
      </c>
      <c r="AS10" s="20">
        <v>0.31550324776282218</v>
      </c>
      <c r="AT10" s="20">
        <v>0.30411440535327722</v>
      </c>
      <c r="AV10" s="20">
        <v>0.38759837891593513</v>
      </c>
      <c r="AW10" s="20">
        <v>0.41669591020182167</v>
      </c>
      <c r="AX10" s="20">
        <v>0.45415802742694372</v>
      </c>
      <c r="AY10" s="20">
        <v>0.35479259889879883</v>
      </c>
      <c r="AZ10" s="20">
        <v>0.4383152283452813</v>
      </c>
      <c r="BA10" s="20">
        <v>0</v>
      </c>
      <c r="BB10" s="20">
        <v>0</v>
      </c>
      <c r="BC10" s="20">
        <v>0.40496152218042231</v>
      </c>
      <c r="BE10" s="20">
        <v>0.35828013256685748</v>
      </c>
      <c r="BF10" s="20">
        <v>0.42022720566413341</v>
      </c>
      <c r="BG10" s="20">
        <v>0.32872903095805112</v>
      </c>
      <c r="BH10" s="20">
        <v>0.40322579449972251</v>
      </c>
      <c r="BI10" s="20">
        <v>0.41934263425834961</v>
      </c>
      <c r="BJ10" s="20">
        <v>0.43245041058736577</v>
      </c>
      <c r="BK10" s="20">
        <v>0.44099200420377399</v>
      </c>
      <c r="BL10" s="20">
        <v>0.48650901463606189</v>
      </c>
      <c r="BN10" s="20">
        <v>0.39088617460428221</v>
      </c>
      <c r="BO10" s="20">
        <v>0.45776611139775442</v>
      </c>
      <c r="BP10" s="20">
        <v>0.40549659667195292</v>
      </c>
    </row>
    <row r="11" spans="2:70" ht="19" customHeight="1" x14ac:dyDescent="0.35">
      <c r="B11" s="22" t="s">
        <v>136</v>
      </c>
      <c r="C11" s="20">
        <v>0.29587750463746632</v>
      </c>
      <c r="D11" s="20">
        <v>0.35672904786059961</v>
      </c>
      <c r="E11" s="20">
        <v>0.29867598813526292</v>
      </c>
      <c r="F11" s="20">
        <v>0.27975327952101448</v>
      </c>
      <c r="G11" s="20">
        <v>0.23498944497481819</v>
      </c>
      <c r="H11" s="20">
        <v>0.33992142924401531</v>
      </c>
      <c r="I11" s="20">
        <v>0.29706538271253607</v>
      </c>
      <c r="K11" s="20">
        <v>0.28908002542760147</v>
      </c>
      <c r="L11" s="20">
        <v>0.30187626848083521</v>
      </c>
      <c r="N11" s="20">
        <v>0.25799288125808439</v>
      </c>
      <c r="O11" s="20">
        <v>0.3467490349124101</v>
      </c>
      <c r="P11" s="20">
        <v>0.29513129166970969</v>
      </c>
      <c r="Q11" s="20">
        <v>0.31662527002221902</v>
      </c>
      <c r="S11" s="20">
        <v>0.44658297319742141</v>
      </c>
      <c r="T11" s="20">
        <v>0.3955201337826949</v>
      </c>
      <c r="U11" s="20">
        <v>0.44721826029573042</v>
      </c>
      <c r="V11" s="20">
        <v>0.2633610720203739</v>
      </c>
      <c r="W11" s="20">
        <v>0.27150462740876569</v>
      </c>
      <c r="X11" s="20">
        <v>0.28794289980545001</v>
      </c>
      <c r="Y11" s="20">
        <v>0.26222112691747013</v>
      </c>
      <c r="Z11" s="20">
        <v>0.3023403758908132</v>
      </c>
      <c r="AA11" s="20">
        <v>0.3159921337358903</v>
      </c>
      <c r="AB11" s="20">
        <v>0.3457107617567155</v>
      </c>
      <c r="AC11" s="20">
        <v>0.31318854116366529</v>
      </c>
      <c r="AD11" s="20">
        <v>0.31846223440779148</v>
      </c>
      <c r="AE11" s="20">
        <v>0.1873639362422258</v>
      </c>
      <c r="AF11" s="20">
        <v>0.28230331739037101</v>
      </c>
      <c r="AG11" s="20">
        <v>0.17784420401723061</v>
      </c>
      <c r="AH11" s="20">
        <v>0.25133637582059998</v>
      </c>
      <c r="AI11" s="20">
        <v>0.28099647992125398</v>
      </c>
      <c r="AK11" s="20">
        <v>0.24137911396069331</v>
      </c>
      <c r="AL11" s="20">
        <v>0.35144638749529861</v>
      </c>
      <c r="AN11" s="20">
        <v>0.29966846493023069</v>
      </c>
      <c r="AO11" s="20">
        <v>0.31019774280008849</v>
      </c>
      <c r="AP11" s="20">
        <v>0.2157122193555496</v>
      </c>
      <c r="AQ11" s="20">
        <v>0.31928312915650892</v>
      </c>
      <c r="AR11" s="20">
        <v>0.28208669742596959</v>
      </c>
      <c r="AS11" s="20">
        <v>0.28550713211835799</v>
      </c>
      <c r="AT11" s="20">
        <v>0.32507805267556439</v>
      </c>
      <c r="AV11" s="20">
        <v>0.29244121258166428</v>
      </c>
      <c r="AW11" s="20">
        <v>0.28082243435916809</v>
      </c>
      <c r="AX11" s="20">
        <v>0.2222928988689733</v>
      </c>
      <c r="AY11" s="20">
        <v>0.35403162497990659</v>
      </c>
      <c r="AZ11" s="20">
        <v>0.2490462258916295</v>
      </c>
      <c r="BA11" s="20">
        <v>0.36756930618106493</v>
      </c>
      <c r="BB11" s="20">
        <v>0.56716645900849239</v>
      </c>
      <c r="BC11" s="20">
        <v>0.34483676480728492</v>
      </c>
      <c r="BE11" s="20">
        <v>0.28886617746853288</v>
      </c>
      <c r="BF11" s="20">
        <v>0.27245858749786928</v>
      </c>
      <c r="BG11" s="20">
        <v>0.33596541686189402</v>
      </c>
      <c r="BH11" s="20">
        <v>0.31997443205640969</v>
      </c>
      <c r="BI11" s="20">
        <v>0.29581400361111149</v>
      </c>
      <c r="BJ11" s="20">
        <v>0.31562858364591062</v>
      </c>
      <c r="BK11" s="20">
        <v>0.34818016495690751</v>
      </c>
      <c r="BL11" s="20">
        <v>0.2191812710591956</v>
      </c>
      <c r="BN11" s="20">
        <v>0.27572086374273252</v>
      </c>
      <c r="BO11" s="20">
        <v>0.25908832465839032</v>
      </c>
      <c r="BP11" s="20">
        <v>0.39798701902297612</v>
      </c>
    </row>
    <row r="12" spans="2:70" ht="19" customHeight="1" x14ac:dyDescent="0.35">
      <c r="B12" s="22" t="s">
        <v>93</v>
      </c>
      <c r="C12" s="20">
        <v>2.343716451140988E-2</v>
      </c>
      <c r="D12" s="20">
        <v>4.9301764776558767E-2</v>
      </c>
      <c r="E12" s="20">
        <v>3.03537021460762E-2</v>
      </c>
      <c r="F12" s="20">
        <v>2.789886697918623E-2</v>
      </c>
      <c r="G12" s="20">
        <v>1.1720489970751331E-2</v>
      </c>
      <c r="H12" s="20">
        <v>8.6313912089670368E-3</v>
      </c>
      <c r="I12" s="20">
        <v>1.200330843117813E-2</v>
      </c>
      <c r="K12" s="20">
        <v>1.5901710565089471E-2</v>
      </c>
      <c r="L12" s="20">
        <v>3.2084905605752043E-2</v>
      </c>
      <c r="N12" s="20">
        <v>2.3607730051570089E-2</v>
      </c>
      <c r="O12" s="20">
        <v>1.4885941521344769E-2</v>
      </c>
      <c r="P12" s="20">
        <v>1.34593117132677E-2</v>
      </c>
      <c r="Q12" s="20">
        <v>3.8865034843347489E-2</v>
      </c>
      <c r="S12" s="20">
        <v>0.12380235393289141</v>
      </c>
      <c r="T12" s="20">
        <v>2.493249672412105E-2</v>
      </c>
      <c r="U12" s="20">
        <v>3.0775359729897041E-2</v>
      </c>
      <c r="V12" s="20">
        <v>0</v>
      </c>
      <c r="W12" s="20">
        <v>9.756072578301736E-2</v>
      </c>
      <c r="X12" s="20">
        <v>5.469392728029801E-2</v>
      </c>
      <c r="Y12" s="20">
        <v>0</v>
      </c>
      <c r="Z12" s="20">
        <v>9.6089126917547948E-3</v>
      </c>
      <c r="AA12" s="20">
        <v>2.3847200330862531E-2</v>
      </c>
      <c r="AB12" s="20">
        <v>1.070472150094838E-2</v>
      </c>
      <c r="AC12" s="20">
        <v>1.7905493287003259E-2</v>
      </c>
      <c r="AD12" s="20">
        <v>1.226579787822492E-2</v>
      </c>
      <c r="AE12" s="20">
        <v>2.5599891429253511E-2</v>
      </c>
      <c r="AF12" s="20">
        <v>0</v>
      </c>
      <c r="AG12" s="20">
        <v>0</v>
      </c>
      <c r="AH12" s="20">
        <v>4.831993512447715E-3</v>
      </c>
      <c r="AI12" s="20">
        <v>3.6005921766543159E-2</v>
      </c>
      <c r="AK12" s="20">
        <v>2.1875223061744019E-2</v>
      </c>
      <c r="AL12" s="20">
        <v>2.509585455007679E-2</v>
      </c>
      <c r="AN12" s="20">
        <v>3.9916479827477043E-2</v>
      </c>
      <c r="AO12" s="20">
        <v>2.159585588848641E-2</v>
      </c>
      <c r="AP12" s="20">
        <v>0</v>
      </c>
      <c r="AQ12" s="20">
        <v>1.7516688477437221E-2</v>
      </c>
      <c r="AR12" s="20">
        <v>1.665318766737656E-2</v>
      </c>
      <c r="AS12" s="20">
        <v>0</v>
      </c>
      <c r="AT12" s="20">
        <v>0.1190754941259229</v>
      </c>
      <c r="AV12" s="20">
        <v>4.5582887455139784E-3</v>
      </c>
      <c r="AW12" s="20">
        <v>1.175346328108221E-2</v>
      </c>
      <c r="AX12" s="20">
        <v>0</v>
      </c>
      <c r="AY12" s="20">
        <v>7.5289669556718897E-2</v>
      </c>
      <c r="AZ12" s="20">
        <v>2.1162255831286989E-2</v>
      </c>
      <c r="BA12" s="20">
        <v>0</v>
      </c>
      <c r="BB12" s="20">
        <v>0.32461145350001691</v>
      </c>
      <c r="BC12" s="20">
        <v>4.3264404626014427E-2</v>
      </c>
      <c r="BE12" s="20">
        <v>4.9602390698726519E-3</v>
      </c>
      <c r="BF12" s="20">
        <v>1.5779259793324479E-2</v>
      </c>
      <c r="BG12" s="20">
        <v>1.9442774732682449E-2</v>
      </c>
      <c r="BH12" s="20">
        <v>4.2540434713249878E-2</v>
      </c>
      <c r="BI12" s="20">
        <v>2.0750312117272289E-2</v>
      </c>
      <c r="BJ12" s="20">
        <v>6.8644662287263541E-2</v>
      </c>
      <c r="BK12" s="20">
        <v>4.1454033984999798E-2</v>
      </c>
      <c r="BL12" s="20">
        <v>4.3372143359117779E-2</v>
      </c>
      <c r="BN12" s="20">
        <v>2.2838503300280519E-2</v>
      </c>
      <c r="BO12" s="20">
        <v>3.0609500157047598E-2</v>
      </c>
      <c r="BP12" s="20">
        <v>2.0029306756545219E-2</v>
      </c>
    </row>
    <row r="13" spans="2:70" ht="19" customHeight="1" x14ac:dyDescent="0.35">
      <c r="B13" s="22" t="s">
        <v>56</v>
      </c>
      <c r="C13" s="20">
        <v>1.23343941283298E-2</v>
      </c>
      <c r="D13" s="20">
        <v>1.6018351591618001E-2</v>
      </c>
      <c r="E13" s="20">
        <v>1.7842565915071398E-2</v>
      </c>
      <c r="F13" s="20">
        <v>1.06092388136446E-2</v>
      </c>
      <c r="G13" s="20">
        <v>2.6667073048676011E-2</v>
      </c>
      <c r="H13" s="20">
        <v>0</v>
      </c>
      <c r="I13" s="20">
        <v>0</v>
      </c>
      <c r="K13" s="20">
        <v>6.5751761995146074E-3</v>
      </c>
      <c r="L13" s="20">
        <v>1.8906375981099639E-2</v>
      </c>
      <c r="N13" s="20">
        <v>1.9778623857131862E-3</v>
      </c>
      <c r="O13" s="20">
        <v>5.6178023223704696E-3</v>
      </c>
      <c r="P13" s="20">
        <v>6.1289292622361017E-3</v>
      </c>
      <c r="Q13" s="20">
        <v>3.8039880632782269E-2</v>
      </c>
      <c r="S13" s="20">
        <v>0</v>
      </c>
      <c r="T13" s="20">
        <v>3.2628027687235828E-2</v>
      </c>
      <c r="U13" s="20">
        <v>0</v>
      </c>
      <c r="V13" s="20">
        <v>5.2558067604044051E-2</v>
      </c>
      <c r="W13" s="20">
        <v>0</v>
      </c>
      <c r="X13" s="20">
        <v>2.8532822920484289E-2</v>
      </c>
      <c r="Y13" s="20">
        <v>0</v>
      </c>
      <c r="Z13" s="20">
        <v>1.408948074680068E-2</v>
      </c>
      <c r="AA13" s="20">
        <v>1.1801025101822319E-2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1.7596472981989259E-2</v>
      </c>
      <c r="AH13" s="20">
        <v>0</v>
      </c>
      <c r="AI13" s="20">
        <v>9.2946966059695796E-2</v>
      </c>
      <c r="AK13" s="20">
        <v>9.0466618033671394E-3</v>
      </c>
      <c r="AL13" s="20">
        <v>1.530543124968258E-2</v>
      </c>
      <c r="AN13" s="20">
        <v>1.5668106331240161E-2</v>
      </c>
      <c r="AO13" s="20">
        <v>1.2020216547244649E-2</v>
      </c>
      <c r="AP13" s="20">
        <v>1.2470462513366301E-2</v>
      </c>
      <c r="AQ13" s="20">
        <v>5.6852219038160496E-3</v>
      </c>
      <c r="AR13" s="20">
        <v>5.0895508895641151E-3</v>
      </c>
      <c r="AS13" s="20">
        <v>1.4394682333561429E-2</v>
      </c>
      <c r="AT13" s="20">
        <v>7.802216768139851E-2</v>
      </c>
      <c r="AV13" s="20">
        <v>8.0211241624986579E-3</v>
      </c>
      <c r="AW13" s="20">
        <v>1.5804814824300521E-2</v>
      </c>
      <c r="AX13" s="20">
        <v>0</v>
      </c>
      <c r="AY13" s="20">
        <v>1.1071550979779351E-2</v>
      </c>
      <c r="AZ13" s="20">
        <v>0</v>
      </c>
      <c r="BA13" s="20">
        <v>0</v>
      </c>
      <c r="BB13" s="20">
        <v>0.1082220874914907</v>
      </c>
      <c r="BC13" s="20">
        <v>1.4759576833531469E-2</v>
      </c>
      <c r="BE13" s="20">
        <v>5.9587849058915397E-3</v>
      </c>
      <c r="BF13" s="20">
        <v>2.1047239579830429E-2</v>
      </c>
      <c r="BG13" s="20">
        <v>0</v>
      </c>
      <c r="BH13" s="20">
        <v>5.4789698689233276E-3</v>
      </c>
      <c r="BI13" s="20">
        <v>7.5204527671842237E-3</v>
      </c>
      <c r="BJ13" s="20">
        <v>4.8504275923112038E-2</v>
      </c>
      <c r="BK13" s="20">
        <v>0</v>
      </c>
      <c r="BL13" s="20">
        <v>0</v>
      </c>
      <c r="BN13" s="20">
        <v>1.341315735437955E-2</v>
      </c>
      <c r="BO13" s="20">
        <v>1.1219095442798329E-2</v>
      </c>
      <c r="BP13" s="20">
        <v>9.5419561944124452E-3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P422"/>
  <sheetViews>
    <sheetView showGridLines="0" zoomScale="70" zoomScaleNormal="70" workbookViewId="0">
      <pane xSplit="2" ySplit="8" topLeftCell="C95" activePane="bottomRight" state="frozen"/>
      <selection pane="topRight"/>
      <selection pane="bottomLeft"/>
      <selection pane="bottomRight" activeCell="C116" sqref="C116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68" ht="40" customHeight="1" x14ac:dyDescent="0.55000000000000004">
      <c r="D2" s="4" t="s">
        <v>17</v>
      </c>
    </row>
    <row r="5" spans="2:68" ht="30" customHeight="1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68" ht="21.5" customHeight="1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68" x14ac:dyDescent="0.35">
      <c r="B7" s="13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68" x14ac:dyDescent="0.35">
      <c r="B8" s="15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68" ht="43.5" x14ac:dyDescent="0.35">
      <c r="B9" s="17" t="s">
        <v>80</v>
      </c>
    </row>
    <row r="10" spans="2:68" x14ac:dyDescent="0.35">
      <c r="B10" s="18" t="s">
        <v>16</v>
      </c>
    </row>
    <row r="11" spans="2:68" ht="58" x14ac:dyDescent="0.35">
      <c r="B11" s="19" t="s">
        <v>81</v>
      </c>
      <c r="C11" s="20">
        <v>0.5185252658121422</v>
      </c>
      <c r="D11" s="20">
        <v>0.2394772990316911</v>
      </c>
      <c r="E11" s="20">
        <v>0.40873582177095558</v>
      </c>
      <c r="F11" s="20">
        <v>0.49685427346317779</v>
      </c>
      <c r="G11" s="20">
        <v>0.54916911765214782</v>
      </c>
      <c r="H11" s="20">
        <v>0.65443524367618722</v>
      </c>
      <c r="I11" s="20">
        <v>0.764915286609546</v>
      </c>
      <c r="K11" s="20">
        <v>0.53325237403195092</v>
      </c>
      <c r="L11" s="20">
        <v>0.50365511258496243</v>
      </c>
      <c r="N11" s="20">
        <v>0.55756615298386802</v>
      </c>
      <c r="O11" s="20">
        <v>0.49899478290763349</v>
      </c>
      <c r="P11" s="20">
        <v>0.54109502518888941</v>
      </c>
      <c r="Q11" s="20">
        <v>0.44640041739724923</v>
      </c>
      <c r="S11" s="20">
        <v>0.23816676481236229</v>
      </c>
      <c r="T11" s="20">
        <v>0.3616192041212718</v>
      </c>
      <c r="U11" s="20">
        <v>0.46740817144275831</v>
      </c>
      <c r="V11" s="20">
        <v>0.42081729151915931</v>
      </c>
      <c r="W11" s="20">
        <v>0.39848163360142203</v>
      </c>
      <c r="X11" s="20">
        <v>0.53236147940306255</v>
      </c>
      <c r="Y11" s="20">
        <v>0.51774846185181878</v>
      </c>
      <c r="Z11" s="20">
        <v>0.5195468180231233</v>
      </c>
      <c r="AA11" s="20">
        <v>0.55183581804764004</v>
      </c>
      <c r="AB11" s="20">
        <v>0.65290526350341493</v>
      </c>
      <c r="AC11" s="20">
        <v>0.48829612504226788</v>
      </c>
      <c r="AD11" s="20">
        <v>0.4930169988065804</v>
      </c>
      <c r="AE11" s="20">
        <v>0.51047650495573949</v>
      </c>
      <c r="AF11" s="20">
        <v>0.64304702379601364</v>
      </c>
      <c r="AG11" s="20">
        <v>0.5469814244575073</v>
      </c>
      <c r="AH11" s="20">
        <v>0.59946456114306734</v>
      </c>
      <c r="AI11" s="20">
        <v>0.69185149639431232</v>
      </c>
      <c r="AK11" s="20">
        <v>0.60225288747974892</v>
      </c>
      <c r="AL11" s="20">
        <v>0.43506032866158961</v>
      </c>
      <c r="AN11" s="20">
        <v>0.49106147521841148</v>
      </c>
      <c r="AO11" s="20">
        <v>0.49899826217707433</v>
      </c>
      <c r="AP11" s="20">
        <v>0.46295921781656468</v>
      </c>
      <c r="AQ11" s="20">
        <v>0.57287047986084849</v>
      </c>
      <c r="AR11" s="20">
        <v>0.55323700472126924</v>
      </c>
      <c r="AS11" s="20">
        <v>0.37776393542738718</v>
      </c>
      <c r="AT11" s="20">
        <v>0.5551663060810208</v>
      </c>
      <c r="AV11" s="20">
        <v>0.6187800875538666</v>
      </c>
      <c r="AW11" s="20">
        <v>0.55551319879418837</v>
      </c>
      <c r="AX11" s="20">
        <v>0.72943520172144272</v>
      </c>
      <c r="AY11" s="20">
        <v>0.29874356679800668</v>
      </c>
      <c r="AZ11" s="20">
        <v>0.51922640550597221</v>
      </c>
      <c r="BA11" s="20">
        <v>0.60635378580664867</v>
      </c>
      <c r="BB11" s="20">
        <v>0.25930079874553008</v>
      </c>
      <c r="BC11" s="20">
        <v>0.34159727306921422</v>
      </c>
      <c r="BE11" s="20">
        <v>0.5595832030003679</v>
      </c>
      <c r="BF11" s="20">
        <v>0.55820784930612977</v>
      </c>
      <c r="BG11" s="20">
        <v>0.67286338402604473</v>
      </c>
      <c r="BH11" s="20">
        <v>0.25514331948061242</v>
      </c>
      <c r="BI11" s="20">
        <v>0.58086706212644379</v>
      </c>
      <c r="BJ11" s="20">
        <v>0.26569264219099131</v>
      </c>
      <c r="BK11" s="20">
        <v>0.59331107597058097</v>
      </c>
      <c r="BL11" s="20">
        <v>0.33515454812435419</v>
      </c>
      <c r="BN11" s="20">
        <v>0.52248538804566746</v>
      </c>
      <c r="BO11" s="20">
        <v>0.60880204012537498</v>
      </c>
      <c r="BP11" s="20">
        <v>0.42882261515406578</v>
      </c>
    </row>
    <row r="12" spans="2:68" ht="29" x14ac:dyDescent="0.35">
      <c r="B12" s="19" t="s">
        <v>82</v>
      </c>
      <c r="C12" s="20">
        <v>0.2511306364417783</v>
      </c>
      <c r="D12" s="20">
        <v>0.1080151868185171</v>
      </c>
      <c r="E12" s="20">
        <v>0.21719300279261219</v>
      </c>
      <c r="F12" s="20">
        <v>0.233007221267617</v>
      </c>
      <c r="G12" s="20">
        <v>0.23977376070451831</v>
      </c>
      <c r="H12" s="20">
        <v>0.30924634962805869</v>
      </c>
      <c r="I12" s="20">
        <v>0.39004587572308602</v>
      </c>
      <c r="K12" s="20">
        <v>0.26367056392533328</v>
      </c>
      <c r="L12" s="20">
        <v>0.23868173878870291</v>
      </c>
      <c r="N12" s="20">
        <v>0.25865153210402358</v>
      </c>
      <c r="O12" s="20">
        <v>0.27795632523409858</v>
      </c>
      <c r="P12" s="20">
        <v>0.28839855870659609</v>
      </c>
      <c r="Q12" s="20">
        <v>0.1837857197902712</v>
      </c>
      <c r="S12" s="20">
        <v>0.17302580582061669</v>
      </c>
      <c r="T12" s="20">
        <v>0.19166330125907821</v>
      </c>
      <c r="U12" s="20">
        <v>0.28080183111008827</v>
      </c>
      <c r="V12" s="20">
        <v>0.26124954370209152</v>
      </c>
      <c r="W12" s="20">
        <v>0.26750463309543671</v>
      </c>
      <c r="X12" s="20">
        <v>0.12093011859350471</v>
      </c>
      <c r="Y12" s="20">
        <v>0.19501573417706561</v>
      </c>
      <c r="Z12" s="20">
        <v>0.19085705361293009</v>
      </c>
      <c r="AA12" s="20">
        <v>0.32678081990242142</v>
      </c>
      <c r="AB12" s="20">
        <v>0.16171507422661549</v>
      </c>
      <c r="AC12" s="20">
        <v>0.2962438794948874</v>
      </c>
      <c r="AD12" s="20">
        <v>0.32118435088591041</v>
      </c>
      <c r="AE12" s="20">
        <v>0.41242461015818982</v>
      </c>
      <c r="AF12" s="20">
        <v>0.30209481441225561</v>
      </c>
      <c r="AG12" s="20">
        <v>0.29531843268136487</v>
      </c>
      <c r="AH12" s="20">
        <v>0.2393703339424571</v>
      </c>
      <c r="AI12" s="20">
        <v>0.23989097053129699</v>
      </c>
      <c r="AK12" s="20">
        <v>0.26938012353381491</v>
      </c>
      <c r="AL12" s="20">
        <v>0.23317016717244921</v>
      </c>
      <c r="AN12" s="20">
        <v>0.25297871619369522</v>
      </c>
      <c r="AO12" s="20">
        <v>0.24362168982675281</v>
      </c>
      <c r="AP12" s="20">
        <v>0.30619149235312798</v>
      </c>
      <c r="AQ12" s="20">
        <v>0.22637760432797199</v>
      </c>
      <c r="AR12" s="20">
        <v>0.25934054564062531</v>
      </c>
      <c r="AS12" s="20">
        <v>0.33723544627491908</v>
      </c>
      <c r="AT12" s="20">
        <v>0.15913272064177081</v>
      </c>
      <c r="AV12" s="20">
        <v>0.2785360938158199</v>
      </c>
      <c r="AW12" s="20">
        <v>0.29019180623664981</v>
      </c>
      <c r="AX12" s="20">
        <v>0.26945872032441792</v>
      </c>
      <c r="AY12" s="20">
        <v>0.23445004364271191</v>
      </c>
      <c r="AZ12" s="20">
        <v>0.37091181969911868</v>
      </c>
      <c r="BA12" s="20">
        <v>0.27333896788454798</v>
      </c>
      <c r="BB12" s="20">
        <v>8.7469448567301933E-2</v>
      </c>
      <c r="BC12" s="20">
        <v>9.5243543807783437E-2</v>
      </c>
      <c r="BE12" s="20">
        <v>0.27354439703111871</v>
      </c>
      <c r="BF12" s="20">
        <v>0.2870839177655195</v>
      </c>
      <c r="BG12" s="20">
        <v>0.25974634886946141</v>
      </c>
      <c r="BH12" s="20">
        <v>0.1787848594784677</v>
      </c>
      <c r="BI12" s="20">
        <v>0.29872645037188189</v>
      </c>
      <c r="BJ12" s="20">
        <v>0.1212388713574877</v>
      </c>
      <c r="BK12" s="20">
        <v>0.14708221120122589</v>
      </c>
      <c r="BL12" s="20">
        <v>0.19898561540383669</v>
      </c>
      <c r="BN12" s="20">
        <v>0.25003498834008009</v>
      </c>
      <c r="BO12" s="20">
        <v>0.30013141845794478</v>
      </c>
      <c r="BP12" s="20">
        <v>0.21465220780079849</v>
      </c>
    </row>
    <row r="13" spans="2:68" ht="29" x14ac:dyDescent="0.35">
      <c r="B13" s="19" t="s">
        <v>83</v>
      </c>
      <c r="C13" s="20">
        <v>0.21551341740178029</v>
      </c>
      <c r="D13" s="20">
        <v>6.4326121141941958E-2</v>
      </c>
      <c r="E13" s="20">
        <v>0.14851972436730071</v>
      </c>
      <c r="F13" s="20">
        <v>0.15517889940208621</v>
      </c>
      <c r="G13" s="20">
        <v>0.21707505781297021</v>
      </c>
      <c r="H13" s="20">
        <v>0.26889367246181339</v>
      </c>
      <c r="I13" s="20">
        <v>0.45683194574125457</v>
      </c>
      <c r="K13" s="20">
        <v>0.2466673038527788</v>
      </c>
      <c r="L13" s="20">
        <v>0.18185211770023571</v>
      </c>
      <c r="N13" s="20">
        <v>0.24737426641976629</v>
      </c>
      <c r="O13" s="20">
        <v>0.20986379032762281</v>
      </c>
      <c r="P13" s="20">
        <v>0.22661731698071341</v>
      </c>
      <c r="Q13" s="20">
        <v>0.15080834804182641</v>
      </c>
      <c r="S13" s="20">
        <v>0</v>
      </c>
      <c r="T13" s="20">
        <v>0.1954841096351789</v>
      </c>
      <c r="U13" s="20">
        <v>0.26437920213478527</v>
      </c>
      <c r="V13" s="20">
        <v>0.1662778360924852</v>
      </c>
      <c r="W13" s="20">
        <v>0.18728764689488109</v>
      </c>
      <c r="X13" s="20">
        <v>0.1993445485008736</v>
      </c>
      <c r="Y13" s="20">
        <v>0.1549384897277617</v>
      </c>
      <c r="Z13" s="20">
        <v>0.26419972601474562</v>
      </c>
      <c r="AA13" s="20">
        <v>0.1211807536907428</v>
      </c>
      <c r="AB13" s="20">
        <v>0.29648587818204591</v>
      </c>
      <c r="AC13" s="20">
        <v>0.22200478676080021</v>
      </c>
      <c r="AD13" s="20">
        <v>0.19092015342182289</v>
      </c>
      <c r="AE13" s="20">
        <v>0.30564545235268109</v>
      </c>
      <c r="AF13" s="20">
        <v>0.29074404969935302</v>
      </c>
      <c r="AG13" s="20">
        <v>0.24092584192925229</v>
      </c>
      <c r="AH13" s="20">
        <v>0.2495796587477114</v>
      </c>
      <c r="AI13" s="20">
        <v>0.19716138323432131</v>
      </c>
      <c r="AK13" s="20">
        <v>0.23546085101692249</v>
      </c>
      <c r="AL13" s="20">
        <v>0.19554028463631251</v>
      </c>
      <c r="AN13" s="20">
        <v>0.19018056899243471</v>
      </c>
      <c r="AO13" s="20">
        <v>0.21527471836859599</v>
      </c>
      <c r="AP13" s="20">
        <v>0.25668643505022809</v>
      </c>
      <c r="AQ13" s="20">
        <v>0.20688129233834421</v>
      </c>
      <c r="AR13" s="20">
        <v>0.25613987385171738</v>
      </c>
      <c r="AS13" s="20">
        <v>0.21707719597225189</v>
      </c>
      <c r="AT13" s="20">
        <v>8.786732768429735E-2</v>
      </c>
      <c r="AV13" s="20">
        <v>0.3592933135896581</v>
      </c>
      <c r="AW13" s="20">
        <v>0.22118974702268299</v>
      </c>
      <c r="AX13" s="20">
        <v>0.21063767660686769</v>
      </c>
      <c r="AY13" s="20">
        <v>8.9032534556747825E-2</v>
      </c>
      <c r="AZ13" s="20">
        <v>0.17619143183514871</v>
      </c>
      <c r="BA13" s="20">
        <v>0</v>
      </c>
      <c r="BB13" s="20">
        <v>0.18302558161462709</v>
      </c>
      <c r="BC13" s="20">
        <v>0.1210403819264953</v>
      </c>
      <c r="BE13" s="20">
        <v>0.2665083178894429</v>
      </c>
      <c r="BF13" s="20">
        <v>0.23752479906792109</v>
      </c>
      <c r="BG13" s="20">
        <v>0.2473567376708089</v>
      </c>
      <c r="BH13" s="20">
        <v>8.5659454989011521E-2</v>
      </c>
      <c r="BI13" s="20">
        <v>0.26813228562661739</v>
      </c>
      <c r="BJ13" s="20">
        <v>0.1848798357641136</v>
      </c>
      <c r="BK13" s="20">
        <v>0.12996344793137871</v>
      </c>
      <c r="BL13" s="20">
        <v>0</v>
      </c>
      <c r="BN13" s="20">
        <v>0.19252545523144221</v>
      </c>
      <c r="BO13" s="20">
        <v>0.26127128856703502</v>
      </c>
      <c r="BP13" s="20">
        <v>0.26107277303210918</v>
      </c>
    </row>
    <row r="14" spans="2:68" ht="29" x14ac:dyDescent="0.35">
      <c r="B14" s="19" t="s">
        <v>84</v>
      </c>
      <c r="C14" s="20">
        <v>0.27006903874635069</v>
      </c>
      <c r="D14" s="20">
        <v>0.25951713059875592</v>
      </c>
      <c r="E14" s="20">
        <v>0.23498351487848201</v>
      </c>
      <c r="F14" s="20">
        <v>0.22821131264013941</v>
      </c>
      <c r="G14" s="20">
        <v>0.34935490337929298</v>
      </c>
      <c r="H14" s="20">
        <v>0.29048658075962669</v>
      </c>
      <c r="I14" s="20">
        <v>0.29403218741843712</v>
      </c>
      <c r="K14" s="20">
        <v>0.27895346513610192</v>
      </c>
      <c r="L14" s="20">
        <v>0.2605599562274083</v>
      </c>
      <c r="N14" s="20">
        <v>0.3196577963058973</v>
      </c>
      <c r="O14" s="20">
        <v>0.26767696589840972</v>
      </c>
      <c r="P14" s="20">
        <v>0.26114464166004381</v>
      </c>
      <c r="Q14" s="20">
        <v>0.17946361745390271</v>
      </c>
      <c r="S14" s="20">
        <v>0.1548459588425026</v>
      </c>
      <c r="T14" s="20">
        <v>0.21496824599578801</v>
      </c>
      <c r="U14" s="20">
        <v>0.26409706740089978</v>
      </c>
      <c r="V14" s="20">
        <v>0.18778141849785121</v>
      </c>
      <c r="W14" s="20">
        <v>0.1699060993216297</v>
      </c>
      <c r="X14" s="20">
        <v>0.2116342761049349</v>
      </c>
      <c r="Y14" s="20">
        <v>0.19831635553281471</v>
      </c>
      <c r="Z14" s="20">
        <v>0.26083603552739021</v>
      </c>
      <c r="AA14" s="20">
        <v>0.27322077987191529</v>
      </c>
      <c r="AB14" s="20">
        <v>0.41504815676508172</v>
      </c>
      <c r="AC14" s="20">
        <v>0.33299731005367922</v>
      </c>
      <c r="AD14" s="20">
        <v>0.36376498304959332</v>
      </c>
      <c r="AE14" s="20">
        <v>0.21424132597146819</v>
      </c>
      <c r="AF14" s="20">
        <v>0.3139774352319476</v>
      </c>
      <c r="AG14" s="20">
        <v>0.32173782051568578</v>
      </c>
      <c r="AH14" s="20">
        <v>0.34659004330371451</v>
      </c>
      <c r="AI14" s="20">
        <v>0.14089266179785029</v>
      </c>
      <c r="AK14" s="20">
        <v>0.30198781854242002</v>
      </c>
      <c r="AL14" s="20">
        <v>0.23830130419910089</v>
      </c>
      <c r="AN14" s="20">
        <v>0.2376303193759936</v>
      </c>
      <c r="AO14" s="20">
        <v>0.22865013203253901</v>
      </c>
      <c r="AP14" s="20">
        <v>0.24864504180302141</v>
      </c>
      <c r="AQ14" s="20">
        <v>0.32949926404872237</v>
      </c>
      <c r="AR14" s="20">
        <v>0.29613776321650898</v>
      </c>
      <c r="AS14" s="20">
        <v>0.25784265289239611</v>
      </c>
      <c r="AT14" s="20">
        <v>0.21831194074313931</v>
      </c>
      <c r="AV14" s="20">
        <v>0.28043721134587851</v>
      </c>
      <c r="AW14" s="20">
        <v>0.2992893176518957</v>
      </c>
      <c r="AX14" s="20">
        <v>0.30364113234273588</v>
      </c>
      <c r="AY14" s="20">
        <v>0.27835371508371148</v>
      </c>
      <c r="AZ14" s="20">
        <v>0.18372323407970181</v>
      </c>
      <c r="BA14" s="20">
        <v>0</v>
      </c>
      <c r="BB14" s="20">
        <v>0.17803887606169619</v>
      </c>
      <c r="BC14" s="20">
        <v>0.23759079117455689</v>
      </c>
      <c r="BE14" s="20">
        <v>0.33379078826087399</v>
      </c>
      <c r="BF14" s="20">
        <v>0.28019003949631449</v>
      </c>
      <c r="BG14" s="20">
        <v>0.30423005603684222</v>
      </c>
      <c r="BH14" s="20">
        <v>0.28325226634340661</v>
      </c>
      <c r="BI14" s="20">
        <v>0.2129909736975133</v>
      </c>
      <c r="BJ14" s="20">
        <v>0.21527069388877171</v>
      </c>
      <c r="BK14" s="20">
        <v>0.21740007082356641</v>
      </c>
      <c r="BL14" s="20">
        <v>0.18540482393017779</v>
      </c>
      <c r="BN14" s="20">
        <v>0.25839295746260998</v>
      </c>
      <c r="BO14" s="20">
        <v>0.30190319358994527</v>
      </c>
      <c r="BP14" s="20">
        <v>0.29499773759052889</v>
      </c>
    </row>
    <row r="15" spans="2:68" ht="43.5" x14ac:dyDescent="0.35">
      <c r="B15" s="19" t="s">
        <v>85</v>
      </c>
      <c r="C15" s="20">
        <v>0.34793483786378759</v>
      </c>
      <c r="D15" s="20">
        <v>0.47948701964297769</v>
      </c>
      <c r="E15" s="20">
        <v>0.47900240394755988</v>
      </c>
      <c r="F15" s="20">
        <v>0.39935704793236121</v>
      </c>
      <c r="G15" s="20">
        <v>0.28723296760082118</v>
      </c>
      <c r="H15" s="20">
        <v>0.26307962416544678</v>
      </c>
      <c r="I15" s="20">
        <v>0.12172410200779089</v>
      </c>
      <c r="K15" s="20">
        <v>0.33602109263472069</v>
      </c>
      <c r="L15" s="20">
        <v>0.36004699927153561</v>
      </c>
      <c r="N15" s="20">
        <v>0.38653965102415477</v>
      </c>
      <c r="O15" s="20">
        <v>0.32446737815647542</v>
      </c>
      <c r="P15" s="20">
        <v>0.30125544489341632</v>
      </c>
      <c r="Q15" s="20">
        <v>0.33252425040241662</v>
      </c>
      <c r="S15" s="20">
        <v>0.39836124179604437</v>
      </c>
      <c r="T15" s="20">
        <v>0.33686460238754667</v>
      </c>
      <c r="U15" s="20">
        <v>0.29197557862821222</v>
      </c>
      <c r="V15" s="20">
        <v>0.21015677608304459</v>
      </c>
      <c r="W15" s="20">
        <v>0.32829588839992252</v>
      </c>
      <c r="X15" s="20">
        <v>0.38779384535029832</v>
      </c>
      <c r="Y15" s="20">
        <v>0.30507242786564831</v>
      </c>
      <c r="Z15" s="20">
        <v>0.39728281580055957</v>
      </c>
      <c r="AA15" s="20">
        <v>0.44968902145756612</v>
      </c>
      <c r="AB15" s="20">
        <v>0.26191300049105459</v>
      </c>
      <c r="AC15" s="20">
        <v>0.34513026178079648</v>
      </c>
      <c r="AD15" s="20">
        <v>0.39291940748834381</v>
      </c>
      <c r="AE15" s="20">
        <v>0.23646568233789869</v>
      </c>
      <c r="AF15" s="20">
        <v>0.25131337449718139</v>
      </c>
      <c r="AG15" s="20">
        <v>0.38253587359176139</v>
      </c>
      <c r="AH15" s="20">
        <v>0.47341533192308272</v>
      </c>
      <c r="AI15" s="20">
        <v>0.18170685413942331</v>
      </c>
      <c r="AK15" s="20">
        <v>0.31570865805034592</v>
      </c>
      <c r="AL15" s="20">
        <v>0.38106277500056768</v>
      </c>
      <c r="AN15" s="20">
        <v>0.27569747032197078</v>
      </c>
      <c r="AO15" s="20">
        <v>0.35252627585257063</v>
      </c>
      <c r="AP15" s="20">
        <v>0.29036570964715203</v>
      </c>
      <c r="AQ15" s="20">
        <v>0.37725040017879941</v>
      </c>
      <c r="AR15" s="20">
        <v>0.36519492372297041</v>
      </c>
      <c r="AS15" s="20">
        <v>0.5450106667324699</v>
      </c>
      <c r="AT15" s="20">
        <v>0.30785111203047288</v>
      </c>
      <c r="AV15" s="20">
        <v>0.2954105148148885</v>
      </c>
      <c r="AW15" s="20">
        <v>0.36051309988831809</v>
      </c>
      <c r="AX15" s="20">
        <v>0.26530271301137448</v>
      </c>
      <c r="AY15" s="20">
        <v>0.4059683091183568</v>
      </c>
      <c r="AZ15" s="20">
        <v>0.38391479190276989</v>
      </c>
      <c r="BA15" s="20">
        <v>0.2281367485562848</v>
      </c>
      <c r="BB15" s="20">
        <v>0.10137593613619909</v>
      </c>
      <c r="BC15" s="20">
        <v>0.38910003847178648</v>
      </c>
      <c r="BE15" s="20">
        <v>0.3323242965699999</v>
      </c>
      <c r="BF15" s="20">
        <v>0.34945771900028688</v>
      </c>
      <c r="BG15" s="20">
        <v>0.30645374681607118</v>
      </c>
      <c r="BH15" s="20">
        <v>0.39545168612105219</v>
      </c>
      <c r="BI15" s="20">
        <v>0.33449126622897157</v>
      </c>
      <c r="BJ15" s="20">
        <v>0.30647945822104322</v>
      </c>
      <c r="BK15" s="20">
        <v>0.38810866146980011</v>
      </c>
      <c r="BL15" s="20">
        <v>0.43703294434548401</v>
      </c>
      <c r="BN15" s="20">
        <v>0.3669942158813197</v>
      </c>
      <c r="BO15" s="20">
        <v>0.24969058383059931</v>
      </c>
      <c r="BP15" s="20">
        <v>0.36388559618225319</v>
      </c>
    </row>
    <row r="16" spans="2:68" ht="29" x14ac:dyDescent="0.35">
      <c r="B16" s="19" t="s">
        <v>86</v>
      </c>
      <c r="C16" s="20">
        <v>0.20432206329436459</v>
      </c>
      <c r="D16" s="20">
        <v>0.41462123542038321</v>
      </c>
      <c r="E16" s="20">
        <v>0.32311108654692799</v>
      </c>
      <c r="F16" s="20">
        <v>0.1943081349691296</v>
      </c>
      <c r="G16" s="20">
        <v>0.1356637012445957</v>
      </c>
      <c r="H16" s="20">
        <v>0.103958815363502</v>
      </c>
      <c r="I16" s="20">
        <v>4.5838422766605699E-2</v>
      </c>
      <c r="K16" s="20">
        <v>0.1966530718160181</v>
      </c>
      <c r="L16" s="20">
        <v>0.21069000832867071</v>
      </c>
      <c r="N16" s="20">
        <v>0.20881329758843781</v>
      </c>
      <c r="O16" s="20">
        <v>0.19374570584441719</v>
      </c>
      <c r="P16" s="20">
        <v>0.25310374863922758</v>
      </c>
      <c r="Q16" s="20">
        <v>0.17652883425060631</v>
      </c>
      <c r="S16" s="20">
        <v>0.13689639133720269</v>
      </c>
      <c r="T16" s="20">
        <v>0.24522302519145389</v>
      </c>
      <c r="U16" s="20">
        <v>0.15976324106359691</v>
      </c>
      <c r="V16" s="20">
        <v>0.14889741933740891</v>
      </c>
      <c r="W16" s="20">
        <v>0.23098342175029141</v>
      </c>
      <c r="X16" s="20">
        <v>0.33156866169206972</v>
      </c>
      <c r="Y16" s="20">
        <v>0.22019101210371561</v>
      </c>
      <c r="Z16" s="20">
        <v>0.1516117142548917</v>
      </c>
      <c r="AA16" s="20">
        <v>0.19004753937150731</v>
      </c>
      <c r="AB16" s="20">
        <v>0.2282018898119362</v>
      </c>
      <c r="AC16" s="20">
        <v>0.153245804806073</v>
      </c>
      <c r="AD16" s="20">
        <v>0.25011158184754217</v>
      </c>
      <c r="AE16" s="20">
        <v>0.25571774344311038</v>
      </c>
      <c r="AF16" s="20">
        <v>7.8617248057004804E-2</v>
      </c>
      <c r="AG16" s="20">
        <v>0.2422495595235297</v>
      </c>
      <c r="AH16" s="20">
        <v>0.21168891870863729</v>
      </c>
      <c r="AI16" s="20">
        <v>0.1508275127069291</v>
      </c>
      <c r="AK16" s="20">
        <v>0.15583342336479361</v>
      </c>
      <c r="AL16" s="20">
        <v>0.25261488808194488</v>
      </c>
      <c r="AN16" s="20">
        <v>0.134792770316393</v>
      </c>
      <c r="AO16" s="20">
        <v>0.25268543363441492</v>
      </c>
      <c r="AP16" s="20">
        <v>0.17131700655911231</v>
      </c>
      <c r="AQ16" s="20">
        <v>0.229337714425215</v>
      </c>
      <c r="AR16" s="20">
        <v>0.21658961963506029</v>
      </c>
      <c r="AS16" s="20">
        <v>0.22665274117647871</v>
      </c>
      <c r="AT16" s="20">
        <v>9.2272247249811867E-2</v>
      </c>
      <c r="AV16" s="20">
        <v>0.14738307556046609</v>
      </c>
      <c r="AW16" s="20">
        <v>0.2267939102907108</v>
      </c>
      <c r="AX16" s="20">
        <v>0.12824645210944041</v>
      </c>
      <c r="AY16" s="20">
        <v>0.30813516203884461</v>
      </c>
      <c r="AZ16" s="20">
        <v>0.13781938174462111</v>
      </c>
      <c r="BA16" s="20">
        <v>0.30494202326184661</v>
      </c>
      <c r="BB16" s="20">
        <v>0</v>
      </c>
      <c r="BC16" s="20">
        <v>0.25723605565115237</v>
      </c>
      <c r="BE16" s="20">
        <v>0.1494119806363208</v>
      </c>
      <c r="BF16" s="20">
        <v>0.2370510516451621</v>
      </c>
      <c r="BG16" s="20">
        <v>0.18348742937677301</v>
      </c>
      <c r="BH16" s="20">
        <v>0.30666747993341442</v>
      </c>
      <c r="BI16" s="20">
        <v>0.14287612178537429</v>
      </c>
      <c r="BJ16" s="20">
        <v>0.23965880699227901</v>
      </c>
      <c r="BK16" s="20">
        <v>0.1746745844251209</v>
      </c>
      <c r="BL16" s="20">
        <v>0.2184081404905876</v>
      </c>
      <c r="BN16" s="20">
        <v>0.2225141399726594</v>
      </c>
      <c r="BO16" s="20">
        <v>0.15489582931539281</v>
      </c>
      <c r="BP16" s="20">
        <v>0.16710914849424879</v>
      </c>
    </row>
    <row r="17" spans="2:68" ht="29" x14ac:dyDescent="0.35">
      <c r="B17" s="19" t="s">
        <v>87</v>
      </c>
      <c r="C17" s="20">
        <v>0.1104435642306308</v>
      </c>
      <c r="D17" s="20">
        <v>0.16730036457533201</v>
      </c>
      <c r="E17" s="20">
        <v>0.1075663007747442</v>
      </c>
      <c r="F17" s="20">
        <v>0.1294430684997363</v>
      </c>
      <c r="G17" s="20">
        <v>0.132763187680949</v>
      </c>
      <c r="H17" s="20">
        <v>3.0248602434769699E-2</v>
      </c>
      <c r="I17" s="20">
        <v>8.8507345102248197E-2</v>
      </c>
      <c r="K17" s="20">
        <v>0.1115621112841539</v>
      </c>
      <c r="L17" s="20">
        <v>0.1099224552354536</v>
      </c>
      <c r="N17" s="20">
        <v>0.1082466872527673</v>
      </c>
      <c r="O17" s="20">
        <v>8.9376034671403551E-2</v>
      </c>
      <c r="P17" s="20">
        <v>8.6730507427987977E-2</v>
      </c>
      <c r="Q17" s="20">
        <v>0.15356294910089699</v>
      </c>
      <c r="S17" s="20">
        <v>0.21260627519834649</v>
      </c>
      <c r="T17" s="20">
        <v>0.1236628883031982</v>
      </c>
      <c r="U17" s="20">
        <v>0.22382560726740919</v>
      </c>
      <c r="V17" s="20">
        <v>8.5053493675181585E-2</v>
      </c>
      <c r="W17" s="20">
        <v>0.12555692342958091</v>
      </c>
      <c r="X17" s="20">
        <v>7.0607620657496123E-2</v>
      </c>
      <c r="Y17" s="20">
        <v>6.3840085568606E-2</v>
      </c>
      <c r="Z17" s="20">
        <v>7.6883267789934914E-2</v>
      </c>
      <c r="AA17" s="20">
        <v>6.0246266007512587E-2</v>
      </c>
      <c r="AB17" s="20">
        <v>0.1018822781093314</v>
      </c>
      <c r="AC17" s="20">
        <v>0.18644336812624709</v>
      </c>
      <c r="AD17" s="20">
        <v>8.7606946511384648E-2</v>
      </c>
      <c r="AE17" s="20">
        <v>0.135501197673984</v>
      </c>
      <c r="AF17" s="20">
        <v>0.13400711595805531</v>
      </c>
      <c r="AG17" s="20">
        <v>1.3712888784229001E-2</v>
      </c>
      <c r="AH17" s="20">
        <v>0.1148485984479426</v>
      </c>
      <c r="AI17" s="20">
        <v>8.2044458488025246E-2</v>
      </c>
      <c r="AK17" s="20">
        <v>8.5520595122262968E-2</v>
      </c>
      <c r="AL17" s="20">
        <v>0.13572384264540641</v>
      </c>
      <c r="AN17" s="20">
        <v>0.10947045012873551</v>
      </c>
      <c r="AO17" s="20">
        <v>0.12124483885141531</v>
      </c>
      <c r="AP17" s="20">
        <v>0.1198173687156929</v>
      </c>
      <c r="AQ17" s="20">
        <v>9.4679632848313738E-2</v>
      </c>
      <c r="AR17" s="20">
        <v>9.8833547021606669E-2</v>
      </c>
      <c r="AS17" s="20">
        <v>0.19219076032508359</v>
      </c>
      <c r="AT17" s="20">
        <v>8.8718579198685699E-2</v>
      </c>
      <c r="AV17" s="20">
        <v>7.5062832757209236E-2</v>
      </c>
      <c r="AW17" s="20">
        <v>0.10604366259657171</v>
      </c>
      <c r="AX17" s="20">
        <v>0.1246343588831467</v>
      </c>
      <c r="AY17" s="20">
        <v>9.6024722348919275E-2</v>
      </c>
      <c r="AZ17" s="20">
        <v>0.14290508914082489</v>
      </c>
      <c r="BA17" s="20">
        <v>0</v>
      </c>
      <c r="BB17" s="20">
        <v>0.31962628525569248</v>
      </c>
      <c r="BC17" s="20">
        <v>0.12748464642059859</v>
      </c>
      <c r="BE17" s="20">
        <v>0.10509756972156151</v>
      </c>
      <c r="BF17" s="20">
        <v>9.4425305565809733E-2</v>
      </c>
      <c r="BG17" s="20">
        <v>4.8244026823003737E-2</v>
      </c>
      <c r="BH17" s="20">
        <v>0.11442242561837281</v>
      </c>
      <c r="BI17" s="20">
        <v>0.12601141860141521</v>
      </c>
      <c r="BJ17" s="20">
        <v>0.16207963191764799</v>
      </c>
      <c r="BK17" s="20">
        <v>0.13548857781240989</v>
      </c>
      <c r="BL17" s="20">
        <v>0.2333329634702403</v>
      </c>
      <c r="BN17" s="20">
        <v>0.1050913601383042</v>
      </c>
      <c r="BO17" s="20">
        <v>6.9169417137715725E-2</v>
      </c>
      <c r="BP17" s="20">
        <v>0.16712874336171199</v>
      </c>
    </row>
    <row r="18" spans="2:68" x14ac:dyDescent="0.35">
      <c r="B18" s="19" t="s">
        <v>88</v>
      </c>
      <c r="C18" s="20">
        <v>0.1162540047515233</v>
      </c>
      <c r="D18" s="20">
        <v>9.650194315952125E-2</v>
      </c>
      <c r="E18" s="20">
        <v>0.12725483664809339</v>
      </c>
      <c r="F18" s="20">
        <v>0.16802323278361139</v>
      </c>
      <c r="G18" s="20">
        <v>0.13888567988951139</v>
      </c>
      <c r="H18" s="20">
        <v>0.102756833405165</v>
      </c>
      <c r="I18" s="20">
        <v>3.1040304413478201E-2</v>
      </c>
      <c r="K18" s="20">
        <v>0.1221223956169811</v>
      </c>
      <c r="L18" s="20">
        <v>0.1091137914978499</v>
      </c>
      <c r="N18" s="20">
        <v>0.15522722075754589</v>
      </c>
      <c r="O18" s="20">
        <v>0.110299109929578</v>
      </c>
      <c r="P18" s="20">
        <v>7.5517859541736537E-2</v>
      </c>
      <c r="Q18" s="20">
        <v>7.8886534988020771E-2</v>
      </c>
      <c r="S18" s="20">
        <v>3.2117813268760773E-2</v>
      </c>
      <c r="T18" s="20">
        <v>0.13454909922507841</v>
      </c>
      <c r="U18" s="20">
        <v>8.9460752147012948E-2</v>
      </c>
      <c r="V18" s="20">
        <v>0</v>
      </c>
      <c r="W18" s="20">
        <v>0.15155322531054091</v>
      </c>
      <c r="X18" s="20">
        <v>7.6884259386400353E-2</v>
      </c>
      <c r="Y18" s="20">
        <v>0.12894948792753849</v>
      </c>
      <c r="Z18" s="20">
        <v>9.4110634692241263E-2</v>
      </c>
      <c r="AA18" s="20">
        <v>0.16254384077241579</v>
      </c>
      <c r="AB18" s="20">
        <v>8.7739568816211047E-2</v>
      </c>
      <c r="AC18" s="20">
        <v>6.1674165321268397E-2</v>
      </c>
      <c r="AD18" s="20">
        <v>0.12253690802828281</v>
      </c>
      <c r="AE18" s="20">
        <v>0.15803984575373539</v>
      </c>
      <c r="AF18" s="20">
        <v>0.1036838681858618</v>
      </c>
      <c r="AG18" s="20">
        <v>0.1880824038285307</v>
      </c>
      <c r="AH18" s="20">
        <v>0.20626715369490389</v>
      </c>
      <c r="AI18" s="20">
        <v>1.495933850697889E-2</v>
      </c>
      <c r="AK18" s="20">
        <v>0.1030953642123227</v>
      </c>
      <c r="AL18" s="20">
        <v>0.12994744992654489</v>
      </c>
      <c r="AN18" s="20">
        <v>8.0858423537529381E-2</v>
      </c>
      <c r="AO18" s="20">
        <v>5.9238495394884988E-2</v>
      </c>
      <c r="AP18" s="20">
        <v>9.1792411879415822E-2</v>
      </c>
      <c r="AQ18" s="20">
        <v>0.13962534024146239</v>
      </c>
      <c r="AR18" s="20">
        <v>0.20245102693920791</v>
      </c>
      <c r="AS18" s="20">
        <v>0.2053967509483019</v>
      </c>
      <c r="AT18" s="20">
        <v>0</v>
      </c>
      <c r="AV18" s="20">
        <v>9.6683923129825544E-2</v>
      </c>
      <c r="AW18" s="20">
        <v>0.14495324020797359</v>
      </c>
      <c r="AX18" s="20">
        <v>4.2577189225058369E-2</v>
      </c>
      <c r="AY18" s="20">
        <v>5.9685587616134413E-2</v>
      </c>
      <c r="AZ18" s="20">
        <v>0.11489183227718119</v>
      </c>
      <c r="BA18" s="20">
        <v>0.3330148179221008</v>
      </c>
      <c r="BB18" s="20">
        <v>0.22039621169566029</v>
      </c>
      <c r="BC18" s="20">
        <v>0.1110420325336363</v>
      </c>
      <c r="BE18" s="20">
        <v>0.13087303840058981</v>
      </c>
      <c r="BF18" s="20">
        <v>0.13768867011278549</v>
      </c>
      <c r="BG18" s="20">
        <v>0.1146075986526261</v>
      </c>
      <c r="BH18" s="20">
        <v>0.1020100017366747</v>
      </c>
      <c r="BI18" s="20">
        <v>6.7744030032495656E-2</v>
      </c>
      <c r="BJ18" s="20">
        <v>0.10482081803460599</v>
      </c>
      <c r="BK18" s="20">
        <v>7.9811472524243671E-2</v>
      </c>
      <c r="BL18" s="20">
        <v>0.25948763301442151</v>
      </c>
      <c r="BN18" s="20">
        <v>0.1171107521524991</v>
      </c>
      <c r="BO18" s="20">
        <v>7.6552296909205689E-2</v>
      </c>
      <c r="BP18" s="20">
        <v>0.14327857872907471</v>
      </c>
    </row>
    <row r="19" spans="2:68" ht="29" x14ac:dyDescent="0.35">
      <c r="B19" s="19" t="s">
        <v>89</v>
      </c>
      <c r="C19" s="20">
        <v>0.12835929172622629</v>
      </c>
      <c r="D19" s="20">
        <v>0.29698331907087028</v>
      </c>
      <c r="E19" s="20">
        <v>0.17616720146427131</v>
      </c>
      <c r="F19" s="20">
        <v>0.13316175431817201</v>
      </c>
      <c r="G19" s="20">
        <v>8.9304438323500782E-2</v>
      </c>
      <c r="H19" s="20">
        <v>5.2201506891604577E-2</v>
      </c>
      <c r="I19" s="20">
        <v>3.2466446022740368E-2</v>
      </c>
      <c r="K19" s="20">
        <v>0.1303789344305569</v>
      </c>
      <c r="L19" s="20">
        <v>0.12460766168394639</v>
      </c>
      <c r="N19" s="20">
        <v>0.11024730197654881</v>
      </c>
      <c r="O19" s="20">
        <v>0.163998487180503</v>
      </c>
      <c r="P19" s="20">
        <v>0.16837293428804781</v>
      </c>
      <c r="Q19" s="20">
        <v>9.7178636984288927E-2</v>
      </c>
      <c r="S19" s="20">
        <v>0.1628987942036158</v>
      </c>
      <c r="T19" s="20">
        <v>0.18255808965320491</v>
      </c>
      <c r="U19" s="20">
        <v>7.9789110981039746E-2</v>
      </c>
      <c r="V19" s="20">
        <v>0.10487292556387159</v>
      </c>
      <c r="W19" s="20">
        <v>0.2508227247093861</v>
      </c>
      <c r="X19" s="20">
        <v>0.14647123485844249</v>
      </c>
      <c r="Y19" s="20">
        <v>0.1653361156408153</v>
      </c>
      <c r="Z19" s="20">
        <v>0.13339052517014779</v>
      </c>
      <c r="AA19" s="20">
        <v>0.10986264508945939</v>
      </c>
      <c r="AB19" s="20">
        <v>3.7585733666192132E-2</v>
      </c>
      <c r="AC19" s="20">
        <v>0.15010191866419961</v>
      </c>
      <c r="AD19" s="20">
        <v>0.10109390869677801</v>
      </c>
      <c r="AE19" s="20">
        <v>0.11453414266068319</v>
      </c>
      <c r="AF19" s="20">
        <v>0.17338136115986591</v>
      </c>
      <c r="AG19" s="20">
        <v>7.5355454348621689E-2</v>
      </c>
      <c r="AH19" s="20">
        <v>0.10335734584162171</v>
      </c>
      <c r="AI19" s="20">
        <v>8.881912771065785E-2</v>
      </c>
      <c r="AK19" s="20">
        <v>8.5026325450377235E-2</v>
      </c>
      <c r="AL19" s="20">
        <v>0.1714253784007857</v>
      </c>
      <c r="AN19" s="20">
        <v>0.1646302859447796</v>
      </c>
      <c r="AO19" s="20">
        <v>0.13036220555132849</v>
      </c>
      <c r="AP19" s="20">
        <v>0.1356141361008992</v>
      </c>
      <c r="AQ19" s="20">
        <v>0.1148055973137171</v>
      </c>
      <c r="AR19" s="20">
        <v>0.1236965392664815</v>
      </c>
      <c r="AS19" s="20">
        <v>0.1222019868787118</v>
      </c>
      <c r="AT19" s="20">
        <v>3.2402212799527687E-2</v>
      </c>
      <c r="AV19" s="20">
        <v>9.7999943921173324E-2</v>
      </c>
      <c r="AW19" s="20">
        <v>0.12907870902751389</v>
      </c>
      <c r="AX19" s="20">
        <v>6.1373441129536271E-2</v>
      </c>
      <c r="AY19" s="20">
        <v>0.23139764016044259</v>
      </c>
      <c r="AZ19" s="20">
        <v>0.123234926601057</v>
      </c>
      <c r="BA19" s="20">
        <v>0</v>
      </c>
      <c r="BB19" s="20">
        <v>0</v>
      </c>
      <c r="BC19" s="20">
        <v>0.16553008054932969</v>
      </c>
      <c r="BE19" s="20">
        <v>0.1220497149022411</v>
      </c>
      <c r="BF19" s="20">
        <v>0.1288865628411556</v>
      </c>
      <c r="BG19" s="20">
        <v>5.6535941261768308E-2</v>
      </c>
      <c r="BH19" s="20">
        <v>0.2534733511350582</v>
      </c>
      <c r="BI19" s="20">
        <v>0.1224324829136066</v>
      </c>
      <c r="BJ19" s="20">
        <v>5.1959787583597213E-2</v>
      </c>
      <c r="BK19" s="20">
        <v>7.2869569115270622E-2</v>
      </c>
      <c r="BL19" s="20">
        <v>0.22472874961227171</v>
      </c>
      <c r="BN19" s="20">
        <v>0.14706742788911131</v>
      </c>
      <c r="BO19" s="20">
        <v>4.6777213176676637E-2</v>
      </c>
      <c r="BP19" s="20">
        <v>0.1206702714634305</v>
      </c>
    </row>
    <row r="20" spans="2:68" x14ac:dyDescent="0.35">
      <c r="B20" s="19" t="s">
        <v>90</v>
      </c>
      <c r="C20" s="20">
        <v>6.7050270550697733E-2</v>
      </c>
      <c r="D20" s="20">
        <v>5.11643935988116E-2</v>
      </c>
      <c r="E20" s="20">
        <v>6.4858207103641194E-2</v>
      </c>
      <c r="F20" s="20">
        <v>7.6668274696067157E-2</v>
      </c>
      <c r="G20" s="20">
        <v>6.7283304630129381E-2</v>
      </c>
      <c r="H20" s="20">
        <v>4.0788614262091037E-2</v>
      </c>
      <c r="I20" s="20">
        <v>8.7503776463598998E-2</v>
      </c>
      <c r="K20" s="20">
        <v>6.613482657036085E-2</v>
      </c>
      <c r="L20" s="20">
        <v>6.8530585281711742E-2</v>
      </c>
      <c r="N20" s="20">
        <v>6.5228999203546245E-2</v>
      </c>
      <c r="O20" s="20">
        <v>4.6951540547518357E-2</v>
      </c>
      <c r="P20" s="20">
        <v>8.9881749284034723E-2</v>
      </c>
      <c r="Q20" s="20">
        <v>7.1355888307268786E-2</v>
      </c>
      <c r="S20" s="20">
        <v>0.14573559432539709</v>
      </c>
      <c r="T20" s="20">
        <v>2.3818429361832771E-2</v>
      </c>
      <c r="U20" s="20">
        <v>0.18109718631869171</v>
      </c>
      <c r="V20" s="20">
        <v>6.9466615754837563E-2</v>
      </c>
      <c r="W20" s="20">
        <v>7.1546005134565188E-2</v>
      </c>
      <c r="X20" s="20">
        <v>1.0725957507996259E-2</v>
      </c>
      <c r="Y20" s="20">
        <v>0.1383192598145267</v>
      </c>
      <c r="Z20" s="20">
        <v>5.339297837197881E-2</v>
      </c>
      <c r="AA20" s="20">
        <v>7.6155072607414956E-2</v>
      </c>
      <c r="AB20" s="20">
        <v>6.9961895168306143E-2</v>
      </c>
      <c r="AC20" s="20">
        <v>4.3980674162503668E-2</v>
      </c>
      <c r="AD20" s="20">
        <v>4.1491633478802102E-2</v>
      </c>
      <c r="AE20" s="20">
        <v>0.1024382574096044</v>
      </c>
      <c r="AF20" s="20">
        <v>5.5159862592058448E-2</v>
      </c>
      <c r="AG20" s="20">
        <v>9.5677153798106346E-2</v>
      </c>
      <c r="AH20" s="20">
        <v>2.7611234092768801E-2</v>
      </c>
      <c r="AI20" s="20">
        <v>5.550082988801542E-2</v>
      </c>
      <c r="AK20" s="20">
        <v>5.5054289635906771E-2</v>
      </c>
      <c r="AL20" s="20">
        <v>7.9399419868212542E-2</v>
      </c>
      <c r="AN20" s="20">
        <v>8.9283907584239014E-2</v>
      </c>
      <c r="AO20" s="20">
        <v>4.7842666212973839E-2</v>
      </c>
      <c r="AP20" s="20">
        <v>4.5853657295641143E-2</v>
      </c>
      <c r="AQ20" s="20">
        <v>7.7777353318168402E-2</v>
      </c>
      <c r="AR20" s="20">
        <v>5.6525774424366473E-2</v>
      </c>
      <c r="AS20" s="20">
        <v>7.8182020104080679E-2</v>
      </c>
      <c r="AT20" s="20">
        <v>9.0960639944583671E-2</v>
      </c>
      <c r="AV20" s="20">
        <v>5.1331780894167102E-2</v>
      </c>
      <c r="AW20" s="20">
        <v>7.9113878584359851E-2</v>
      </c>
      <c r="AX20" s="20">
        <v>3.7767090264395002E-2</v>
      </c>
      <c r="AY20" s="20">
        <v>8.358157963944568E-2</v>
      </c>
      <c r="AZ20" s="20">
        <v>0.11186272165388771</v>
      </c>
      <c r="BA20" s="20">
        <v>0.1935822602973207</v>
      </c>
      <c r="BB20" s="20">
        <v>0.1248400786483351</v>
      </c>
      <c r="BC20" s="20">
        <v>3.7469181380153212E-2</v>
      </c>
      <c r="BE20" s="20">
        <v>3.8424009025993459E-2</v>
      </c>
      <c r="BF20" s="20">
        <v>8.0519748087218415E-2</v>
      </c>
      <c r="BG20" s="20">
        <v>5.1427314409953392E-2</v>
      </c>
      <c r="BH20" s="20">
        <v>3.7328674706799188E-2</v>
      </c>
      <c r="BI20" s="20">
        <v>0.10899170126882241</v>
      </c>
      <c r="BJ20" s="20">
        <v>3.9321215618875478E-2</v>
      </c>
      <c r="BK20" s="20">
        <v>7.857559890880296E-2</v>
      </c>
      <c r="BL20" s="20">
        <v>2.9479139804283221E-2</v>
      </c>
      <c r="BN20" s="20">
        <v>7.0178169978225749E-2</v>
      </c>
      <c r="BO20" s="20">
        <v>7.5217055654764955E-2</v>
      </c>
      <c r="BP20" s="20">
        <v>4.966768798070894E-2</v>
      </c>
    </row>
    <row r="21" spans="2:68" ht="29" x14ac:dyDescent="0.35">
      <c r="B21" s="19" t="s">
        <v>91</v>
      </c>
      <c r="C21" s="20">
        <v>0.22041262251478119</v>
      </c>
      <c r="D21" s="20">
        <v>0.29811220663023952</v>
      </c>
      <c r="E21" s="20">
        <v>0.24910792036364571</v>
      </c>
      <c r="F21" s="20">
        <v>0.23847153067174351</v>
      </c>
      <c r="G21" s="20">
        <v>0.22620854904409271</v>
      </c>
      <c r="H21" s="20">
        <v>0.18216219627896491</v>
      </c>
      <c r="I21" s="20">
        <v>0.1244119679568802</v>
      </c>
      <c r="K21" s="20">
        <v>0.20676174967125571</v>
      </c>
      <c r="L21" s="20">
        <v>0.2359636821699703</v>
      </c>
      <c r="N21" s="20">
        <v>0.2112065757164274</v>
      </c>
      <c r="O21" s="20">
        <v>0.24065642762564809</v>
      </c>
      <c r="P21" s="20">
        <v>0.18407513834184311</v>
      </c>
      <c r="Q21" s="20">
        <v>0.245354923618367</v>
      </c>
      <c r="S21" s="20">
        <v>0.28497175525755403</v>
      </c>
      <c r="T21" s="20">
        <v>0.14491745403515999</v>
      </c>
      <c r="U21" s="20">
        <v>0.2045400053954142</v>
      </c>
      <c r="V21" s="20">
        <v>0.26660740889661211</v>
      </c>
      <c r="W21" s="20">
        <v>0.25411466023931389</v>
      </c>
      <c r="X21" s="20">
        <v>0.21554245646598949</v>
      </c>
      <c r="Y21" s="20">
        <v>0.22636875507031201</v>
      </c>
      <c r="Z21" s="20">
        <v>0.25189656198517157</v>
      </c>
      <c r="AA21" s="20">
        <v>0.13746042613554241</v>
      </c>
      <c r="AB21" s="20">
        <v>0.19286731896920209</v>
      </c>
      <c r="AC21" s="20">
        <v>0.25433845991056592</v>
      </c>
      <c r="AD21" s="20">
        <v>0.30245827034971701</v>
      </c>
      <c r="AE21" s="20">
        <v>0.13771118893687759</v>
      </c>
      <c r="AF21" s="20">
        <v>0.1647004113832288</v>
      </c>
      <c r="AG21" s="20">
        <v>0.2310051411623327</v>
      </c>
      <c r="AH21" s="20">
        <v>0.22276755926365621</v>
      </c>
      <c r="AI21" s="20">
        <v>0.1895666434917383</v>
      </c>
      <c r="AK21" s="20">
        <v>0.19498325671769809</v>
      </c>
      <c r="AL21" s="20">
        <v>0.2457288193785914</v>
      </c>
      <c r="AN21" s="20">
        <v>0.2259892502037881</v>
      </c>
      <c r="AO21" s="20">
        <v>0.24009432139624901</v>
      </c>
      <c r="AP21" s="20">
        <v>0.16127421463316099</v>
      </c>
      <c r="AQ21" s="20">
        <v>0.23793044095584559</v>
      </c>
      <c r="AR21" s="20">
        <v>0.21220403491319029</v>
      </c>
      <c r="AS21" s="20">
        <v>0.26390972592098288</v>
      </c>
      <c r="AT21" s="20">
        <v>9.2747511646242606E-2</v>
      </c>
      <c r="AV21" s="20">
        <v>0.178226485877302</v>
      </c>
      <c r="AW21" s="20">
        <v>0.2325463987628561</v>
      </c>
      <c r="AX21" s="20">
        <v>0.25981451287293378</v>
      </c>
      <c r="AY21" s="20">
        <v>0.3093896680859986</v>
      </c>
      <c r="AZ21" s="20">
        <v>0.11517833013441631</v>
      </c>
      <c r="BA21" s="20">
        <v>0.27333896788454798</v>
      </c>
      <c r="BB21" s="20">
        <v>0.26144666132169703</v>
      </c>
      <c r="BC21" s="20">
        <v>0.24593242884133459</v>
      </c>
      <c r="BE21" s="20">
        <v>0.17134811699145741</v>
      </c>
      <c r="BF21" s="20">
        <v>0.23173547311544751</v>
      </c>
      <c r="BG21" s="20">
        <v>0.18705999902914411</v>
      </c>
      <c r="BH21" s="20">
        <v>0.31171380100537532</v>
      </c>
      <c r="BI21" s="20">
        <v>0.16321468063145009</v>
      </c>
      <c r="BJ21" s="20">
        <v>0.3183538173493603</v>
      </c>
      <c r="BK21" s="20">
        <v>0.192832357154961</v>
      </c>
      <c r="BL21" s="20">
        <v>0.36768854384589711</v>
      </c>
      <c r="BN21" s="20">
        <v>0.20341584413530739</v>
      </c>
      <c r="BO21" s="20">
        <v>0.2025128221563722</v>
      </c>
      <c r="BP21" s="20">
        <v>0.30913559586904088</v>
      </c>
    </row>
    <row r="22" spans="2:68" ht="29" x14ac:dyDescent="0.35">
      <c r="B22" s="19" t="s">
        <v>92</v>
      </c>
      <c r="C22" s="20">
        <v>2.2167188019428151E-2</v>
      </c>
      <c r="D22" s="20">
        <v>3.4029258674855588E-2</v>
      </c>
      <c r="E22" s="20">
        <v>2.349258207824147E-2</v>
      </c>
      <c r="F22" s="20">
        <v>7.1223503815513846E-3</v>
      </c>
      <c r="G22" s="20">
        <v>3.5878793913538917E-2</v>
      </c>
      <c r="H22" s="20">
        <v>3.650081489870606E-2</v>
      </c>
      <c r="I22" s="20">
        <v>8.9677435010380169E-3</v>
      </c>
      <c r="K22" s="20">
        <v>2.3747452186748529E-2</v>
      </c>
      <c r="L22" s="20">
        <v>2.053494103000952E-2</v>
      </c>
      <c r="N22" s="20">
        <v>3.7097498476974309E-3</v>
      </c>
      <c r="O22" s="20">
        <v>2.3957799000919079E-2</v>
      </c>
      <c r="P22" s="20">
        <v>1.080319113482649E-2</v>
      </c>
      <c r="Q22" s="20">
        <v>6.2934087078012471E-2</v>
      </c>
      <c r="S22" s="20">
        <v>0.19655108089187581</v>
      </c>
      <c r="T22" s="20">
        <v>9.8332631550383923E-2</v>
      </c>
      <c r="U22" s="20">
        <v>0</v>
      </c>
      <c r="V22" s="20">
        <v>9.2178393893457583E-2</v>
      </c>
      <c r="W22" s="20">
        <v>0</v>
      </c>
      <c r="X22" s="20">
        <v>8.7898435887826445E-3</v>
      </c>
      <c r="Y22" s="20">
        <v>2.4455918251117849E-2</v>
      </c>
      <c r="Z22" s="20">
        <v>0</v>
      </c>
      <c r="AA22" s="20">
        <v>0</v>
      </c>
      <c r="AB22" s="20">
        <v>0</v>
      </c>
      <c r="AC22" s="20">
        <v>2.536561410187687E-2</v>
      </c>
      <c r="AD22" s="20">
        <v>0</v>
      </c>
      <c r="AE22" s="20">
        <v>0</v>
      </c>
      <c r="AF22" s="20">
        <v>2.6835748519809011E-2</v>
      </c>
      <c r="AG22" s="20">
        <v>0</v>
      </c>
      <c r="AH22" s="20">
        <v>3.98986672209003E-3</v>
      </c>
      <c r="AI22" s="20">
        <v>6.5667522114858906E-2</v>
      </c>
      <c r="AK22" s="20">
        <v>2.1982085057173591E-2</v>
      </c>
      <c r="AL22" s="20">
        <v>2.1795721168736511E-2</v>
      </c>
      <c r="AN22" s="20">
        <v>3.1854533125734878E-2</v>
      </c>
      <c r="AO22" s="20">
        <v>1.6278996207972289E-2</v>
      </c>
      <c r="AP22" s="20">
        <v>3.0990331192868769E-2</v>
      </c>
      <c r="AQ22" s="20">
        <v>1.554554798865956E-2</v>
      </c>
      <c r="AR22" s="20">
        <v>1.154962158367228E-2</v>
      </c>
      <c r="AS22" s="20">
        <v>0</v>
      </c>
      <c r="AT22" s="20">
        <v>0.1135944385574192</v>
      </c>
      <c r="AV22" s="20">
        <v>1.324417186833214E-2</v>
      </c>
      <c r="AW22" s="20">
        <v>1.042482340501189E-2</v>
      </c>
      <c r="AX22" s="20">
        <v>1.9735173122432659E-2</v>
      </c>
      <c r="AY22" s="20">
        <v>0</v>
      </c>
      <c r="AZ22" s="20">
        <v>2.6113953969932401E-2</v>
      </c>
      <c r="BA22" s="20">
        <v>0</v>
      </c>
      <c r="BB22" s="20">
        <v>9.056942749439427E-2</v>
      </c>
      <c r="BC22" s="20">
        <v>5.6238227753213722E-2</v>
      </c>
      <c r="BE22" s="20">
        <v>2.554959307046693E-2</v>
      </c>
      <c r="BF22" s="20">
        <v>9.3042094965852876E-3</v>
      </c>
      <c r="BG22" s="20">
        <v>0</v>
      </c>
      <c r="BH22" s="20">
        <v>1.533550826791498E-2</v>
      </c>
      <c r="BI22" s="20">
        <v>1.93198239606799E-2</v>
      </c>
      <c r="BJ22" s="20">
        <v>0.1032096224829918</v>
      </c>
      <c r="BK22" s="20">
        <v>4.0575465694873407E-2</v>
      </c>
      <c r="BL22" s="20">
        <v>3.9701663742766888E-2</v>
      </c>
      <c r="BN22" s="20">
        <v>2.208527139154336E-2</v>
      </c>
      <c r="BO22" s="20">
        <v>2.8974872596001369E-2</v>
      </c>
      <c r="BP22" s="20">
        <v>1.704723385492803E-2</v>
      </c>
    </row>
    <row r="23" spans="2:68" x14ac:dyDescent="0.35">
      <c r="B23" s="19" t="s">
        <v>93</v>
      </c>
      <c r="C23" s="20">
        <v>6.8758586789813723E-3</v>
      </c>
      <c r="D23" s="20">
        <v>0</v>
      </c>
      <c r="E23" s="20">
        <v>1.149339671032662E-2</v>
      </c>
      <c r="F23" s="20">
        <v>1.9019442296454379E-2</v>
      </c>
      <c r="G23" s="20">
        <v>0</v>
      </c>
      <c r="H23" s="20">
        <v>0</v>
      </c>
      <c r="I23" s="20">
        <v>0</v>
      </c>
      <c r="K23" s="20">
        <v>2.6005407526735768E-3</v>
      </c>
      <c r="L23" s="20">
        <v>1.1739262031002361E-2</v>
      </c>
      <c r="N23" s="20">
        <v>0</v>
      </c>
      <c r="O23" s="20">
        <v>0</v>
      </c>
      <c r="P23" s="20">
        <v>7.7613023398223971E-3</v>
      </c>
      <c r="Q23" s="20">
        <v>2.6147133903583319E-2</v>
      </c>
      <c r="S23" s="20">
        <v>7.3574198258691742E-2</v>
      </c>
      <c r="T23" s="20">
        <v>0</v>
      </c>
      <c r="U23" s="20">
        <v>0</v>
      </c>
      <c r="V23" s="20">
        <v>0</v>
      </c>
      <c r="W23" s="20">
        <v>0</v>
      </c>
      <c r="X23" s="20">
        <v>1.995415097232487E-2</v>
      </c>
      <c r="Y23" s="20">
        <v>3.8207600046456749E-2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2.917232005432269E-2</v>
      </c>
      <c r="AK23" s="20">
        <v>5.2485115746172626E-3</v>
      </c>
      <c r="AL23" s="20">
        <v>8.5434528542070089E-3</v>
      </c>
      <c r="AN23" s="20">
        <v>7.4775789170018012E-3</v>
      </c>
      <c r="AO23" s="20">
        <v>1.248655291870274E-2</v>
      </c>
      <c r="AP23" s="20">
        <v>0</v>
      </c>
      <c r="AQ23" s="20">
        <v>0</v>
      </c>
      <c r="AR23" s="20">
        <v>0</v>
      </c>
      <c r="AS23" s="20">
        <v>0</v>
      </c>
      <c r="AT23" s="20">
        <v>8.0594968287248353E-2</v>
      </c>
      <c r="AV23" s="20">
        <v>0</v>
      </c>
      <c r="AW23" s="20">
        <v>0</v>
      </c>
      <c r="AX23" s="20">
        <v>2.218566573234158E-2</v>
      </c>
      <c r="AY23" s="20">
        <v>2.1653921908536471E-2</v>
      </c>
      <c r="AZ23" s="20">
        <v>0</v>
      </c>
      <c r="BA23" s="20">
        <v>0</v>
      </c>
      <c r="BB23" s="20">
        <v>0.24088817736091431</v>
      </c>
      <c r="BC23" s="20">
        <v>7.1682944790949317E-3</v>
      </c>
      <c r="BE23" s="20">
        <v>0</v>
      </c>
      <c r="BF23" s="20">
        <v>9.266106691524837E-3</v>
      </c>
      <c r="BG23" s="20">
        <v>0</v>
      </c>
      <c r="BH23" s="20">
        <v>2.5042475897881691E-2</v>
      </c>
      <c r="BI23" s="20">
        <v>0</v>
      </c>
      <c r="BJ23" s="20">
        <v>2.1791164888917289E-2</v>
      </c>
      <c r="BK23" s="20">
        <v>0</v>
      </c>
      <c r="BL23" s="20">
        <v>0</v>
      </c>
      <c r="BN23" s="20">
        <v>6.2593597089672538E-3</v>
      </c>
      <c r="BO23" s="20">
        <v>9.9611188165664218E-3</v>
      </c>
      <c r="BP23" s="20">
        <v>6.7007320612380702E-3</v>
      </c>
    </row>
    <row r="25" spans="2:68" ht="72.5" x14ac:dyDescent="0.35">
      <c r="B25" s="17" t="s">
        <v>94</v>
      </c>
    </row>
    <row r="26" spans="2:68" x14ac:dyDescent="0.35">
      <c r="B26" s="18" t="s">
        <v>16</v>
      </c>
    </row>
    <row r="27" spans="2:68" x14ac:dyDescent="0.35">
      <c r="B27" s="19" t="s">
        <v>95</v>
      </c>
      <c r="C27" s="20">
        <v>0.53730094439053633</v>
      </c>
      <c r="D27" s="20">
        <v>0.52295140938947515</v>
      </c>
      <c r="E27" s="20">
        <v>0.60922968522481313</v>
      </c>
      <c r="F27" s="20">
        <v>0.58350730638707693</v>
      </c>
      <c r="G27" s="20">
        <v>0.43550129325169928</v>
      </c>
      <c r="H27" s="20">
        <v>0.52935025575692329</v>
      </c>
      <c r="I27" s="20">
        <v>0.4840897928937935</v>
      </c>
      <c r="K27" s="20">
        <v>0.56024675694063242</v>
      </c>
      <c r="L27" s="20">
        <v>0.51243044955159156</v>
      </c>
      <c r="N27" s="20">
        <v>0.66503156286245035</v>
      </c>
      <c r="O27" s="20">
        <v>0.47488268061835742</v>
      </c>
      <c r="P27" s="20">
        <v>0.5041428878321651</v>
      </c>
      <c r="Q27" s="20">
        <v>0.38554642558940122</v>
      </c>
      <c r="S27" s="20">
        <v>0.29627245922126522</v>
      </c>
      <c r="T27" s="20">
        <v>0.42663099511164709</v>
      </c>
      <c r="U27" s="20">
        <v>0.38054055504290502</v>
      </c>
      <c r="V27" s="20">
        <v>0.37603859026048281</v>
      </c>
      <c r="W27" s="20">
        <v>0.42733575389924938</v>
      </c>
      <c r="X27" s="20">
        <v>0.36073361848080632</v>
      </c>
      <c r="Y27" s="20">
        <v>0.52698030254179529</v>
      </c>
      <c r="Z27" s="20">
        <v>0.54188660461886307</v>
      </c>
      <c r="AA27" s="20">
        <v>0.51952645957657295</v>
      </c>
      <c r="AB27" s="20">
        <v>0.72045336069601285</v>
      </c>
      <c r="AC27" s="20">
        <v>0.49571419603396488</v>
      </c>
      <c r="AD27" s="20">
        <v>0.69689113038540507</v>
      </c>
      <c r="AE27" s="20">
        <v>0.54326881258004667</v>
      </c>
      <c r="AF27" s="20">
        <v>0.55698020764472123</v>
      </c>
      <c r="AG27" s="20">
        <v>0.72543525844451529</v>
      </c>
      <c r="AH27" s="20">
        <v>0.79158369434161946</v>
      </c>
      <c r="AI27" s="20">
        <v>0.26663088738720331</v>
      </c>
      <c r="AK27" s="20">
        <v>0.53202052118253362</v>
      </c>
      <c r="AL27" s="20">
        <v>0.54426256922361271</v>
      </c>
      <c r="AN27" s="20">
        <v>0.39129705844955581</v>
      </c>
      <c r="AO27" s="20">
        <v>0.47431694873632069</v>
      </c>
      <c r="AP27" s="20">
        <v>0.56435742197277183</v>
      </c>
      <c r="AQ27" s="20">
        <v>0.56743485854169062</v>
      </c>
      <c r="AR27" s="20">
        <v>0.63465752332803782</v>
      </c>
      <c r="AS27" s="20">
        <v>0.85723781540602539</v>
      </c>
      <c r="AT27" s="20">
        <v>0.49815070077385432</v>
      </c>
      <c r="AV27" s="20">
        <v>0.56076670275944995</v>
      </c>
      <c r="AW27" s="20">
        <v>0.61961212548286837</v>
      </c>
      <c r="AX27" s="20">
        <v>0.58784256289513936</v>
      </c>
      <c r="AY27" s="20">
        <v>0.42530873305819789</v>
      </c>
      <c r="AZ27" s="20">
        <v>0.52267965674297512</v>
      </c>
      <c r="BA27" s="20">
        <v>1</v>
      </c>
      <c r="BB27" s="20">
        <v>0.18113885498878851</v>
      </c>
      <c r="BC27" s="20">
        <v>0.38093960950699851</v>
      </c>
      <c r="BE27" s="20">
        <v>0.57491089705462728</v>
      </c>
      <c r="BF27" s="20">
        <v>0.62579903225269673</v>
      </c>
      <c r="BG27" s="20">
        <v>0.50519976225407515</v>
      </c>
      <c r="BH27" s="20">
        <v>0.41472223824373022</v>
      </c>
      <c r="BI27" s="20">
        <v>0.49757614551068752</v>
      </c>
      <c r="BJ27" s="20">
        <v>0.36720739925443352</v>
      </c>
      <c r="BK27" s="20">
        <v>0.44691472333497639</v>
      </c>
      <c r="BL27" s="20">
        <v>0.69594008233872262</v>
      </c>
      <c r="BN27" s="20">
        <v>0.55740871718825835</v>
      </c>
      <c r="BO27" s="20">
        <v>0.46725348650949611</v>
      </c>
      <c r="BP27" s="20">
        <v>0.51255332430251743</v>
      </c>
    </row>
    <row r="28" spans="2:68" x14ac:dyDescent="0.35">
      <c r="B28" s="19" t="s">
        <v>96</v>
      </c>
      <c r="C28" s="20">
        <v>0.41214365786106583</v>
      </c>
      <c r="D28" s="20">
        <v>0.41865145148476718</v>
      </c>
      <c r="E28" s="20">
        <v>0.31909005323167988</v>
      </c>
      <c r="F28" s="20">
        <v>0.35876314297310508</v>
      </c>
      <c r="G28" s="20">
        <v>0.5132016066741576</v>
      </c>
      <c r="H28" s="20">
        <v>0.44191140257035932</v>
      </c>
      <c r="I28" s="20">
        <v>0.49493915517399029</v>
      </c>
      <c r="K28" s="20">
        <v>0.3930817606789746</v>
      </c>
      <c r="L28" s="20">
        <v>0.43229940707618569</v>
      </c>
      <c r="N28" s="20">
        <v>0.3116529285979216</v>
      </c>
      <c r="O28" s="20">
        <v>0.45377765634327982</v>
      </c>
      <c r="P28" s="20">
        <v>0.428988705312978</v>
      </c>
      <c r="Q28" s="20">
        <v>0.54815298713453875</v>
      </c>
      <c r="S28" s="20">
        <v>0.47939842327892163</v>
      </c>
      <c r="T28" s="20">
        <v>0.5340979779422832</v>
      </c>
      <c r="U28" s="20">
        <v>0.54312314579082044</v>
      </c>
      <c r="V28" s="20">
        <v>0.55547298343420426</v>
      </c>
      <c r="W28" s="20">
        <v>0.51443472062337814</v>
      </c>
      <c r="X28" s="20">
        <v>0.50089056277397592</v>
      </c>
      <c r="Y28" s="20">
        <v>0.43610152412011782</v>
      </c>
      <c r="Z28" s="20">
        <v>0.43374352827888818</v>
      </c>
      <c r="AA28" s="20">
        <v>0.46289671610349697</v>
      </c>
      <c r="AB28" s="20">
        <v>0.26255831153423032</v>
      </c>
      <c r="AC28" s="20">
        <v>0.47607256870932269</v>
      </c>
      <c r="AD28" s="20">
        <v>0.26024458401720713</v>
      </c>
      <c r="AE28" s="20">
        <v>0.44280424260550649</v>
      </c>
      <c r="AF28" s="20">
        <v>0.41355027831556862</v>
      </c>
      <c r="AG28" s="20">
        <v>0.27456474155548488</v>
      </c>
      <c r="AH28" s="20">
        <v>0.1896812526587747</v>
      </c>
      <c r="AI28" s="20">
        <v>0.55298876263213059</v>
      </c>
      <c r="AK28" s="20">
        <v>0.44114470276760998</v>
      </c>
      <c r="AL28" s="20">
        <v>0.38207379927840268</v>
      </c>
      <c r="AN28" s="20">
        <v>0.54273620167461367</v>
      </c>
      <c r="AO28" s="20">
        <v>0.46041003317922752</v>
      </c>
      <c r="AP28" s="20">
        <v>0.33925835895075651</v>
      </c>
      <c r="AQ28" s="20">
        <v>0.41556058770068682</v>
      </c>
      <c r="AR28" s="20">
        <v>0.33792834262921412</v>
      </c>
      <c r="AS28" s="20">
        <v>0.14276218459397441</v>
      </c>
      <c r="AT28" s="20">
        <v>0.32772782919074561</v>
      </c>
      <c r="AV28" s="20">
        <v>0.41509770358761738</v>
      </c>
      <c r="AW28" s="20">
        <v>0.34646927324023719</v>
      </c>
      <c r="AX28" s="20">
        <v>0.4121574371048608</v>
      </c>
      <c r="AY28" s="20">
        <v>0.47597243016551077</v>
      </c>
      <c r="AZ28" s="20">
        <v>0.41694583725280893</v>
      </c>
      <c r="BA28" s="20">
        <v>0</v>
      </c>
      <c r="BB28" s="20">
        <v>0.25620081981843779</v>
      </c>
      <c r="BC28" s="20">
        <v>0.53832762727584216</v>
      </c>
      <c r="BE28" s="20">
        <v>0.40675185248185708</v>
      </c>
      <c r="BF28" s="20">
        <v>0.32870064747368072</v>
      </c>
      <c r="BG28" s="20">
        <v>0.46135330889221571</v>
      </c>
      <c r="BH28" s="20">
        <v>0.52046430328297244</v>
      </c>
      <c r="BI28" s="20">
        <v>0.45189682802979469</v>
      </c>
      <c r="BJ28" s="20">
        <v>0.50559967988983157</v>
      </c>
      <c r="BK28" s="20">
        <v>0.4457322951673941</v>
      </c>
      <c r="BL28" s="20">
        <v>0.30405991766127738</v>
      </c>
      <c r="BN28" s="20">
        <v>0.38641666543379127</v>
      </c>
      <c r="BO28" s="20">
        <v>0.49888509215625659</v>
      </c>
      <c r="BP28" s="20">
        <v>0.44207136753762</v>
      </c>
    </row>
    <row r="29" spans="2:68" x14ac:dyDescent="0.35">
      <c r="B29" s="19" t="s">
        <v>93</v>
      </c>
      <c r="C29" s="20">
        <v>3.6071143600854692E-2</v>
      </c>
      <c r="D29" s="20">
        <v>5.3076477642392927E-2</v>
      </c>
      <c r="E29" s="20">
        <v>6.1927893032463363E-2</v>
      </c>
      <c r="F29" s="20">
        <v>5.0963524749543347E-2</v>
      </c>
      <c r="G29" s="20">
        <v>8.1310159374460636E-3</v>
      </c>
      <c r="H29" s="20">
        <v>0</v>
      </c>
      <c r="I29" s="20">
        <v>2.0971051932216149E-2</v>
      </c>
      <c r="K29" s="20">
        <v>3.3771755495030462E-2</v>
      </c>
      <c r="L29" s="20">
        <v>3.8903511170981037E-2</v>
      </c>
      <c r="N29" s="20">
        <v>1.6739696962493049E-2</v>
      </c>
      <c r="O29" s="20">
        <v>4.768007970886385E-2</v>
      </c>
      <c r="P29" s="20">
        <v>5.4603337289375213E-2</v>
      </c>
      <c r="Q29" s="20">
        <v>4.8478238674803567E-2</v>
      </c>
      <c r="S29" s="20">
        <v>0.2243291174998133</v>
      </c>
      <c r="T29" s="20">
        <v>0</v>
      </c>
      <c r="U29" s="20">
        <v>5.0672823077713418E-2</v>
      </c>
      <c r="V29" s="20">
        <v>3.6172159618079631E-2</v>
      </c>
      <c r="W29" s="20">
        <v>5.8229525477372528E-2</v>
      </c>
      <c r="X29" s="20">
        <v>0.1225872680075437</v>
      </c>
      <c r="Y29" s="20">
        <v>1.634931301619201E-2</v>
      </c>
      <c r="Z29" s="20">
        <v>2.4369867102248841E-2</v>
      </c>
      <c r="AA29" s="20">
        <v>0</v>
      </c>
      <c r="AB29" s="20">
        <v>0</v>
      </c>
      <c r="AC29" s="20">
        <v>2.821323525671246E-2</v>
      </c>
      <c r="AD29" s="20">
        <v>0</v>
      </c>
      <c r="AE29" s="20">
        <v>1.392694481444658E-2</v>
      </c>
      <c r="AF29" s="20">
        <v>2.9469514039710251E-2</v>
      </c>
      <c r="AG29" s="20">
        <v>0</v>
      </c>
      <c r="AH29" s="20">
        <v>1.873505299960573E-2</v>
      </c>
      <c r="AI29" s="20">
        <v>0.121543973435752</v>
      </c>
      <c r="AK29" s="20">
        <v>2.3381035567426552E-2</v>
      </c>
      <c r="AL29" s="20">
        <v>4.8772200968907872E-2</v>
      </c>
      <c r="AN29" s="20">
        <v>3.3551597348476937E-2</v>
      </c>
      <c r="AO29" s="20">
        <v>6.5273018084451753E-2</v>
      </c>
      <c r="AP29" s="20">
        <v>6.3813058319858562E-2</v>
      </c>
      <c r="AQ29" s="20">
        <v>5.22932883440485E-3</v>
      </c>
      <c r="AR29" s="20">
        <v>1.4376503244165071E-2</v>
      </c>
      <c r="AS29" s="20">
        <v>0</v>
      </c>
      <c r="AT29" s="20">
        <v>0.16851593819651869</v>
      </c>
      <c r="AV29" s="20">
        <v>1.848995955289498E-2</v>
      </c>
      <c r="AW29" s="20">
        <v>1.4284549803277841E-2</v>
      </c>
      <c r="AX29" s="20">
        <v>0</v>
      </c>
      <c r="AY29" s="20">
        <v>8.2177951100752517E-2</v>
      </c>
      <c r="AZ29" s="20">
        <v>6.0374506004216059E-2</v>
      </c>
      <c r="BA29" s="20">
        <v>0</v>
      </c>
      <c r="BB29" s="20">
        <v>0.43782024654443852</v>
      </c>
      <c r="BC29" s="20">
        <v>6.2627258966363508E-2</v>
      </c>
      <c r="BE29" s="20">
        <v>1.8337250463515632E-2</v>
      </c>
      <c r="BF29" s="20">
        <v>1.8318861802093699E-2</v>
      </c>
      <c r="BG29" s="20">
        <v>3.3446928853709063E-2</v>
      </c>
      <c r="BH29" s="20">
        <v>5.6627883174308169E-2</v>
      </c>
      <c r="BI29" s="20">
        <v>2.9085703653392279E-2</v>
      </c>
      <c r="BJ29" s="20">
        <v>0.12719292085573489</v>
      </c>
      <c r="BK29" s="20">
        <v>8.6640795122245692E-2</v>
      </c>
      <c r="BL29" s="20">
        <v>0</v>
      </c>
      <c r="BN29" s="20">
        <v>4.0028266192347728E-2</v>
      </c>
      <c r="BO29" s="20">
        <v>2.8436617242938441E-2</v>
      </c>
      <c r="BP29" s="20">
        <v>2.8731020876075548E-2</v>
      </c>
    </row>
    <row r="30" spans="2:68" x14ac:dyDescent="0.35">
      <c r="B30" s="19" t="s">
        <v>56</v>
      </c>
      <c r="C30" s="20">
        <v>1.4484254147542921E-2</v>
      </c>
      <c r="D30" s="20">
        <v>5.3206614833648212E-3</v>
      </c>
      <c r="E30" s="20">
        <v>9.7523685110435798E-3</v>
      </c>
      <c r="F30" s="20">
        <v>6.7660258902743136E-3</v>
      </c>
      <c r="G30" s="20">
        <v>4.3166084136697362E-2</v>
      </c>
      <c r="H30" s="20">
        <v>2.8738341672717459E-2</v>
      </c>
      <c r="I30" s="20">
        <v>0</v>
      </c>
      <c r="K30" s="20">
        <v>1.289972688536248E-2</v>
      </c>
      <c r="L30" s="20">
        <v>1.636663220124163E-2</v>
      </c>
      <c r="N30" s="20">
        <v>6.5758115771350056E-3</v>
      </c>
      <c r="O30" s="20">
        <v>2.365958332949886E-2</v>
      </c>
      <c r="P30" s="20">
        <v>1.226506956548183E-2</v>
      </c>
      <c r="Q30" s="20">
        <v>1.7822348601256519E-2</v>
      </c>
      <c r="S30" s="20">
        <v>0</v>
      </c>
      <c r="T30" s="20">
        <v>3.9271026946069661E-2</v>
      </c>
      <c r="U30" s="20">
        <v>2.5663476088561159E-2</v>
      </c>
      <c r="V30" s="20">
        <v>3.2316266687232982E-2</v>
      </c>
      <c r="W30" s="20">
        <v>0</v>
      </c>
      <c r="X30" s="20">
        <v>1.5788550737674229E-2</v>
      </c>
      <c r="Y30" s="20">
        <v>2.0568860321894911E-2</v>
      </c>
      <c r="Z30" s="20">
        <v>0</v>
      </c>
      <c r="AA30" s="20">
        <v>1.757682431993007E-2</v>
      </c>
      <c r="AB30" s="20">
        <v>1.698832776975687E-2</v>
      </c>
      <c r="AC30" s="20">
        <v>0</v>
      </c>
      <c r="AD30" s="20">
        <v>4.2864285597387732E-2</v>
      </c>
      <c r="AE30" s="20">
        <v>0</v>
      </c>
      <c r="AF30" s="20">
        <v>0</v>
      </c>
      <c r="AG30" s="20">
        <v>0</v>
      </c>
      <c r="AH30" s="20">
        <v>0</v>
      </c>
      <c r="AI30" s="20">
        <v>5.8836376544914221E-2</v>
      </c>
      <c r="AK30" s="20">
        <v>3.4537404824296521E-3</v>
      </c>
      <c r="AL30" s="20">
        <v>2.4891430529076639E-2</v>
      </c>
      <c r="AN30" s="20">
        <v>3.2415142527353509E-2</v>
      </c>
      <c r="AO30" s="20">
        <v>0</v>
      </c>
      <c r="AP30" s="20">
        <v>3.2571160756612982E-2</v>
      </c>
      <c r="AQ30" s="20">
        <v>1.17752249232179E-2</v>
      </c>
      <c r="AR30" s="20">
        <v>1.303763079858305E-2</v>
      </c>
      <c r="AS30" s="20">
        <v>0</v>
      </c>
      <c r="AT30" s="20">
        <v>5.6055318388813407E-3</v>
      </c>
      <c r="AV30" s="20">
        <v>5.6456341000377074E-3</v>
      </c>
      <c r="AW30" s="20">
        <v>1.9634051473616541E-2</v>
      </c>
      <c r="AX30" s="20">
        <v>0</v>
      </c>
      <c r="AY30" s="20">
        <v>1.654088567553871E-2</v>
      </c>
      <c r="AZ30" s="20">
        <v>0</v>
      </c>
      <c r="BA30" s="20">
        <v>0</v>
      </c>
      <c r="BB30" s="20">
        <v>0.1248400786483351</v>
      </c>
      <c r="BC30" s="20">
        <v>1.8105504250795951E-2</v>
      </c>
      <c r="BE30" s="20">
        <v>0</v>
      </c>
      <c r="BF30" s="20">
        <v>2.7181458471528992E-2</v>
      </c>
      <c r="BG30" s="20">
        <v>0</v>
      </c>
      <c r="BH30" s="20">
        <v>8.1855752989892436E-3</v>
      </c>
      <c r="BI30" s="20">
        <v>2.1441322806125679E-2</v>
      </c>
      <c r="BJ30" s="20">
        <v>0</v>
      </c>
      <c r="BK30" s="20">
        <v>2.0712186375383839E-2</v>
      </c>
      <c r="BL30" s="20">
        <v>0</v>
      </c>
      <c r="BN30" s="20">
        <v>1.6146351185602609E-2</v>
      </c>
      <c r="BO30" s="20">
        <v>5.4248040913086439E-3</v>
      </c>
      <c r="BP30" s="20">
        <v>1.6644287283787081E-2</v>
      </c>
    </row>
    <row r="32" spans="2:68" ht="58" x14ac:dyDescent="0.35">
      <c r="B32" s="17" t="s">
        <v>97</v>
      </c>
    </row>
    <row r="33" spans="2:68" x14ac:dyDescent="0.35">
      <c r="B33" s="18" t="s">
        <v>16</v>
      </c>
    </row>
    <row r="34" spans="2:68" x14ac:dyDescent="0.35">
      <c r="B34" s="19" t="s">
        <v>95</v>
      </c>
      <c r="C34" s="20">
        <v>0.13339647312663391</v>
      </c>
      <c r="D34" s="20">
        <v>0.20831664743472719</v>
      </c>
      <c r="E34" s="20">
        <v>0.18434026291944469</v>
      </c>
      <c r="F34" s="20">
        <v>0.19451537166049551</v>
      </c>
      <c r="G34" s="20">
        <v>7.4632825289520879E-2</v>
      </c>
      <c r="H34" s="20">
        <v>3.1431019261058672E-2</v>
      </c>
      <c r="I34" s="20">
        <v>5.80220809472317E-2</v>
      </c>
      <c r="K34" s="20">
        <v>0.14044002303222969</v>
      </c>
      <c r="L34" s="20">
        <v>0.12635277426713451</v>
      </c>
      <c r="N34" s="20">
        <v>0.15003773955061281</v>
      </c>
      <c r="O34" s="20">
        <v>0.1001925488725201</v>
      </c>
      <c r="P34" s="20">
        <v>0.15487926335029789</v>
      </c>
      <c r="Q34" s="20">
        <v>0.1231286724968953</v>
      </c>
      <c r="S34" s="20">
        <v>0</v>
      </c>
      <c r="T34" s="20">
        <v>0.1636232399674534</v>
      </c>
      <c r="U34" s="20">
        <v>5.1528597646955408E-2</v>
      </c>
      <c r="V34" s="20">
        <v>0.15868537284975689</v>
      </c>
      <c r="W34" s="20">
        <v>0.13291127500017849</v>
      </c>
      <c r="X34" s="20">
        <v>9.9842454240728087E-2</v>
      </c>
      <c r="Y34" s="20">
        <v>7.9492573067353162E-2</v>
      </c>
      <c r="Z34" s="20">
        <v>0.18774611574588901</v>
      </c>
      <c r="AA34" s="20">
        <v>9.7498588178060716E-2</v>
      </c>
      <c r="AB34" s="20">
        <v>0.1340327505823499</v>
      </c>
      <c r="AC34" s="20">
        <v>0.13861003043842579</v>
      </c>
      <c r="AD34" s="20">
        <v>0.1109659768383203</v>
      </c>
      <c r="AE34" s="20">
        <v>0.20139323072086959</v>
      </c>
      <c r="AF34" s="20">
        <v>0.16439343803009121</v>
      </c>
      <c r="AG34" s="20">
        <v>8.6366962854473303E-2</v>
      </c>
      <c r="AH34" s="20">
        <v>0.2126170498391696</v>
      </c>
      <c r="AI34" s="20">
        <v>8.2642395535559118E-2</v>
      </c>
      <c r="AK34" s="20">
        <v>0.11736083354399179</v>
      </c>
      <c r="AL34" s="20">
        <v>0.15005528281078831</v>
      </c>
      <c r="AN34" s="20">
        <v>0.1007986414004186</v>
      </c>
      <c r="AO34" s="20">
        <v>9.4105151495256487E-2</v>
      </c>
      <c r="AP34" s="20">
        <v>0.12647534338342201</v>
      </c>
      <c r="AQ34" s="20">
        <v>0.15196338765513731</v>
      </c>
      <c r="AR34" s="20">
        <v>0.173452763810061</v>
      </c>
      <c r="AS34" s="20">
        <v>0.28024195260837648</v>
      </c>
      <c r="AT34" s="20">
        <v>4.1478395403335949E-2</v>
      </c>
      <c r="AV34" s="20">
        <v>0.11771973228899579</v>
      </c>
      <c r="AW34" s="20">
        <v>0.1408010370079554</v>
      </c>
      <c r="AX34" s="20">
        <v>0.23094633867385739</v>
      </c>
      <c r="AY34" s="20">
        <v>0.27292135350813901</v>
      </c>
      <c r="AZ34" s="20">
        <v>0.13217523609852749</v>
      </c>
      <c r="BA34" s="20">
        <v>0.63243069381893513</v>
      </c>
      <c r="BB34" s="20">
        <v>0</v>
      </c>
      <c r="BC34" s="20">
        <v>5.9925227606494727E-2</v>
      </c>
      <c r="BE34" s="20">
        <v>0.1236070868393772</v>
      </c>
      <c r="BF34" s="20">
        <v>0.15523706476222299</v>
      </c>
      <c r="BG34" s="20">
        <v>0.14331273992416591</v>
      </c>
      <c r="BH34" s="20">
        <v>0.2203913955138847</v>
      </c>
      <c r="BI34" s="20">
        <v>0.12146702457939</v>
      </c>
      <c r="BJ34" s="20">
        <v>5.2312577227007218E-2</v>
      </c>
      <c r="BK34" s="20">
        <v>2.1957477434095821E-2</v>
      </c>
      <c r="BL34" s="20">
        <v>0.1019550508754777</v>
      </c>
      <c r="BN34" s="20">
        <v>0.1554928723620308</v>
      </c>
      <c r="BO34" s="20">
        <v>0.11567885980038591</v>
      </c>
      <c r="BP34" s="20">
        <v>6.7900489935864547E-2</v>
      </c>
    </row>
    <row r="35" spans="2:68" x14ac:dyDescent="0.35">
      <c r="B35" s="19" t="s">
        <v>96</v>
      </c>
      <c r="C35" s="20">
        <v>0.81826849252229439</v>
      </c>
      <c r="D35" s="20">
        <v>0.71696976682100066</v>
      </c>
      <c r="E35" s="20">
        <v>0.73199786179864035</v>
      </c>
      <c r="F35" s="20">
        <v>0.76991606039773408</v>
      </c>
      <c r="G35" s="20">
        <v>0.88047076919250411</v>
      </c>
      <c r="H35" s="20">
        <v>0.93495625895417156</v>
      </c>
      <c r="I35" s="20">
        <v>0.92997461062159026</v>
      </c>
      <c r="K35" s="20">
        <v>0.81257379827418086</v>
      </c>
      <c r="L35" s="20">
        <v>0.82346878426303594</v>
      </c>
      <c r="N35" s="20">
        <v>0.82259329202164311</v>
      </c>
      <c r="O35" s="20">
        <v>0.83923821209275284</v>
      </c>
      <c r="P35" s="20">
        <v>0.78144629343773453</v>
      </c>
      <c r="Q35" s="20">
        <v>0.81134315520113687</v>
      </c>
      <c r="S35" s="20">
        <v>0.90223877254988216</v>
      </c>
      <c r="T35" s="20">
        <v>0.73462938287882729</v>
      </c>
      <c r="U35" s="20">
        <v>0.9019124939467339</v>
      </c>
      <c r="V35" s="20">
        <v>0.68128904647191946</v>
      </c>
      <c r="W35" s="20">
        <v>0.77616988696031242</v>
      </c>
      <c r="X35" s="20">
        <v>0.86115993703684812</v>
      </c>
      <c r="Y35" s="20">
        <v>0.89630291527384065</v>
      </c>
      <c r="Z35" s="20">
        <v>0.77425491726805784</v>
      </c>
      <c r="AA35" s="20">
        <v>0.85157032998525173</v>
      </c>
      <c r="AB35" s="20">
        <v>0.82369509670632934</v>
      </c>
      <c r="AC35" s="20">
        <v>0.82285763287814673</v>
      </c>
      <c r="AD35" s="20">
        <v>0.86835750923436894</v>
      </c>
      <c r="AE35" s="20">
        <v>0.77646269336311557</v>
      </c>
      <c r="AF35" s="20">
        <v>0.77644789914856249</v>
      </c>
      <c r="AG35" s="20">
        <v>0.91363303714552657</v>
      </c>
      <c r="AH35" s="20">
        <v>0.77334722693895985</v>
      </c>
      <c r="AI35" s="20">
        <v>0.81805364426906813</v>
      </c>
      <c r="AK35" s="20">
        <v>0.84288750250207267</v>
      </c>
      <c r="AL35" s="20">
        <v>0.79317160722728741</v>
      </c>
      <c r="AN35" s="20">
        <v>0.82216409723915418</v>
      </c>
      <c r="AO35" s="20">
        <v>0.8644544455862132</v>
      </c>
      <c r="AP35" s="20">
        <v>0.83120528348586564</v>
      </c>
      <c r="AQ35" s="20">
        <v>0.80650993689754913</v>
      </c>
      <c r="AR35" s="20">
        <v>0.78393089370100222</v>
      </c>
      <c r="AS35" s="20">
        <v>0.68832592052923325</v>
      </c>
      <c r="AT35" s="20">
        <v>0.90300284748692117</v>
      </c>
      <c r="AV35" s="20">
        <v>0.85511126544198501</v>
      </c>
      <c r="AW35" s="20">
        <v>0.80994466611357108</v>
      </c>
      <c r="AX35" s="20">
        <v>0.75034441657328377</v>
      </c>
      <c r="AY35" s="20">
        <v>0.6539410578741065</v>
      </c>
      <c r="AZ35" s="20">
        <v>0.80331802235812244</v>
      </c>
      <c r="BA35" s="20">
        <v>0.13943255762478021</v>
      </c>
      <c r="BB35" s="20">
        <v>1</v>
      </c>
      <c r="BC35" s="20">
        <v>0.87637136803553473</v>
      </c>
      <c r="BE35" s="20">
        <v>0.84453918167731756</v>
      </c>
      <c r="BF35" s="20">
        <v>0.79068733361025123</v>
      </c>
      <c r="BG35" s="20">
        <v>0.79625893488540889</v>
      </c>
      <c r="BH35" s="20">
        <v>0.72879548711707842</v>
      </c>
      <c r="BI35" s="20">
        <v>0.83683717124033163</v>
      </c>
      <c r="BJ35" s="20">
        <v>0.88412021871030055</v>
      </c>
      <c r="BK35" s="20">
        <v>0.92129251494740383</v>
      </c>
      <c r="BL35" s="20">
        <v>0.86835979308415145</v>
      </c>
      <c r="BN35" s="20">
        <v>0.78994855050143487</v>
      </c>
      <c r="BO35" s="20">
        <v>0.85371029491677686</v>
      </c>
      <c r="BP35" s="20">
        <v>0.89522128815034374</v>
      </c>
    </row>
    <row r="36" spans="2:68" x14ac:dyDescent="0.35">
      <c r="B36" s="19" t="s">
        <v>93</v>
      </c>
      <c r="C36" s="20">
        <v>3.2587565261453018E-2</v>
      </c>
      <c r="D36" s="20">
        <v>5.5059790242589751E-2</v>
      </c>
      <c r="E36" s="20">
        <v>6.0645274387722173E-2</v>
      </c>
      <c r="F36" s="20">
        <v>2.807184782220842E-2</v>
      </c>
      <c r="G36" s="20">
        <v>1.194128778759458E-2</v>
      </c>
      <c r="H36" s="20">
        <v>2.0909708944642239E-2</v>
      </c>
      <c r="I36" s="20">
        <v>1.200330843117813E-2</v>
      </c>
      <c r="K36" s="20">
        <v>3.5451966838892728E-2</v>
      </c>
      <c r="L36" s="20">
        <v>2.9578115935734759E-2</v>
      </c>
      <c r="N36" s="20">
        <v>2.3716741383514539E-2</v>
      </c>
      <c r="O36" s="20">
        <v>3.0594267235693771E-2</v>
      </c>
      <c r="P36" s="20">
        <v>4.853040673014835E-2</v>
      </c>
      <c r="Q36" s="20">
        <v>4.0831505590080017E-2</v>
      </c>
      <c r="S36" s="20">
        <v>9.7761227450117907E-2</v>
      </c>
      <c r="T36" s="20">
        <v>2.3501168669567429E-2</v>
      </c>
      <c r="U36" s="20">
        <v>3.0775359729897041E-2</v>
      </c>
      <c r="V36" s="20">
        <v>0.16002558067832351</v>
      </c>
      <c r="W36" s="20">
        <v>5.3713535524678467E-2</v>
      </c>
      <c r="X36" s="20">
        <v>3.7865536910698973E-2</v>
      </c>
      <c r="Y36" s="20">
        <v>2.420451165880606E-2</v>
      </c>
      <c r="Z36" s="20">
        <v>2.4369867102248841E-2</v>
      </c>
      <c r="AA36" s="20">
        <v>3.3354257516757579E-2</v>
      </c>
      <c r="AB36" s="20">
        <v>2.2402359308974391E-2</v>
      </c>
      <c r="AC36" s="20">
        <v>1.7078610217228039E-2</v>
      </c>
      <c r="AD36" s="20">
        <v>2.0676513927310729E-2</v>
      </c>
      <c r="AE36" s="20">
        <v>2.21440759160146E-2</v>
      </c>
      <c r="AF36" s="20">
        <v>5.9158662821346242E-2</v>
      </c>
      <c r="AG36" s="20">
        <v>0</v>
      </c>
      <c r="AH36" s="20">
        <v>1.004585649978053E-2</v>
      </c>
      <c r="AI36" s="20">
        <v>1.686602721386847E-2</v>
      </c>
      <c r="AK36" s="20">
        <v>3.1462502129465338E-2</v>
      </c>
      <c r="AL36" s="20">
        <v>3.3594197531356278E-2</v>
      </c>
      <c r="AN36" s="20">
        <v>4.6899459854223433E-2</v>
      </c>
      <c r="AO36" s="20">
        <v>2.3751496543726051E-2</v>
      </c>
      <c r="AP36" s="20">
        <v>4.2319373130712212E-2</v>
      </c>
      <c r="AQ36" s="20">
        <v>2.35659941333939E-2</v>
      </c>
      <c r="AR36" s="20">
        <v>3.1635029671904409E-2</v>
      </c>
      <c r="AS36" s="20">
        <v>3.1432126862390247E-2</v>
      </c>
      <c r="AT36" s="20">
        <v>5.5518757109742627E-2</v>
      </c>
      <c r="AV36" s="20">
        <v>1.668355647877847E-2</v>
      </c>
      <c r="AW36" s="20">
        <v>3.0928682310378271E-2</v>
      </c>
      <c r="AX36" s="20">
        <v>1.8709244752858858E-2</v>
      </c>
      <c r="AY36" s="20">
        <v>5.5135662019794883E-2</v>
      </c>
      <c r="AZ36" s="20">
        <v>4.5658160578142773E-2</v>
      </c>
      <c r="BA36" s="20">
        <v>0.2281367485562848</v>
      </c>
      <c r="BB36" s="20">
        <v>0</v>
      </c>
      <c r="BC36" s="20">
        <v>4.3027346592075161E-2</v>
      </c>
      <c r="BE36" s="20">
        <v>1.5871017168995558E-2</v>
      </c>
      <c r="BF36" s="20">
        <v>4.0384295654631162E-2</v>
      </c>
      <c r="BG36" s="20">
        <v>6.0428325190424882E-2</v>
      </c>
      <c r="BH36" s="20">
        <v>2.594397379681964E-2</v>
      </c>
      <c r="BI36" s="20">
        <v>2.7415402074019289E-2</v>
      </c>
      <c r="BJ36" s="20">
        <v>4.7996394964057748E-2</v>
      </c>
      <c r="BK36" s="20">
        <v>1.9149323924075302E-2</v>
      </c>
      <c r="BL36" s="20">
        <v>2.9685156040371009E-2</v>
      </c>
      <c r="BN36" s="20">
        <v>3.7466204125152128E-2</v>
      </c>
      <c r="BO36" s="20">
        <v>1.6592672856582859E-2</v>
      </c>
      <c r="BP36" s="20">
        <v>2.9090649756604199E-2</v>
      </c>
    </row>
    <row r="37" spans="2:68" x14ac:dyDescent="0.35">
      <c r="B37" s="19" t="s">
        <v>56</v>
      </c>
      <c r="C37" s="20">
        <v>1.5747469089618629E-2</v>
      </c>
      <c r="D37" s="20">
        <v>1.965379550168234E-2</v>
      </c>
      <c r="E37" s="20">
        <v>2.3016600894192829E-2</v>
      </c>
      <c r="F37" s="20">
        <v>7.4967201195617131E-3</v>
      </c>
      <c r="G37" s="20">
        <v>3.2955117730380623E-2</v>
      </c>
      <c r="H37" s="20">
        <v>1.270301284012759E-2</v>
      </c>
      <c r="I37" s="20">
        <v>0</v>
      </c>
      <c r="K37" s="20">
        <v>1.153421185469671E-2</v>
      </c>
      <c r="L37" s="20">
        <v>2.0600325534094809E-2</v>
      </c>
      <c r="N37" s="20">
        <v>3.6522270442296682E-3</v>
      </c>
      <c r="O37" s="20">
        <v>2.9974971799033322E-2</v>
      </c>
      <c r="P37" s="20">
        <v>1.5144036481819379E-2</v>
      </c>
      <c r="Q37" s="20">
        <v>2.4696666711888009E-2</v>
      </c>
      <c r="S37" s="20">
        <v>0</v>
      </c>
      <c r="T37" s="20">
        <v>7.8246208484152036E-2</v>
      </c>
      <c r="U37" s="20">
        <v>1.5783548676413631E-2</v>
      </c>
      <c r="V37" s="20">
        <v>0</v>
      </c>
      <c r="W37" s="20">
        <v>3.7205302514830618E-2</v>
      </c>
      <c r="X37" s="20">
        <v>1.1320718117250779E-3</v>
      </c>
      <c r="Y37" s="20">
        <v>0</v>
      </c>
      <c r="Z37" s="20">
        <v>1.3629099883804381E-2</v>
      </c>
      <c r="AA37" s="20">
        <v>1.757682431993007E-2</v>
      </c>
      <c r="AB37" s="20">
        <v>1.986979340234641E-2</v>
      </c>
      <c r="AC37" s="20">
        <v>2.1453726466199349E-2</v>
      </c>
      <c r="AD37" s="20">
        <v>0</v>
      </c>
      <c r="AE37" s="20">
        <v>0</v>
      </c>
      <c r="AF37" s="20">
        <v>0</v>
      </c>
      <c r="AG37" s="20">
        <v>0</v>
      </c>
      <c r="AH37" s="20">
        <v>3.98986672209003E-3</v>
      </c>
      <c r="AI37" s="20">
        <v>8.2437932981504244E-2</v>
      </c>
      <c r="AK37" s="20">
        <v>8.289161824470051E-3</v>
      </c>
      <c r="AL37" s="20">
        <v>2.3178912430568001E-2</v>
      </c>
      <c r="AN37" s="20">
        <v>3.0137801506203859E-2</v>
      </c>
      <c r="AO37" s="20">
        <v>1.768890637480423E-2</v>
      </c>
      <c r="AP37" s="20">
        <v>0</v>
      </c>
      <c r="AQ37" s="20">
        <v>1.796068131391973E-2</v>
      </c>
      <c r="AR37" s="20">
        <v>1.098131281703241E-2</v>
      </c>
      <c r="AS37" s="20">
        <v>0</v>
      </c>
      <c r="AT37" s="20">
        <v>0</v>
      </c>
      <c r="AV37" s="20">
        <v>1.0485445790240961E-2</v>
      </c>
      <c r="AW37" s="20">
        <v>1.832561456809528E-2</v>
      </c>
      <c r="AX37" s="20">
        <v>0</v>
      </c>
      <c r="AY37" s="20">
        <v>1.8001926597959631E-2</v>
      </c>
      <c r="AZ37" s="20">
        <v>1.88485809652073E-2</v>
      </c>
      <c r="BA37" s="20">
        <v>0</v>
      </c>
      <c r="BB37" s="20">
        <v>0</v>
      </c>
      <c r="BC37" s="20">
        <v>2.0676057765895421E-2</v>
      </c>
      <c r="BE37" s="20">
        <v>1.5982714314309719E-2</v>
      </c>
      <c r="BF37" s="20">
        <v>1.3691305972894771E-2</v>
      </c>
      <c r="BG37" s="20">
        <v>0</v>
      </c>
      <c r="BH37" s="20">
        <v>2.4869143572217221E-2</v>
      </c>
      <c r="BI37" s="20">
        <v>1.4280402106259121E-2</v>
      </c>
      <c r="BJ37" s="20">
        <v>1.55708090986345E-2</v>
      </c>
      <c r="BK37" s="20">
        <v>3.7600683694425173E-2</v>
      </c>
      <c r="BL37" s="20">
        <v>0</v>
      </c>
      <c r="BN37" s="20">
        <v>1.7092373011382011E-2</v>
      </c>
      <c r="BO37" s="20">
        <v>1.401817242625443E-2</v>
      </c>
      <c r="BP37" s="20">
        <v>7.7875721571874067E-3</v>
      </c>
    </row>
    <row r="39" spans="2:68" ht="58" x14ac:dyDescent="0.35">
      <c r="B39" s="17" t="s">
        <v>98</v>
      </c>
    </row>
    <row r="40" spans="2:68" x14ac:dyDescent="0.35">
      <c r="B40" s="18" t="s">
        <v>16</v>
      </c>
    </row>
    <row r="41" spans="2:68" x14ac:dyDescent="0.35">
      <c r="B41" s="19" t="s">
        <v>95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K41" s="20">
        <v>1</v>
      </c>
      <c r="L41" s="20">
        <v>1</v>
      </c>
      <c r="N41" s="20">
        <v>1</v>
      </c>
      <c r="O41" s="20">
        <v>1</v>
      </c>
      <c r="P41" s="20">
        <v>1</v>
      </c>
      <c r="Q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K41" s="20">
        <v>1</v>
      </c>
      <c r="AL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N41" s="20">
        <v>1</v>
      </c>
      <c r="BO41" s="20">
        <v>1</v>
      </c>
      <c r="BP41" s="20">
        <v>1</v>
      </c>
    </row>
    <row r="42" spans="2:68" x14ac:dyDescent="0.35">
      <c r="B42" s="19" t="s">
        <v>96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K42" s="20">
        <v>0</v>
      </c>
      <c r="L42" s="20">
        <v>0</v>
      </c>
      <c r="N42" s="20">
        <v>0</v>
      </c>
      <c r="O42" s="20">
        <v>0</v>
      </c>
      <c r="P42" s="20">
        <v>0</v>
      </c>
      <c r="Q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K42" s="20">
        <v>0</v>
      </c>
      <c r="AL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N42" s="20">
        <v>0</v>
      </c>
      <c r="BO42" s="20">
        <v>0</v>
      </c>
      <c r="BP42" s="20">
        <v>0</v>
      </c>
    </row>
    <row r="43" spans="2:68" x14ac:dyDescent="0.35">
      <c r="B43" s="19" t="s">
        <v>93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K43" s="20">
        <v>0</v>
      </c>
      <c r="L43" s="20">
        <v>0</v>
      </c>
      <c r="N43" s="20">
        <v>0</v>
      </c>
      <c r="O43" s="20">
        <v>0</v>
      </c>
      <c r="P43" s="20">
        <v>0</v>
      </c>
      <c r="Q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K43" s="20">
        <v>0</v>
      </c>
      <c r="AL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N43" s="20">
        <v>0</v>
      </c>
      <c r="BO43" s="20">
        <v>0</v>
      </c>
      <c r="BP43" s="20">
        <v>0</v>
      </c>
    </row>
    <row r="44" spans="2:68" x14ac:dyDescent="0.35">
      <c r="B44" s="19" t="s">
        <v>56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K44" s="20">
        <v>0</v>
      </c>
      <c r="L44" s="20">
        <v>0</v>
      </c>
      <c r="N44" s="20">
        <v>0</v>
      </c>
      <c r="O44" s="20">
        <v>0</v>
      </c>
      <c r="P44" s="20">
        <v>0</v>
      </c>
      <c r="Q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K44" s="20">
        <v>0</v>
      </c>
      <c r="AL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N44" s="20">
        <v>0</v>
      </c>
      <c r="BO44" s="20">
        <v>0</v>
      </c>
      <c r="BP44" s="20">
        <v>0</v>
      </c>
    </row>
    <row r="46" spans="2:68" ht="58" x14ac:dyDescent="0.35">
      <c r="B46" s="17" t="s">
        <v>99</v>
      </c>
    </row>
    <row r="47" spans="2:68" x14ac:dyDescent="0.35">
      <c r="B47" s="18" t="s">
        <v>16</v>
      </c>
    </row>
    <row r="48" spans="2:68" x14ac:dyDescent="0.35">
      <c r="B48" s="19" t="s">
        <v>95</v>
      </c>
      <c r="C48" s="20">
        <v>0.15266982611698571</v>
      </c>
      <c r="D48" s="20">
        <v>0.21086759956032891</v>
      </c>
      <c r="E48" s="20">
        <v>0.20895158735453759</v>
      </c>
      <c r="F48" s="20">
        <v>0.15805801139590439</v>
      </c>
      <c r="G48" s="20">
        <v>0.15519812858398269</v>
      </c>
      <c r="H48" s="20">
        <v>0.109861681497155</v>
      </c>
      <c r="I48" s="20">
        <v>5.499399533670174E-2</v>
      </c>
      <c r="K48" s="20">
        <v>0.1659089516503599</v>
      </c>
      <c r="L48" s="20">
        <v>0.13877402985702531</v>
      </c>
      <c r="N48" s="20">
        <v>0.15943477842371581</v>
      </c>
      <c r="O48" s="20">
        <v>0.17256184904139141</v>
      </c>
      <c r="P48" s="20">
        <v>0.18888213076883359</v>
      </c>
      <c r="Q48" s="20">
        <v>9.7735204999720368E-2</v>
      </c>
      <c r="S48" s="20">
        <v>5.7347282890503823E-3</v>
      </c>
      <c r="T48" s="20">
        <v>0.1398102178738525</v>
      </c>
      <c r="U48" s="20">
        <v>7.6253480396196782E-2</v>
      </c>
      <c r="V48" s="20">
        <v>0.14026862920795519</v>
      </c>
      <c r="W48" s="20">
        <v>0.1851895281509604</v>
      </c>
      <c r="X48" s="20">
        <v>0.21236909854918651</v>
      </c>
      <c r="Y48" s="20">
        <v>0.16972957553752899</v>
      </c>
      <c r="Z48" s="20">
        <v>0.16100140673045679</v>
      </c>
      <c r="AA48" s="20">
        <v>8.8715881449478853E-2</v>
      </c>
      <c r="AB48" s="20">
        <v>0.17505198122021831</v>
      </c>
      <c r="AC48" s="20">
        <v>0.11732980075360511</v>
      </c>
      <c r="AD48" s="20">
        <v>0.19480338516122001</v>
      </c>
      <c r="AE48" s="20">
        <v>0.22784402942919191</v>
      </c>
      <c r="AF48" s="20">
        <v>0.2728755226685049</v>
      </c>
      <c r="AG48" s="20">
        <v>7.6010852046675972E-2</v>
      </c>
      <c r="AH48" s="20">
        <v>0.17821753122314199</v>
      </c>
      <c r="AI48" s="20">
        <v>5.9303011027419188E-2</v>
      </c>
      <c r="AK48" s="20">
        <v>0.14079769630734559</v>
      </c>
      <c r="AL48" s="20">
        <v>0.1649470724760512</v>
      </c>
      <c r="AN48" s="20">
        <v>0.1489415607374637</v>
      </c>
      <c r="AO48" s="20">
        <v>0.14771656605459699</v>
      </c>
      <c r="AP48" s="20">
        <v>0.21546428843176951</v>
      </c>
      <c r="AQ48" s="20">
        <v>0.1529223043212915</v>
      </c>
      <c r="AR48" s="20">
        <v>0.1225979234200065</v>
      </c>
      <c r="AS48" s="20">
        <v>0.26501445396942341</v>
      </c>
      <c r="AT48" s="20">
        <v>3.9483973114258317E-2</v>
      </c>
      <c r="AV48" s="20">
        <v>0.17495274949766151</v>
      </c>
      <c r="AW48" s="20">
        <v>0.15052310639653921</v>
      </c>
      <c r="AX48" s="20">
        <v>0.12299953328808901</v>
      </c>
      <c r="AY48" s="20">
        <v>0.16404391121937131</v>
      </c>
      <c r="AZ48" s="20">
        <v>0.20379224660660339</v>
      </c>
      <c r="BA48" s="20">
        <v>0.1935822602973207</v>
      </c>
      <c r="BB48" s="20">
        <v>0.1248400786483351</v>
      </c>
      <c r="BC48" s="20">
        <v>0.1188563292812061</v>
      </c>
      <c r="BE48" s="20">
        <v>0.1725826325027843</v>
      </c>
      <c r="BF48" s="20">
        <v>0.1547082446753261</v>
      </c>
      <c r="BG48" s="20">
        <v>0.1633091781892968</v>
      </c>
      <c r="BH48" s="20">
        <v>0.20213613574671191</v>
      </c>
      <c r="BI48" s="20">
        <v>0.13963120317011279</v>
      </c>
      <c r="BJ48" s="20">
        <v>0.10170261190703959</v>
      </c>
      <c r="BK48" s="20">
        <v>0.1017916396490145</v>
      </c>
      <c r="BL48" s="20">
        <v>8.8646185871931488E-2</v>
      </c>
      <c r="BN48" s="20">
        <v>0.19148459905747639</v>
      </c>
      <c r="BO48" s="20">
        <v>5.335792017057777E-2</v>
      </c>
      <c r="BP48" s="20">
        <v>9.6420159560718657E-2</v>
      </c>
    </row>
    <row r="49" spans="2:68" x14ac:dyDescent="0.35">
      <c r="B49" s="19" t="s">
        <v>96</v>
      </c>
      <c r="C49" s="20">
        <v>0.79616129947854375</v>
      </c>
      <c r="D49" s="20">
        <v>0.71709199635045517</v>
      </c>
      <c r="E49" s="20">
        <v>0.71090875914315643</v>
      </c>
      <c r="F49" s="20">
        <v>0.80114047937662758</v>
      </c>
      <c r="G49" s="20">
        <v>0.79316514175370922</v>
      </c>
      <c r="H49" s="20">
        <v>0.86347681910515128</v>
      </c>
      <c r="I49" s="20">
        <v>0.91695481943499446</v>
      </c>
      <c r="K49" s="20">
        <v>0.79582586449330195</v>
      </c>
      <c r="L49" s="20">
        <v>0.79517486373694213</v>
      </c>
      <c r="N49" s="20">
        <v>0.82852756742175937</v>
      </c>
      <c r="O49" s="20">
        <v>0.7596116204770148</v>
      </c>
      <c r="P49" s="20">
        <v>0.7661604365921969</v>
      </c>
      <c r="Q49" s="20">
        <v>0.79846366239043332</v>
      </c>
      <c r="S49" s="20">
        <v>0.69712804852456822</v>
      </c>
      <c r="T49" s="20">
        <v>0.78758514237095001</v>
      </c>
      <c r="U49" s="20">
        <v>0.82111182397494209</v>
      </c>
      <c r="V49" s="20">
        <v>0.72343484525722224</v>
      </c>
      <c r="W49" s="20">
        <v>0.76377041586954819</v>
      </c>
      <c r="X49" s="20">
        <v>0.67375827164798252</v>
      </c>
      <c r="Y49" s="20">
        <v>0.81431389559742107</v>
      </c>
      <c r="Z49" s="20">
        <v>0.79938445467047237</v>
      </c>
      <c r="AA49" s="20">
        <v>0.88563752709655608</v>
      </c>
      <c r="AB49" s="20">
        <v>0.82494801877978152</v>
      </c>
      <c r="AC49" s="20">
        <v>0.88267019924639489</v>
      </c>
      <c r="AD49" s="20">
        <v>0.76628692001235954</v>
      </c>
      <c r="AE49" s="20">
        <v>0.7564539239771757</v>
      </c>
      <c r="AF49" s="20">
        <v>0.72712447733149521</v>
      </c>
      <c r="AG49" s="20">
        <v>0.9041498621423989</v>
      </c>
      <c r="AH49" s="20">
        <v>0.80295333100948474</v>
      </c>
      <c r="AI49" s="20">
        <v>0.78745336243399799</v>
      </c>
      <c r="AK49" s="20">
        <v>0.81394998561582244</v>
      </c>
      <c r="AL49" s="20">
        <v>0.77851610220047063</v>
      </c>
      <c r="AN49" s="20">
        <v>0.78236706336340966</v>
      </c>
      <c r="AO49" s="20">
        <v>0.7847697039872551</v>
      </c>
      <c r="AP49" s="20">
        <v>0.72796800307565601</v>
      </c>
      <c r="AQ49" s="20">
        <v>0.82268170675278396</v>
      </c>
      <c r="AR49" s="20">
        <v>0.84121348699826248</v>
      </c>
      <c r="AS49" s="20">
        <v>0.73498554603057642</v>
      </c>
      <c r="AT49" s="20">
        <v>0.78559694756092613</v>
      </c>
      <c r="AV49" s="20">
        <v>0.80945230436164139</v>
      </c>
      <c r="AW49" s="20">
        <v>0.7953713101873835</v>
      </c>
      <c r="AX49" s="20">
        <v>0.83643153209287358</v>
      </c>
      <c r="AY49" s="20">
        <v>0.81941520310508997</v>
      </c>
      <c r="AZ49" s="20">
        <v>0.77504549756210939</v>
      </c>
      <c r="BA49" s="20">
        <v>0.43884843352161451</v>
      </c>
      <c r="BB49" s="20">
        <v>0.63427174399075059</v>
      </c>
      <c r="BC49" s="20">
        <v>0.78941595118773389</v>
      </c>
      <c r="BE49" s="20">
        <v>0.79227256530742407</v>
      </c>
      <c r="BF49" s="20">
        <v>0.76518013485998948</v>
      </c>
      <c r="BG49" s="20">
        <v>0.80017168590951449</v>
      </c>
      <c r="BH49" s="20">
        <v>0.76902230378651792</v>
      </c>
      <c r="BI49" s="20">
        <v>0.81976420890392021</v>
      </c>
      <c r="BJ49" s="20">
        <v>0.80752515615979636</v>
      </c>
      <c r="BK49" s="20">
        <v>0.8852077053847045</v>
      </c>
      <c r="BL49" s="20">
        <v>0.88166865808769745</v>
      </c>
      <c r="BN49" s="20">
        <v>0.75354260802452988</v>
      </c>
      <c r="BO49" s="20">
        <v>0.93125615692154706</v>
      </c>
      <c r="BP49" s="20">
        <v>0.84155236841393655</v>
      </c>
    </row>
    <row r="50" spans="2:68" x14ac:dyDescent="0.35">
      <c r="B50" s="19" t="s">
        <v>93</v>
      </c>
      <c r="C50" s="20">
        <v>3.3999941899853628E-2</v>
      </c>
      <c r="D50" s="20">
        <v>6.4545046309534893E-2</v>
      </c>
      <c r="E50" s="20">
        <v>5.3207275352653911E-2</v>
      </c>
      <c r="F50" s="20">
        <v>2.302612977656145E-2</v>
      </c>
      <c r="G50" s="20">
        <v>1.4912436955493481E-2</v>
      </c>
      <c r="H50" s="20">
        <v>2.2139674035287809E-2</v>
      </c>
      <c r="I50" s="20">
        <v>2.805118522830367E-2</v>
      </c>
      <c r="K50" s="20">
        <v>2.7022820998372589E-2</v>
      </c>
      <c r="L50" s="20">
        <v>4.2089261918558378E-2</v>
      </c>
      <c r="N50" s="20">
        <v>1.045836924881819E-2</v>
      </c>
      <c r="O50" s="20">
        <v>3.0550742534194521E-2</v>
      </c>
      <c r="P50" s="20">
        <v>3.5727050256311038E-2</v>
      </c>
      <c r="Q50" s="20">
        <v>8.0819052875904171E-2</v>
      </c>
      <c r="S50" s="20">
        <v>0.22356302492768981</v>
      </c>
      <c r="T50" s="20">
        <v>0</v>
      </c>
      <c r="U50" s="20">
        <v>7.6971219540299868E-2</v>
      </c>
      <c r="V50" s="20">
        <v>0.1067932442154067</v>
      </c>
      <c r="W50" s="20">
        <v>2.248823436357587E-2</v>
      </c>
      <c r="X50" s="20">
        <v>9.5961243864457091E-2</v>
      </c>
      <c r="Y50" s="20">
        <v>1.5956528865049901E-2</v>
      </c>
      <c r="Z50" s="20">
        <v>3.9614138599070793E-2</v>
      </c>
      <c r="AA50" s="20">
        <v>8.0697671340350212E-3</v>
      </c>
      <c r="AB50" s="20">
        <v>0</v>
      </c>
      <c r="AC50" s="20">
        <v>0</v>
      </c>
      <c r="AD50" s="20">
        <v>2.6176781113915089E-2</v>
      </c>
      <c r="AE50" s="20">
        <v>1.570204659363229E-2</v>
      </c>
      <c r="AF50" s="20">
        <v>0</v>
      </c>
      <c r="AG50" s="20">
        <v>1.9839285810925079E-2</v>
      </c>
      <c r="AH50" s="20">
        <v>1.8829137767373161E-2</v>
      </c>
      <c r="AI50" s="20">
        <v>4.7182768895971568E-2</v>
      </c>
      <c r="AK50" s="20">
        <v>3.7217040353228488E-2</v>
      </c>
      <c r="AL50" s="20">
        <v>3.047492444718327E-2</v>
      </c>
      <c r="AN50" s="20">
        <v>4.2905752024752379E-2</v>
      </c>
      <c r="AO50" s="20">
        <v>4.0327988266540118E-2</v>
      </c>
      <c r="AP50" s="20">
        <v>5.4519532146966893E-2</v>
      </c>
      <c r="AQ50" s="20">
        <v>1.5620201828392331E-2</v>
      </c>
      <c r="AR50" s="20">
        <v>2.1356756405135121E-2</v>
      </c>
      <c r="AS50" s="20">
        <v>0</v>
      </c>
      <c r="AT50" s="20">
        <v>0.13053242895882561</v>
      </c>
      <c r="AV50" s="20">
        <v>1.5594946140697209E-2</v>
      </c>
      <c r="AW50" s="20">
        <v>3.6226487859192663E-2</v>
      </c>
      <c r="AX50" s="20">
        <v>4.0568934619037642E-2</v>
      </c>
      <c r="AY50" s="20">
        <v>0</v>
      </c>
      <c r="AZ50" s="20">
        <v>2.1162255831286989E-2</v>
      </c>
      <c r="BA50" s="20">
        <v>0.36756930618106493</v>
      </c>
      <c r="BB50" s="20">
        <v>0.1082220874914907</v>
      </c>
      <c r="BC50" s="20">
        <v>5.0871696556563407E-2</v>
      </c>
      <c r="BE50" s="20">
        <v>2.4483633867878728E-2</v>
      </c>
      <c r="BF50" s="20">
        <v>4.7230868873260702E-2</v>
      </c>
      <c r="BG50" s="20">
        <v>3.6519135901188472E-2</v>
      </c>
      <c r="BH50" s="20">
        <v>6.3293688543036384E-3</v>
      </c>
      <c r="BI50" s="20">
        <v>2.565208171274817E-2</v>
      </c>
      <c r="BJ50" s="20">
        <v>9.0772231933163985E-2</v>
      </c>
      <c r="BK50" s="20">
        <v>1.3000654966281141E-2</v>
      </c>
      <c r="BL50" s="20">
        <v>2.9685156040371009E-2</v>
      </c>
      <c r="BN50" s="20">
        <v>4.3573126850634053E-2</v>
      </c>
      <c r="BO50" s="20">
        <v>1.257976626231908E-3</v>
      </c>
      <c r="BP50" s="20">
        <v>1.9254778485225759E-2</v>
      </c>
    </row>
    <row r="51" spans="2:68" x14ac:dyDescent="0.35">
      <c r="B51" s="19" t="s">
        <v>56</v>
      </c>
      <c r="C51" s="20">
        <v>1.7168932504616971E-2</v>
      </c>
      <c r="D51" s="20">
        <v>7.495357779681024E-3</v>
      </c>
      <c r="E51" s="20">
        <v>2.693237814965202E-2</v>
      </c>
      <c r="F51" s="20">
        <v>1.7775379450906612E-2</v>
      </c>
      <c r="G51" s="20">
        <v>3.672429270681473E-2</v>
      </c>
      <c r="H51" s="20">
        <v>4.5218253624059578E-3</v>
      </c>
      <c r="I51" s="20">
        <v>0</v>
      </c>
      <c r="K51" s="20">
        <v>1.124236285796564E-2</v>
      </c>
      <c r="L51" s="20">
        <v>2.3961844487473991E-2</v>
      </c>
      <c r="N51" s="20">
        <v>1.579284905706636E-3</v>
      </c>
      <c r="O51" s="20">
        <v>3.7275787947399379E-2</v>
      </c>
      <c r="P51" s="20">
        <v>9.2303823826585338E-3</v>
      </c>
      <c r="Q51" s="20">
        <v>2.2982079733942319E-2</v>
      </c>
      <c r="S51" s="20">
        <v>7.3574198258691742E-2</v>
      </c>
      <c r="T51" s="20">
        <v>7.2604639755197445E-2</v>
      </c>
      <c r="U51" s="20">
        <v>2.5663476088561159E-2</v>
      </c>
      <c r="V51" s="20">
        <v>2.9503281319415708E-2</v>
      </c>
      <c r="W51" s="20">
        <v>2.8551821615915629E-2</v>
      </c>
      <c r="X51" s="20">
        <v>1.7911385938374099E-2</v>
      </c>
      <c r="Y51" s="20">
        <v>0</v>
      </c>
      <c r="Z51" s="20">
        <v>0</v>
      </c>
      <c r="AA51" s="20">
        <v>1.757682431993007E-2</v>
      </c>
      <c r="AB51" s="20">
        <v>0</v>
      </c>
      <c r="AC51" s="20">
        <v>0</v>
      </c>
      <c r="AD51" s="20">
        <v>1.2732913712505289E-2</v>
      </c>
      <c r="AE51" s="20">
        <v>0</v>
      </c>
      <c r="AF51" s="20">
        <v>0</v>
      </c>
      <c r="AG51" s="20">
        <v>0</v>
      </c>
      <c r="AH51" s="20">
        <v>0</v>
      </c>
      <c r="AI51" s="20">
        <v>0.10606085764261119</v>
      </c>
      <c r="AK51" s="20">
        <v>8.0352777236034623E-3</v>
      </c>
      <c r="AL51" s="20">
        <v>2.606190087629497E-2</v>
      </c>
      <c r="AN51" s="20">
        <v>2.5785623874374022E-2</v>
      </c>
      <c r="AO51" s="20">
        <v>2.718574169160775E-2</v>
      </c>
      <c r="AP51" s="20">
        <v>2.04817634560773E-3</v>
      </c>
      <c r="AQ51" s="20">
        <v>8.7757870975324181E-3</v>
      </c>
      <c r="AR51" s="20">
        <v>1.4831833176595951E-2</v>
      </c>
      <c r="AS51" s="20">
        <v>0</v>
      </c>
      <c r="AT51" s="20">
        <v>4.438665036598978E-2</v>
      </c>
      <c r="AV51" s="20">
        <v>0</v>
      </c>
      <c r="AW51" s="20">
        <v>1.787909555688471E-2</v>
      </c>
      <c r="AX51" s="20">
        <v>0</v>
      </c>
      <c r="AY51" s="20">
        <v>1.654088567553871E-2</v>
      </c>
      <c r="AZ51" s="20">
        <v>0</v>
      </c>
      <c r="BA51" s="20">
        <v>0</v>
      </c>
      <c r="BB51" s="20">
        <v>0.1326660898694236</v>
      </c>
      <c r="BC51" s="20">
        <v>4.0856022974496718E-2</v>
      </c>
      <c r="BE51" s="20">
        <v>1.066116832191291E-2</v>
      </c>
      <c r="BF51" s="20">
        <v>3.2880751591423923E-2</v>
      </c>
      <c r="BG51" s="20">
        <v>0</v>
      </c>
      <c r="BH51" s="20">
        <v>2.2512191612466571E-2</v>
      </c>
      <c r="BI51" s="20">
        <v>1.4952506213218751E-2</v>
      </c>
      <c r="BJ51" s="20">
        <v>0</v>
      </c>
      <c r="BK51" s="20">
        <v>0</v>
      </c>
      <c r="BL51" s="20">
        <v>0</v>
      </c>
      <c r="BN51" s="20">
        <v>1.139966606735978E-2</v>
      </c>
      <c r="BO51" s="20">
        <v>1.4127946281643161E-2</v>
      </c>
      <c r="BP51" s="20">
        <v>4.2772693540119047E-2</v>
      </c>
    </row>
    <row r="53" spans="2:68" ht="72.5" x14ac:dyDescent="0.35">
      <c r="B53" s="17" t="s">
        <v>100</v>
      </c>
    </row>
    <row r="54" spans="2:68" x14ac:dyDescent="0.35">
      <c r="B54" s="18" t="s">
        <v>16</v>
      </c>
    </row>
    <row r="55" spans="2:68" x14ac:dyDescent="0.35">
      <c r="B55" s="19" t="s">
        <v>101</v>
      </c>
      <c r="C55" s="20">
        <v>0.14425863786389659</v>
      </c>
      <c r="D55" s="20">
        <v>0.12305564691549491</v>
      </c>
      <c r="E55" s="20">
        <v>0.21628569236759121</v>
      </c>
      <c r="F55" s="20">
        <v>0.18139584937020331</v>
      </c>
      <c r="G55" s="20">
        <v>0.10167775695717091</v>
      </c>
      <c r="H55" s="20">
        <v>0.1050058916614325</v>
      </c>
      <c r="I55" s="20">
        <v>7.5344839463855132E-2</v>
      </c>
      <c r="K55" s="20">
        <v>0.16554569626412199</v>
      </c>
      <c r="L55" s="20">
        <v>0.1181857165837021</v>
      </c>
      <c r="N55" s="20">
        <v>0.1504904367030627</v>
      </c>
      <c r="O55" s="20">
        <v>0.13563485260104441</v>
      </c>
      <c r="P55" s="20">
        <v>0.16482517138203481</v>
      </c>
      <c r="Q55" s="20">
        <v>0.1295137569608022</v>
      </c>
      <c r="S55" s="20">
        <v>0.11561114032035209</v>
      </c>
      <c r="T55" s="20">
        <v>0.15756523647769929</v>
      </c>
      <c r="U55" s="20">
        <v>0.1285724894102028</v>
      </c>
      <c r="V55" s="20">
        <v>9.8675637270676533E-2</v>
      </c>
      <c r="W55" s="20">
        <v>0.18287719332802299</v>
      </c>
      <c r="X55" s="20">
        <v>9.3093586233164327E-2</v>
      </c>
      <c r="Y55" s="20">
        <v>0.1135180504348432</v>
      </c>
      <c r="Z55" s="20">
        <v>9.5239205097026047E-2</v>
      </c>
      <c r="AA55" s="20">
        <v>5.2280404969203109E-2</v>
      </c>
      <c r="AB55" s="20">
        <v>0.1037210881544723</v>
      </c>
      <c r="AC55" s="20">
        <v>0.14258860518794561</v>
      </c>
      <c r="AD55" s="20">
        <v>0.13535682047078479</v>
      </c>
      <c r="AE55" s="20">
        <v>9.9275649790462675E-2</v>
      </c>
      <c r="AF55" s="20">
        <v>0.26100518600911532</v>
      </c>
      <c r="AG55" s="20">
        <v>0.12581363946069629</v>
      </c>
      <c r="AH55" s="20">
        <v>0.24720559443973589</v>
      </c>
      <c r="AI55" s="20">
        <v>0.1823948191775191</v>
      </c>
      <c r="AK55" s="20">
        <v>0.14817679161032291</v>
      </c>
      <c r="AL55" s="20">
        <v>0.1403653609861247</v>
      </c>
      <c r="AN55" s="20">
        <v>7.3332120018240105E-2</v>
      </c>
      <c r="AO55" s="20">
        <v>0.1019233104240052</v>
      </c>
      <c r="AP55" s="20">
        <v>8.1509388520276935E-2</v>
      </c>
      <c r="AQ55" s="20">
        <v>0.14163008025447979</v>
      </c>
      <c r="AR55" s="20">
        <v>0.250110066639115</v>
      </c>
      <c r="AS55" s="20">
        <v>0.23880957193706831</v>
      </c>
      <c r="AT55" s="20">
        <v>0.30494393637613992</v>
      </c>
      <c r="AV55" s="20">
        <v>0.15457324242343851</v>
      </c>
      <c r="AW55" s="20">
        <v>0.17432892589220611</v>
      </c>
      <c r="AX55" s="20">
        <v>0.1515868507567362</v>
      </c>
      <c r="AY55" s="20">
        <v>7.2939706051491512E-2</v>
      </c>
      <c r="AZ55" s="20">
        <v>0.1323554941346064</v>
      </c>
      <c r="BA55" s="20">
        <v>0.77186325144371515</v>
      </c>
      <c r="BB55" s="20">
        <v>0.1326660898694236</v>
      </c>
      <c r="BC55" s="20">
        <v>8.5835001391992891E-2</v>
      </c>
      <c r="BE55" s="20">
        <v>0.14679820686991171</v>
      </c>
      <c r="BF55" s="20">
        <v>0.22261485771959319</v>
      </c>
      <c r="BG55" s="20">
        <v>0.1366225522156054</v>
      </c>
      <c r="BH55" s="20">
        <v>7.5178940937347213E-2</v>
      </c>
      <c r="BI55" s="20">
        <v>0.13243434042688709</v>
      </c>
      <c r="BJ55" s="20">
        <v>4.6351210075681382E-2</v>
      </c>
      <c r="BK55" s="20">
        <v>3.0176869408532769E-2</v>
      </c>
      <c r="BL55" s="20">
        <v>8.8614411905361387E-2</v>
      </c>
      <c r="BN55" s="20">
        <v>0.1566747376525674</v>
      </c>
      <c r="BO55" s="20">
        <v>8.9761351163139075E-2</v>
      </c>
      <c r="BP55" s="20">
        <v>0.14965754828057279</v>
      </c>
    </row>
    <row r="56" spans="2:68" x14ac:dyDescent="0.35">
      <c r="B56" s="19" t="s">
        <v>102</v>
      </c>
      <c r="C56" s="20">
        <v>0.33497819367571618</v>
      </c>
      <c r="D56" s="20">
        <v>0.31339841711959793</v>
      </c>
      <c r="E56" s="20">
        <v>0.31706207453816071</v>
      </c>
      <c r="F56" s="20">
        <v>0.35351580373077568</v>
      </c>
      <c r="G56" s="20">
        <v>0.30561651910865462</v>
      </c>
      <c r="H56" s="20">
        <v>0.33884780965476419</v>
      </c>
      <c r="I56" s="20">
        <v>0.37480804739014401</v>
      </c>
      <c r="K56" s="20">
        <v>0.33831709245560859</v>
      </c>
      <c r="L56" s="20">
        <v>0.33345814646452637</v>
      </c>
      <c r="N56" s="20">
        <v>0.41188054619446912</v>
      </c>
      <c r="O56" s="20">
        <v>0.36433557236856168</v>
      </c>
      <c r="P56" s="20">
        <v>0.24839120346346069</v>
      </c>
      <c r="Q56" s="20">
        <v>0.22573882488690519</v>
      </c>
      <c r="S56" s="20">
        <v>0.1912970694074542</v>
      </c>
      <c r="T56" s="20">
        <v>0.29443629581013148</v>
      </c>
      <c r="U56" s="20">
        <v>0.2012180929697053</v>
      </c>
      <c r="V56" s="20">
        <v>0.1994932957498374</v>
      </c>
      <c r="W56" s="20">
        <v>0.36156674572331049</v>
      </c>
      <c r="X56" s="20">
        <v>0.32811171771654413</v>
      </c>
      <c r="Y56" s="20">
        <v>0.31748164298690212</v>
      </c>
      <c r="Z56" s="20">
        <v>0.38280628045188181</v>
      </c>
      <c r="AA56" s="20">
        <v>0.31868273775291689</v>
      </c>
      <c r="AB56" s="20">
        <v>0.32663367153812972</v>
      </c>
      <c r="AC56" s="20">
        <v>0.29413018222815862</v>
      </c>
      <c r="AD56" s="20">
        <v>0.38934664238629701</v>
      </c>
      <c r="AE56" s="20">
        <v>0.45167764223270968</v>
      </c>
      <c r="AF56" s="20">
        <v>0.37891400195046993</v>
      </c>
      <c r="AG56" s="20">
        <v>0.51672823249915634</v>
      </c>
      <c r="AH56" s="20">
        <v>0.37917879139824873</v>
      </c>
      <c r="AI56" s="20">
        <v>0.24477161400317909</v>
      </c>
      <c r="AK56" s="20">
        <v>0.35491437211726268</v>
      </c>
      <c r="AL56" s="20">
        <v>0.31469155623528761</v>
      </c>
      <c r="AN56" s="20">
        <v>0.26644432381315242</v>
      </c>
      <c r="AO56" s="20">
        <v>0.30199336997815768</v>
      </c>
      <c r="AP56" s="20">
        <v>0.27068177474283578</v>
      </c>
      <c r="AQ56" s="20">
        <v>0.39898470187566859</v>
      </c>
      <c r="AR56" s="20">
        <v>0.37703930990989099</v>
      </c>
      <c r="AS56" s="20">
        <v>0.46609816697747808</v>
      </c>
      <c r="AT56" s="20">
        <v>0.23908380997929679</v>
      </c>
      <c r="AV56" s="20">
        <v>0.43684758978494992</v>
      </c>
      <c r="AW56" s="20">
        <v>0.3557398784647971</v>
      </c>
      <c r="AX56" s="20">
        <v>0.29491487697104302</v>
      </c>
      <c r="AY56" s="20">
        <v>0.25187517646338897</v>
      </c>
      <c r="AZ56" s="20">
        <v>0.25204916847877618</v>
      </c>
      <c r="BA56" s="20">
        <v>0</v>
      </c>
      <c r="BB56" s="20">
        <v>0.1650574307384288</v>
      </c>
      <c r="BC56" s="20">
        <v>0.2840654487032292</v>
      </c>
      <c r="BE56" s="20">
        <v>0.4491838445645715</v>
      </c>
      <c r="BF56" s="20">
        <v>0.39791122454825922</v>
      </c>
      <c r="BG56" s="20">
        <v>0.31935367684891419</v>
      </c>
      <c r="BH56" s="20">
        <v>0.23443757852114669</v>
      </c>
      <c r="BI56" s="20">
        <v>0.27754640894579691</v>
      </c>
      <c r="BJ56" s="20">
        <v>0.29766099961913373</v>
      </c>
      <c r="BK56" s="20">
        <v>0.19489725185824189</v>
      </c>
      <c r="BL56" s="20">
        <v>8.7766575876455408E-2</v>
      </c>
      <c r="BN56" s="20">
        <v>0.31872310769259787</v>
      </c>
      <c r="BO56" s="20">
        <v>0.37107223520393168</v>
      </c>
      <c r="BP56" s="20">
        <v>0.36644449146415048</v>
      </c>
    </row>
    <row r="57" spans="2:68" x14ac:dyDescent="0.35">
      <c r="B57" s="19" t="s">
        <v>103</v>
      </c>
      <c r="C57" s="20">
        <v>0.28027566478226251</v>
      </c>
      <c r="D57" s="20">
        <v>0.28524146391189298</v>
      </c>
      <c r="E57" s="20">
        <v>0.27011805016624763</v>
      </c>
      <c r="F57" s="20">
        <v>0.24774270924721961</v>
      </c>
      <c r="G57" s="20">
        <v>0.2709554150111998</v>
      </c>
      <c r="H57" s="20">
        <v>0.29139466639831679</v>
      </c>
      <c r="I57" s="20">
        <v>0.33689330839008502</v>
      </c>
      <c r="K57" s="20">
        <v>0.25906566769592182</v>
      </c>
      <c r="L57" s="20">
        <v>0.30605088122560309</v>
      </c>
      <c r="N57" s="20">
        <v>0.22184261777785019</v>
      </c>
      <c r="O57" s="20">
        <v>0.26812554625158391</v>
      </c>
      <c r="P57" s="20">
        <v>0.33289674503431349</v>
      </c>
      <c r="Q57" s="20">
        <v>0.35487583168064951</v>
      </c>
      <c r="S57" s="20">
        <v>0.32388190183344873</v>
      </c>
      <c r="T57" s="20">
        <v>0.30117308933629428</v>
      </c>
      <c r="U57" s="20">
        <v>0.46041161525438318</v>
      </c>
      <c r="V57" s="20">
        <v>0.39393917095536091</v>
      </c>
      <c r="W57" s="20">
        <v>0.24186168400189181</v>
      </c>
      <c r="X57" s="20">
        <v>0.23490805768543641</v>
      </c>
      <c r="Y57" s="20">
        <v>0.33628414806336249</v>
      </c>
      <c r="Z57" s="20">
        <v>0.20148395892053181</v>
      </c>
      <c r="AA57" s="20">
        <v>0.28151262588607889</v>
      </c>
      <c r="AB57" s="20">
        <v>0.38217862220453042</v>
      </c>
      <c r="AC57" s="20">
        <v>0.2731274401538395</v>
      </c>
      <c r="AD57" s="20">
        <v>0.2471030085378105</v>
      </c>
      <c r="AE57" s="20">
        <v>0.23003100132998719</v>
      </c>
      <c r="AF57" s="20">
        <v>0.24155047726763751</v>
      </c>
      <c r="AG57" s="20">
        <v>0.26421720065375609</v>
      </c>
      <c r="AH57" s="20">
        <v>0.20218102932304999</v>
      </c>
      <c r="AI57" s="20">
        <v>0.34052677126931707</v>
      </c>
      <c r="AK57" s="20">
        <v>0.26615974564572009</v>
      </c>
      <c r="AL57" s="20">
        <v>0.2948760266706773</v>
      </c>
      <c r="AN57" s="20">
        <v>0.37316166527924932</v>
      </c>
      <c r="AO57" s="20">
        <v>0.27341163960341203</v>
      </c>
      <c r="AP57" s="20">
        <v>0.421620158229146</v>
      </c>
      <c r="AQ57" s="20">
        <v>0.247770870899612</v>
      </c>
      <c r="AR57" s="20">
        <v>0.16914361901881181</v>
      </c>
      <c r="AS57" s="20">
        <v>0.23300165639344561</v>
      </c>
      <c r="AT57" s="20">
        <v>0.30906128237275299</v>
      </c>
      <c r="AV57" s="20">
        <v>0.26165430297771741</v>
      </c>
      <c r="AW57" s="20">
        <v>0.2712415703153857</v>
      </c>
      <c r="AX57" s="20">
        <v>0.26067025155634438</v>
      </c>
      <c r="AY57" s="20">
        <v>0.2320243941255552</v>
      </c>
      <c r="AZ57" s="20">
        <v>0.22385927371037029</v>
      </c>
      <c r="BA57" s="20">
        <v>0</v>
      </c>
      <c r="BB57" s="20">
        <v>0.46921431325232182</v>
      </c>
      <c r="BC57" s="20">
        <v>0.35804523285127071</v>
      </c>
      <c r="BE57" s="20">
        <v>0.25496359549108882</v>
      </c>
      <c r="BF57" s="20">
        <v>0.23901901702409989</v>
      </c>
      <c r="BG57" s="20">
        <v>0.32584859663614513</v>
      </c>
      <c r="BH57" s="20">
        <v>0.29157652685999769</v>
      </c>
      <c r="BI57" s="20">
        <v>0.2358070035258519</v>
      </c>
      <c r="BJ57" s="20">
        <v>0.32895566030161549</v>
      </c>
      <c r="BK57" s="20">
        <v>0.53795773609180642</v>
      </c>
      <c r="BL57" s="20">
        <v>0.24862012375284059</v>
      </c>
      <c r="BN57" s="20">
        <v>0.28690133665403972</v>
      </c>
      <c r="BO57" s="20">
        <v>0.21351514648472031</v>
      </c>
      <c r="BP57" s="20">
        <v>0.30177739764606942</v>
      </c>
    </row>
    <row r="58" spans="2:68" x14ac:dyDescent="0.35">
      <c r="B58" s="19" t="s">
        <v>104</v>
      </c>
      <c r="C58" s="20">
        <v>0.15636479863384181</v>
      </c>
      <c r="D58" s="20">
        <v>0.1936951182588614</v>
      </c>
      <c r="E58" s="20">
        <v>0.14596302538435829</v>
      </c>
      <c r="F58" s="20">
        <v>0.131335146544416</v>
      </c>
      <c r="G58" s="20">
        <v>0.19340304030101929</v>
      </c>
      <c r="H58" s="20">
        <v>0.19739709036330391</v>
      </c>
      <c r="I58" s="20">
        <v>0.1135708600691918</v>
      </c>
      <c r="K58" s="20">
        <v>0.15505847488672311</v>
      </c>
      <c r="L58" s="20">
        <v>0.15654828539637439</v>
      </c>
      <c r="N58" s="20">
        <v>0.14347970942158261</v>
      </c>
      <c r="O58" s="20">
        <v>0.1736139291089733</v>
      </c>
      <c r="P58" s="20">
        <v>0.16973550522567829</v>
      </c>
      <c r="Q58" s="20">
        <v>0.1564073905891103</v>
      </c>
      <c r="S58" s="20">
        <v>0.15727886771920599</v>
      </c>
      <c r="T58" s="20">
        <v>0.2019440389534875</v>
      </c>
      <c r="U58" s="20">
        <v>0.1652809882534442</v>
      </c>
      <c r="V58" s="20">
        <v>0.15211142496659391</v>
      </c>
      <c r="W58" s="20">
        <v>0.1708466103647327</v>
      </c>
      <c r="X58" s="20">
        <v>0.21338143056795231</v>
      </c>
      <c r="Y58" s="20">
        <v>0.14680067867585389</v>
      </c>
      <c r="Z58" s="20">
        <v>0.21755942322163829</v>
      </c>
      <c r="AA58" s="20">
        <v>0.26774088661843248</v>
      </c>
      <c r="AB58" s="20">
        <v>0.12302153209357181</v>
      </c>
      <c r="AC58" s="20">
        <v>0.17203929446976221</v>
      </c>
      <c r="AD58" s="20">
        <v>0.1417230862311534</v>
      </c>
      <c r="AE58" s="20">
        <v>0.17551227240792611</v>
      </c>
      <c r="AF58" s="20">
        <v>5.4201726800944032E-2</v>
      </c>
      <c r="AG58" s="20">
        <v>9.3240927386391434E-2</v>
      </c>
      <c r="AH58" s="20">
        <v>0.10289330681638</v>
      </c>
      <c r="AI58" s="20">
        <v>9.6102469304455124E-2</v>
      </c>
      <c r="AK58" s="20">
        <v>0.14566240254789301</v>
      </c>
      <c r="AL58" s="20">
        <v>0.1677155265007316</v>
      </c>
      <c r="AN58" s="20">
        <v>0.20468875344472531</v>
      </c>
      <c r="AO58" s="20">
        <v>0.17921091366884701</v>
      </c>
      <c r="AP58" s="20">
        <v>0.15982172924649429</v>
      </c>
      <c r="AQ58" s="20">
        <v>0.15005218306815249</v>
      </c>
      <c r="AR58" s="20">
        <v>0.14188201774114689</v>
      </c>
      <c r="AS58" s="20">
        <v>0</v>
      </c>
      <c r="AT58" s="20">
        <v>7.0743415839862558E-2</v>
      </c>
      <c r="AV58" s="20">
        <v>0.1063193572431535</v>
      </c>
      <c r="AW58" s="20">
        <v>0.14748711920377869</v>
      </c>
      <c r="AX58" s="20">
        <v>0.15044084639557601</v>
      </c>
      <c r="AY58" s="20">
        <v>0.27586183704427741</v>
      </c>
      <c r="AZ58" s="20">
        <v>0.21100137570281149</v>
      </c>
      <c r="BA58" s="20">
        <v>0.2281367485562848</v>
      </c>
      <c r="BB58" s="20">
        <v>0.1248400786483351</v>
      </c>
      <c r="BC58" s="20">
        <v>0.16809363060269961</v>
      </c>
      <c r="BE58" s="20">
        <v>0.1170386029992254</v>
      </c>
      <c r="BF58" s="20">
        <v>0.10415550493497561</v>
      </c>
      <c r="BG58" s="20">
        <v>0.19089231989176489</v>
      </c>
      <c r="BH58" s="20">
        <v>0.27000059074883859</v>
      </c>
      <c r="BI58" s="20">
        <v>0.20147219459272861</v>
      </c>
      <c r="BJ58" s="20">
        <v>0.20393911083992319</v>
      </c>
      <c r="BK58" s="20">
        <v>0.12817789217399431</v>
      </c>
      <c r="BL58" s="20">
        <v>0.1594511819089417</v>
      </c>
      <c r="BN58" s="20">
        <v>0.1608068786783162</v>
      </c>
      <c r="BO58" s="20">
        <v>0.1958181568378812</v>
      </c>
      <c r="BP58" s="20">
        <v>0.1085176767077235</v>
      </c>
    </row>
    <row r="59" spans="2:68" x14ac:dyDescent="0.35">
      <c r="B59" s="19" t="s">
        <v>105</v>
      </c>
      <c r="C59" s="20">
        <v>8.4122705044282778E-2</v>
      </c>
      <c r="D59" s="20">
        <v>8.4609353794152659E-2</v>
      </c>
      <c r="E59" s="20">
        <v>5.0571157543642088E-2</v>
      </c>
      <c r="F59" s="20">
        <v>8.6010491107385317E-2</v>
      </c>
      <c r="G59" s="20">
        <v>0.1283472686219555</v>
      </c>
      <c r="H59" s="20">
        <v>6.7354541922182695E-2</v>
      </c>
      <c r="I59" s="20">
        <v>9.938294468672397E-2</v>
      </c>
      <c r="K59" s="20">
        <v>8.2013068697624397E-2</v>
      </c>
      <c r="L59" s="20">
        <v>8.5756970329793819E-2</v>
      </c>
      <c r="N59" s="20">
        <v>7.2306689903035362E-2</v>
      </c>
      <c r="O59" s="20">
        <v>5.8290099669836823E-2</v>
      </c>
      <c r="P59" s="20">
        <v>8.4151374894512854E-2</v>
      </c>
      <c r="Q59" s="20">
        <v>0.13346419588253289</v>
      </c>
      <c r="S59" s="20">
        <v>0.21193102071953909</v>
      </c>
      <c r="T59" s="20">
        <v>4.4881339422387367E-2</v>
      </c>
      <c r="U59" s="20">
        <v>4.4516814112264422E-2</v>
      </c>
      <c r="V59" s="20">
        <v>0.15578047105753109</v>
      </c>
      <c r="W59" s="20">
        <v>4.2847766582042007E-2</v>
      </c>
      <c r="X59" s="20">
        <v>0.13050520779690311</v>
      </c>
      <c r="Y59" s="20">
        <v>8.5915479839038147E-2</v>
      </c>
      <c r="Z59" s="20">
        <v>0.102911132308922</v>
      </c>
      <c r="AA59" s="20">
        <v>7.9783344773368695E-2</v>
      </c>
      <c r="AB59" s="20">
        <v>6.4445086009295716E-2</v>
      </c>
      <c r="AC59" s="20">
        <v>0.1181144779602943</v>
      </c>
      <c r="AD59" s="20">
        <v>8.6470442373954348E-2</v>
      </c>
      <c r="AE59" s="20">
        <v>4.3503434238914208E-2</v>
      </c>
      <c r="AF59" s="20">
        <v>6.4328607971833374E-2</v>
      </c>
      <c r="AG59" s="20">
        <v>0</v>
      </c>
      <c r="AH59" s="20">
        <v>6.8541278022585389E-2</v>
      </c>
      <c r="AI59" s="20">
        <v>0.13620432624552961</v>
      </c>
      <c r="AK59" s="20">
        <v>8.5086688078801265E-2</v>
      </c>
      <c r="AL59" s="20">
        <v>8.2351529607178897E-2</v>
      </c>
      <c r="AN59" s="20">
        <v>8.2373137444633038E-2</v>
      </c>
      <c r="AO59" s="20">
        <v>0.14346076632557811</v>
      </c>
      <c r="AP59" s="20">
        <v>6.636694926124688E-2</v>
      </c>
      <c r="AQ59" s="20">
        <v>6.1562163902087158E-2</v>
      </c>
      <c r="AR59" s="20">
        <v>6.1824986691035283E-2</v>
      </c>
      <c r="AS59" s="20">
        <v>6.2090604692007903E-2</v>
      </c>
      <c r="AT59" s="20">
        <v>7.6167555431947642E-2</v>
      </c>
      <c r="AV59" s="20">
        <v>4.0605507570740718E-2</v>
      </c>
      <c r="AW59" s="20">
        <v>5.1202506123832293E-2</v>
      </c>
      <c r="AX59" s="20">
        <v>0.14238717432030071</v>
      </c>
      <c r="AY59" s="20">
        <v>0.167298886315287</v>
      </c>
      <c r="AZ59" s="20">
        <v>0.18073468797343559</v>
      </c>
      <c r="BA59" s="20">
        <v>0</v>
      </c>
      <c r="BB59" s="20">
        <v>0.1082220874914907</v>
      </c>
      <c r="BC59" s="20">
        <v>0.1039606864508076</v>
      </c>
      <c r="BE59" s="20">
        <v>3.2015750075202597E-2</v>
      </c>
      <c r="BF59" s="20">
        <v>3.6299395773072153E-2</v>
      </c>
      <c r="BG59" s="20">
        <v>2.7282854407570129E-2</v>
      </c>
      <c r="BH59" s="20">
        <v>0.12880636293266989</v>
      </c>
      <c r="BI59" s="20">
        <v>0.15274005250873551</v>
      </c>
      <c r="BJ59" s="20">
        <v>0.1230930191636463</v>
      </c>
      <c r="BK59" s="20">
        <v>0.10879025046742451</v>
      </c>
      <c r="BL59" s="20">
        <v>0.415547706556401</v>
      </c>
      <c r="BN59" s="20">
        <v>7.6893939322478788E-2</v>
      </c>
      <c r="BO59" s="20">
        <v>0.12983311031032749</v>
      </c>
      <c r="BP59" s="20">
        <v>7.3602885901483936E-2</v>
      </c>
    </row>
    <row r="60" spans="2:68" x14ac:dyDescent="0.35">
      <c r="D60" s="30">
        <f>SUM(D55:D56)-SUM(D58:D59)</f>
        <v>0.15814959198207879</v>
      </c>
      <c r="E60" s="30">
        <f t="shared" ref="E60:I60" si="0">SUM(E55:E56)-SUM(E58:E59)</f>
        <v>0.33681358397775152</v>
      </c>
      <c r="F60" s="30">
        <f t="shared" si="0"/>
        <v>0.31756601544917767</v>
      </c>
      <c r="G60" s="30">
        <f t="shared" si="0"/>
        <v>8.554396714285073E-2</v>
      </c>
      <c r="H60" s="30">
        <f t="shared" si="0"/>
        <v>0.17910206903071008</v>
      </c>
      <c r="I60" s="30">
        <f t="shared" si="0"/>
        <v>0.23719908209808335</v>
      </c>
      <c r="BE60" s="30">
        <f t="shared" ref="BE60" si="1">SUM(BE55:BE56)-SUM(BE58:BE59)</f>
        <v>0.44692769836005525</v>
      </c>
      <c r="BF60" s="30">
        <f t="shared" ref="BF60" si="2">SUM(BF55:BF56)-SUM(BF58:BF59)</f>
        <v>0.48007118155980466</v>
      </c>
      <c r="BG60" s="30">
        <f t="shared" ref="BG60" si="3">SUM(BG55:BG56)-SUM(BG58:BG59)</f>
        <v>0.23780105476518459</v>
      </c>
      <c r="BH60" s="30">
        <f t="shared" ref="BH60" si="4">SUM(BH55:BH56)-SUM(BH58:BH59)</f>
        <v>-8.9190434223014592E-2</v>
      </c>
      <c r="BI60" s="30">
        <f t="shared" ref="BI60" si="5">SUM(BI55:BI56)-SUM(BI58:BI59)</f>
        <v>5.5768502271219877E-2</v>
      </c>
      <c r="BJ60" s="30">
        <f t="shared" ref="BJ60" si="6">SUM(BJ55:BJ56)-SUM(BJ58:BJ59)</f>
        <v>1.6980079691245598E-2</v>
      </c>
      <c r="BK60" s="30">
        <f t="shared" ref="BK60" si="7">SUM(BK55:BK56)-SUM(BK58:BK59)</f>
        <v>-1.1894021374644154E-2</v>
      </c>
      <c r="BL60" s="30">
        <f t="shared" ref="BL60" si="8">SUM(BL55:BL56)-SUM(BL58:BL59)</f>
        <v>-0.39861790068352598</v>
      </c>
    </row>
    <row r="61" spans="2:68" ht="72.5" x14ac:dyDescent="0.35">
      <c r="B61" s="17" t="s">
        <v>106</v>
      </c>
    </row>
    <row r="62" spans="2:68" x14ac:dyDescent="0.35">
      <c r="B62" s="18" t="s">
        <v>16</v>
      </c>
    </row>
    <row r="63" spans="2:68" x14ac:dyDescent="0.35">
      <c r="B63" s="19" t="s">
        <v>101</v>
      </c>
      <c r="C63" s="20">
        <v>0.1392724259836991</v>
      </c>
      <c r="D63" s="20">
        <v>9.6930187815260499E-2</v>
      </c>
      <c r="E63" s="20">
        <v>0.2844791429219955</v>
      </c>
      <c r="F63" s="20">
        <v>0.17851640849428879</v>
      </c>
      <c r="G63" s="20">
        <v>8.0320112502081306E-2</v>
      </c>
      <c r="H63" s="20">
        <v>4.0767276572995323E-2</v>
      </c>
      <c r="I63" s="20">
        <v>3.8449648732852768E-2</v>
      </c>
      <c r="K63" s="20">
        <v>0.1518730232477721</v>
      </c>
      <c r="L63" s="20">
        <v>0.1216480082988944</v>
      </c>
      <c r="N63" s="20">
        <v>0.18213458524068979</v>
      </c>
      <c r="O63" s="20">
        <v>0.1034479461543536</v>
      </c>
      <c r="P63" s="20">
        <v>0.1350280039114036</v>
      </c>
      <c r="Q63" s="20">
        <v>0.10021676586284239</v>
      </c>
      <c r="S63" s="20">
        <v>0.2014380487534424</v>
      </c>
      <c r="T63" s="20">
        <v>0.1457783873706992</v>
      </c>
      <c r="U63" s="20">
        <v>8.0445335651893365E-2</v>
      </c>
      <c r="V63" s="20">
        <v>0.1118243423219747</v>
      </c>
      <c r="W63" s="20">
        <v>0.17428705262743091</v>
      </c>
      <c r="X63" s="20">
        <v>3.4672664905615047E-2</v>
      </c>
      <c r="Y63" s="20">
        <v>7.7338472739199748E-2</v>
      </c>
      <c r="Z63" s="20">
        <v>0.1042171930037973</v>
      </c>
      <c r="AA63" s="20">
        <v>7.8094390349079695E-2</v>
      </c>
      <c r="AB63" s="20">
        <v>0.1434229286960465</v>
      </c>
      <c r="AC63" s="20">
        <v>0.15155655922547639</v>
      </c>
      <c r="AD63" s="20">
        <v>0.1601628146581367</v>
      </c>
      <c r="AE63" s="20">
        <v>0.1590415928181812</v>
      </c>
      <c r="AF63" s="20">
        <v>8.6021181798849988E-2</v>
      </c>
      <c r="AG63" s="20">
        <v>0.18139725503029741</v>
      </c>
      <c r="AH63" s="20">
        <v>0.28453456936257687</v>
      </c>
      <c r="AI63" s="20">
        <v>2.4987062117843638E-2</v>
      </c>
      <c r="AK63" s="20">
        <v>0.119136308716215</v>
      </c>
      <c r="AL63" s="20">
        <v>0.15966029875720161</v>
      </c>
      <c r="AN63" s="20">
        <v>7.8956209330121041E-2</v>
      </c>
      <c r="AO63" s="20">
        <v>5.0365057351765372E-2</v>
      </c>
      <c r="AP63" s="20">
        <v>7.9032466734707388E-2</v>
      </c>
      <c r="AQ63" s="20">
        <v>0.15124801442383179</v>
      </c>
      <c r="AR63" s="20">
        <v>0.26254223037372909</v>
      </c>
      <c r="AS63" s="20">
        <v>0.422716329467619</v>
      </c>
      <c r="AT63" s="20">
        <v>8.9733167519180895E-2</v>
      </c>
      <c r="AV63" s="20">
        <v>0.10551971189443379</v>
      </c>
      <c r="AW63" s="20">
        <v>0.20716984462978469</v>
      </c>
      <c r="AX63" s="20">
        <v>0.1176770583531401</v>
      </c>
      <c r="AY63" s="20">
        <v>8.743083287655945E-2</v>
      </c>
      <c r="AZ63" s="20">
        <v>9.8301916992802732E-2</v>
      </c>
      <c r="BA63" s="20">
        <v>0.57828099114639453</v>
      </c>
      <c r="BB63" s="20">
        <v>0.1326660898694236</v>
      </c>
      <c r="BC63" s="20">
        <v>7.0677707547097221E-2</v>
      </c>
      <c r="BE63" s="20">
        <v>0.14101386845101929</v>
      </c>
      <c r="BF63" s="20">
        <v>0.2593161762135674</v>
      </c>
      <c r="BG63" s="20">
        <v>7.7139701627380847E-2</v>
      </c>
      <c r="BH63" s="20">
        <v>8.4099300263212953E-2</v>
      </c>
      <c r="BI63" s="20">
        <v>6.412437564383254E-2</v>
      </c>
      <c r="BJ63" s="20">
        <v>4.6351210075681382E-2</v>
      </c>
      <c r="BK63" s="20">
        <v>2.56761421727922E-2</v>
      </c>
      <c r="BL63" s="20">
        <v>8.8614411905361387E-2</v>
      </c>
      <c r="BN63" s="20">
        <v>0.14050366942200321</v>
      </c>
      <c r="BO63" s="20">
        <v>0.1096252848876971</v>
      </c>
      <c r="BP63" s="20">
        <v>0.16547466057968191</v>
      </c>
    </row>
    <row r="64" spans="2:68" x14ac:dyDescent="0.35">
      <c r="B64" s="19" t="s">
        <v>102</v>
      </c>
      <c r="C64" s="20">
        <v>0.25093321377624023</v>
      </c>
      <c r="D64" s="20">
        <v>0.27609509170415658</v>
      </c>
      <c r="E64" s="20">
        <v>0.2500790940646378</v>
      </c>
      <c r="F64" s="20">
        <v>0.25274439066894872</v>
      </c>
      <c r="G64" s="20">
        <v>0.23986840171265039</v>
      </c>
      <c r="H64" s="20">
        <v>0.25853670410811042</v>
      </c>
      <c r="I64" s="20">
        <v>0.23709092509173291</v>
      </c>
      <c r="K64" s="20">
        <v>0.27608003020253541</v>
      </c>
      <c r="L64" s="20">
        <v>0.22427769563756919</v>
      </c>
      <c r="N64" s="20">
        <v>0.32030162863353773</v>
      </c>
      <c r="O64" s="20">
        <v>0.25125430202047461</v>
      </c>
      <c r="P64" s="20">
        <v>0.1626752069192558</v>
      </c>
      <c r="Q64" s="20">
        <v>0.18088056659437601</v>
      </c>
      <c r="S64" s="20">
        <v>6.7152756977625919E-2</v>
      </c>
      <c r="T64" s="20">
        <v>0.21447591527452201</v>
      </c>
      <c r="U64" s="20">
        <v>0.1727361557704227</v>
      </c>
      <c r="V64" s="20">
        <v>0.17613765799135539</v>
      </c>
      <c r="W64" s="20">
        <v>0.29821617115609828</v>
      </c>
      <c r="X64" s="20">
        <v>0.25330845152452858</v>
      </c>
      <c r="Y64" s="20">
        <v>0.22066626159813471</v>
      </c>
      <c r="Z64" s="20">
        <v>0.2058280281091954</v>
      </c>
      <c r="AA64" s="20">
        <v>0.20573021172456271</v>
      </c>
      <c r="AB64" s="20">
        <v>0.16274954885230469</v>
      </c>
      <c r="AC64" s="20">
        <v>0.2298743041096038</v>
      </c>
      <c r="AD64" s="20">
        <v>0.30959014496646597</v>
      </c>
      <c r="AE64" s="20">
        <v>0.25639452618183189</v>
      </c>
      <c r="AF64" s="20">
        <v>0.42645266901216811</v>
      </c>
      <c r="AG64" s="20">
        <v>0.46089113845155449</v>
      </c>
      <c r="AH64" s="20">
        <v>0.3274648652003303</v>
      </c>
      <c r="AI64" s="20">
        <v>8.8054804062266664E-2</v>
      </c>
      <c r="AK64" s="20">
        <v>0.2248804161990933</v>
      </c>
      <c r="AL64" s="20">
        <v>0.27658512158889559</v>
      </c>
      <c r="AN64" s="20">
        <v>0.15951676392869579</v>
      </c>
      <c r="AO64" s="20">
        <v>0.25298404094892379</v>
      </c>
      <c r="AP64" s="20">
        <v>0.2038587408727604</v>
      </c>
      <c r="AQ64" s="20">
        <v>0.29073137439945168</v>
      </c>
      <c r="AR64" s="20">
        <v>0.32341128985129752</v>
      </c>
      <c r="AS64" s="20">
        <v>0.33102326431134382</v>
      </c>
      <c r="AT64" s="20">
        <v>9.1470577608207079E-2</v>
      </c>
      <c r="AV64" s="20">
        <v>0.26184178047653928</v>
      </c>
      <c r="AW64" s="20">
        <v>0.31277838265958507</v>
      </c>
      <c r="AX64" s="20">
        <v>0.2004769851458115</v>
      </c>
      <c r="AY64" s="20">
        <v>7.5340819252882218E-2</v>
      </c>
      <c r="AZ64" s="20">
        <v>0.13548148232225901</v>
      </c>
      <c r="BA64" s="20">
        <v>0.1935822602973207</v>
      </c>
      <c r="BB64" s="20">
        <v>0.22039621169566029</v>
      </c>
      <c r="BC64" s="20">
        <v>0.240186920195499</v>
      </c>
      <c r="BE64" s="20">
        <v>0.28853988453892532</v>
      </c>
      <c r="BF64" s="20">
        <v>0.36562773694608602</v>
      </c>
      <c r="BG64" s="20">
        <v>0.24009434330044679</v>
      </c>
      <c r="BH64" s="20">
        <v>0.10793969641879519</v>
      </c>
      <c r="BI64" s="20">
        <v>0.1955244496946778</v>
      </c>
      <c r="BJ64" s="20">
        <v>0.17458203373719411</v>
      </c>
      <c r="BK64" s="20">
        <v>0.14433019702466501</v>
      </c>
      <c r="BL64" s="20">
        <v>4.3372143359117779E-2</v>
      </c>
      <c r="BN64" s="20">
        <v>0.23831441611238099</v>
      </c>
      <c r="BO64" s="20">
        <v>0.24039816331172961</v>
      </c>
      <c r="BP64" s="20">
        <v>0.31245237145042282</v>
      </c>
    </row>
    <row r="65" spans="2:68" x14ac:dyDescent="0.35">
      <c r="B65" s="19" t="s">
        <v>103</v>
      </c>
      <c r="C65" s="20">
        <v>0.23638667146578521</v>
      </c>
      <c r="D65" s="20">
        <v>0.27691211505526581</v>
      </c>
      <c r="E65" s="20">
        <v>0.22429701033347091</v>
      </c>
      <c r="F65" s="20">
        <v>0.2178286088999567</v>
      </c>
      <c r="G65" s="20">
        <v>0.22221824188834799</v>
      </c>
      <c r="H65" s="20">
        <v>0.28044856808777602</v>
      </c>
      <c r="I65" s="20">
        <v>0.23148213010955271</v>
      </c>
      <c r="K65" s="20">
        <v>0.2205361070658419</v>
      </c>
      <c r="L65" s="20">
        <v>0.25582916792326371</v>
      </c>
      <c r="N65" s="20">
        <v>0.19703137610659099</v>
      </c>
      <c r="O65" s="20">
        <v>0.26100153183910529</v>
      </c>
      <c r="P65" s="20">
        <v>0.25554538740741523</v>
      </c>
      <c r="Q65" s="20">
        <v>0.2709719315041737</v>
      </c>
      <c r="S65" s="20">
        <v>0.1074177103187537</v>
      </c>
      <c r="T65" s="20">
        <v>0.34293922837284718</v>
      </c>
      <c r="U65" s="20">
        <v>0.31318877787632088</v>
      </c>
      <c r="V65" s="20">
        <v>0.38225609531233068</v>
      </c>
      <c r="W65" s="20">
        <v>0.18713380625146059</v>
      </c>
      <c r="X65" s="20">
        <v>0.2250085712230338</v>
      </c>
      <c r="Y65" s="20">
        <v>0.30367306373759079</v>
      </c>
      <c r="Z65" s="20">
        <v>0.14201133480838549</v>
      </c>
      <c r="AA65" s="20">
        <v>0.26634352111300141</v>
      </c>
      <c r="AB65" s="20">
        <v>0.24104329329505769</v>
      </c>
      <c r="AC65" s="20">
        <v>0.24388727392437939</v>
      </c>
      <c r="AD65" s="20">
        <v>0.15902653655627089</v>
      </c>
      <c r="AE65" s="20">
        <v>0.23934863109372989</v>
      </c>
      <c r="AF65" s="20">
        <v>0.24660985515912701</v>
      </c>
      <c r="AG65" s="20">
        <v>0.20623667799844531</v>
      </c>
      <c r="AH65" s="20">
        <v>0.1664815164615851</v>
      </c>
      <c r="AI65" s="20">
        <v>0.34390938479497812</v>
      </c>
      <c r="AK65" s="20">
        <v>0.22857497620463549</v>
      </c>
      <c r="AL65" s="20">
        <v>0.24469434559339501</v>
      </c>
      <c r="AN65" s="20">
        <v>0.28017014034215598</v>
      </c>
      <c r="AO65" s="20">
        <v>0.2183086791969126</v>
      </c>
      <c r="AP65" s="20">
        <v>0.31255820969631692</v>
      </c>
      <c r="AQ65" s="20">
        <v>0.25173018335693581</v>
      </c>
      <c r="AR65" s="20">
        <v>0.17888236116761139</v>
      </c>
      <c r="AS65" s="20">
        <v>0.11314397135755321</v>
      </c>
      <c r="AT65" s="20">
        <v>0.25566904394077661</v>
      </c>
      <c r="AV65" s="20">
        <v>0.2173852623326018</v>
      </c>
      <c r="AW65" s="20">
        <v>0.2494974823877851</v>
      </c>
      <c r="AX65" s="20">
        <v>0.2322316538312745</v>
      </c>
      <c r="AY65" s="20">
        <v>0.31805971408203559</v>
      </c>
      <c r="AZ65" s="20">
        <v>4.6064830284133551E-2</v>
      </c>
      <c r="BA65" s="20">
        <v>0.2281367485562848</v>
      </c>
      <c r="BB65" s="20">
        <v>0.25930079874553008</v>
      </c>
      <c r="BC65" s="20">
        <v>0.29718836032332668</v>
      </c>
      <c r="BE65" s="20">
        <v>0.27355924685535082</v>
      </c>
      <c r="BF65" s="20">
        <v>0.24257985742514429</v>
      </c>
      <c r="BG65" s="20">
        <v>0.24488539712713869</v>
      </c>
      <c r="BH65" s="20">
        <v>0.31525796996292588</v>
      </c>
      <c r="BI65" s="20">
        <v>9.643948552994093E-2</v>
      </c>
      <c r="BJ65" s="20">
        <v>0.25089636752101541</v>
      </c>
      <c r="BK65" s="20">
        <v>0.32299014352454458</v>
      </c>
      <c r="BL65" s="20">
        <v>0.19052050783383709</v>
      </c>
      <c r="BN65" s="20">
        <v>0.23659586736881519</v>
      </c>
      <c r="BO65" s="20">
        <v>0.19973489929539301</v>
      </c>
      <c r="BP65" s="20">
        <v>0.26663741217852832</v>
      </c>
    </row>
    <row r="66" spans="2:68" x14ac:dyDescent="0.35">
      <c r="B66" s="19" t="s">
        <v>104</v>
      </c>
      <c r="C66" s="20">
        <v>0.19261223213452941</v>
      </c>
      <c r="D66" s="20">
        <v>0.20016217182841289</v>
      </c>
      <c r="E66" s="20">
        <v>0.12455654066871021</v>
      </c>
      <c r="F66" s="20">
        <v>0.21000437232212121</v>
      </c>
      <c r="G66" s="20">
        <v>0.1880367109554778</v>
      </c>
      <c r="H66" s="20">
        <v>0.22662418181051441</v>
      </c>
      <c r="I66" s="20">
        <v>0.23875021636588059</v>
      </c>
      <c r="K66" s="20">
        <v>0.16862893197844919</v>
      </c>
      <c r="L66" s="20">
        <v>0.2209255972763991</v>
      </c>
      <c r="N66" s="20">
        <v>0.19304191393451359</v>
      </c>
      <c r="O66" s="20">
        <v>0.19836169565798209</v>
      </c>
      <c r="P66" s="20">
        <v>0.19664480136013759</v>
      </c>
      <c r="Q66" s="20">
        <v>0.18624188391630569</v>
      </c>
      <c r="S66" s="20">
        <v>0.21525538600112951</v>
      </c>
      <c r="T66" s="20">
        <v>0.1062238108778225</v>
      </c>
      <c r="U66" s="20">
        <v>0.25739847623876039</v>
      </c>
      <c r="V66" s="20">
        <v>0.16230197085017969</v>
      </c>
      <c r="W66" s="20">
        <v>0.19852422066947131</v>
      </c>
      <c r="X66" s="20">
        <v>0.30282305976465951</v>
      </c>
      <c r="Y66" s="20">
        <v>0.16371219677099791</v>
      </c>
      <c r="Z66" s="20">
        <v>0.21109565185350679</v>
      </c>
      <c r="AA66" s="20">
        <v>0.2538151283732229</v>
      </c>
      <c r="AB66" s="20">
        <v>0.28533489884306168</v>
      </c>
      <c r="AC66" s="20">
        <v>0.18872411010039611</v>
      </c>
      <c r="AD66" s="20">
        <v>0.23702963789851281</v>
      </c>
      <c r="AE66" s="20">
        <v>0.19550102491135621</v>
      </c>
      <c r="AF66" s="20">
        <v>0.17526613549411771</v>
      </c>
      <c r="AG66" s="20">
        <v>0.1356336420644291</v>
      </c>
      <c r="AH66" s="20">
        <v>9.8684415607567216E-2</v>
      </c>
      <c r="AI66" s="20">
        <v>0.1921667046717779</v>
      </c>
      <c r="AK66" s="20">
        <v>0.21343927548938199</v>
      </c>
      <c r="AL66" s="20">
        <v>0.1717761249586344</v>
      </c>
      <c r="AN66" s="20">
        <v>0.17996725050599649</v>
      </c>
      <c r="AO66" s="20">
        <v>0.2216361424707288</v>
      </c>
      <c r="AP66" s="20">
        <v>0.24182305602002649</v>
      </c>
      <c r="AQ66" s="20">
        <v>0.1928416523043657</v>
      </c>
      <c r="AR66" s="20">
        <v>0.14347334425469299</v>
      </c>
      <c r="AS66" s="20">
        <v>2.9666648925410089E-2</v>
      </c>
      <c r="AT66" s="20">
        <v>0.40603562530032228</v>
      </c>
      <c r="AV66" s="20">
        <v>0.24060386499920089</v>
      </c>
      <c r="AW66" s="20">
        <v>0.14030669359453679</v>
      </c>
      <c r="AX66" s="20">
        <v>0.25629685109777778</v>
      </c>
      <c r="AY66" s="20">
        <v>0.29889600198349398</v>
      </c>
      <c r="AZ66" s="20">
        <v>0.2465511957561721</v>
      </c>
      <c r="BA66" s="20">
        <v>0</v>
      </c>
      <c r="BB66" s="20">
        <v>0.38763689968938603</v>
      </c>
      <c r="BC66" s="20">
        <v>0.16307604761833849</v>
      </c>
      <c r="BE66" s="20">
        <v>0.1836586714200546</v>
      </c>
      <c r="BF66" s="20">
        <v>9.6284313908529678E-2</v>
      </c>
      <c r="BG66" s="20">
        <v>0.31324252357591847</v>
      </c>
      <c r="BH66" s="20">
        <v>0.2694462488074395</v>
      </c>
      <c r="BI66" s="20">
        <v>0.25785181721200789</v>
      </c>
      <c r="BJ66" s="20">
        <v>0.18639150161081619</v>
      </c>
      <c r="BK66" s="20">
        <v>0.29151415779283202</v>
      </c>
      <c r="BL66" s="20">
        <v>5.8000173048292601E-2</v>
      </c>
      <c r="BN66" s="20">
        <v>0.20566665592958899</v>
      </c>
      <c r="BO66" s="20">
        <v>0.2300333384511255</v>
      </c>
      <c r="BP66" s="20">
        <v>0.1061908041438971</v>
      </c>
    </row>
    <row r="67" spans="2:68" x14ac:dyDescent="0.35">
      <c r="B67" s="19" t="s">
        <v>105</v>
      </c>
      <c r="C67" s="20">
        <v>0.18079545663974611</v>
      </c>
      <c r="D67" s="20">
        <v>0.14990043359690411</v>
      </c>
      <c r="E67" s="20">
        <v>0.1165882120111856</v>
      </c>
      <c r="F67" s="20">
        <v>0.14090621961468441</v>
      </c>
      <c r="G67" s="20">
        <v>0.26955653294144272</v>
      </c>
      <c r="H67" s="20">
        <v>0.19362326942060409</v>
      </c>
      <c r="I67" s="20">
        <v>0.25422707969998071</v>
      </c>
      <c r="K67" s="20">
        <v>0.1828819075054014</v>
      </c>
      <c r="L67" s="20">
        <v>0.17731953086387359</v>
      </c>
      <c r="N67" s="20">
        <v>0.107490496084668</v>
      </c>
      <c r="O67" s="20">
        <v>0.18593452432808449</v>
      </c>
      <c r="P67" s="20">
        <v>0.25010660040178789</v>
      </c>
      <c r="Q67" s="20">
        <v>0.26168885212230231</v>
      </c>
      <c r="S67" s="20">
        <v>0.40873609794904853</v>
      </c>
      <c r="T67" s="20">
        <v>0.19058265810410921</v>
      </c>
      <c r="U67" s="20">
        <v>0.1762312544626026</v>
      </c>
      <c r="V67" s="20">
        <v>0.1674799335241593</v>
      </c>
      <c r="W67" s="20">
        <v>0.141838749295539</v>
      </c>
      <c r="X67" s="20">
        <v>0.1841872525821632</v>
      </c>
      <c r="Y67" s="20">
        <v>0.23461000515407679</v>
      </c>
      <c r="Z67" s="20">
        <v>0.33684779222511491</v>
      </c>
      <c r="AA67" s="20">
        <v>0.19601674844013339</v>
      </c>
      <c r="AB67" s="20">
        <v>0.1674493303135294</v>
      </c>
      <c r="AC67" s="20">
        <v>0.18595775264014441</v>
      </c>
      <c r="AD67" s="20">
        <v>0.13419086592061361</v>
      </c>
      <c r="AE67" s="20">
        <v>0.14971422499490081</v>
      </c>
      <c r="AF67" s="20">
        <v>6.5650158535737149E-2</v>
      </c>
      <c r="AG67" s="20">
        <v>1.5841286455273849E-2</v>
      </c>
      <c r="AH67" s="20">
        <v>0.1228346333679404</v>
      </c>
      <c r="AI67" s="20">
        <v>0.3508820443531338</v>
      </c>
      <c r="AK67" s="20">
        <v>0.213969023390674</v>
      </c>
      <c r="AL67" s="20">
        <v>0.14728410910187351</v>
      </c>
      <c r="AN67" s="20">
        <v>0.30138963589303058</v>
      </c>
      <c r="AO67" s="20">
        <v>0.25670608003166928</v>
      </c>
      <c r="AP67" s="20">
        <v>0.16272752667618881</v>
      </c>
      <c r="AQ67" s="20">
        <v>0.1134487755154152</v>
      </c>
      <c r="AR67" s="20">
        <v>9.1690774352668911E-2</v>
      </c>
      <c r="AS67" s="20">
        <v>0.1034497859380738</v>
      </c>
      <c r="AT67" s="20">
        <v>0.15709158563151299</v>
      </c>
      <c r="AV67" s="20">
        <v>0.17464938029722429</v>
      </c>
      <c r="AW67" s="20">
        <v>9.0247596728308288E-2</v>
      </c>
      <c r="AX67" s="20">
        <v>0.19331745157199631</v>
      </c>
      <c r="AY67" s="20">
        <v>0.22027263180502871</v>
      </c>
      <c r="AZ67" s="20">
        <v>0.47360057464463262</v>
      </c>
      <c r="BA67" s="20">
        <v>0</v>
      </c>
      <c r="BB67" s="20">
        <v>0</v>
      </c>
      <c r="BC67" s="20">
        <v>0.2288709643157385</v>
      </c>
      <c r="BE67" s="20">
        <v>0.1132283287346503</v>
      </c>
      <c r="BF67" s="20">
        <v>3.6191915506672813E-2</v>
      </c>
      <c r="BG67" s="20">
        <v>0.12463803436911509</v>
      </c>
      <c r="BH67" s="20">
        <v>0.2232567845476266</v>
      </c>
      <c r="BI67" s="20">
        <v>0.38605987191954072</v>
      </c>
      <c r="BJ67" s="20">
        <v>0.34177888705529291</v>
      </c>
      <c r="BK67" s="20">
        <v>0.2154893594851662</v>
      </c>
      <c r="BL67" s="20">
        <v>0.61949276385339103</v>
      </c>
      <c r="BN67" s="20">
        <v>0.1789193911672117</v>
      </c>
      <c r="BO67" s="20">
        <v>0.22020831405405461</v>
      </c>
      <c r="BP67" s="20">
        <v>0.14924475164746981</v>
      </c>
    </row>
    <row r="69" spans="2:68" ht="58" x14ac:dyDescent="0.35">
      <c r="B69" s="17" t="s">
        <v>107</v>
      </c>
    </row>
    <row r="70" spans="2:68" x14ac:dyDescent="0.35">
      <c r="B70" s="18" t="s">
        <v>16</v>
      </c>
    </row>
    <row r="71" spans="2:68" x14ac:dyDescent="0.35">
      <c r="B71" s="19" t="s">
        <v>101</v>
      </c>
      <c r="C71" s="20">
        <v>0.30089051866278521</v>
      </c>
      <c r="D71" s="20">
        <v>0.31346609065505082</v>
      </c>
      <c r="E71" s="20">
        <v>0.38587572716666291</v>
      </c>
      <c r="F71" s="20">
        <v>0.2795931257500891</v>
      </c>
      <c r="G71" s="20">
        <v>0.22421660446120159</v>
      </c>
      <c r="H71" s="20">
        <v>0.34282434132368028</v>
      </c>
      <c r="I71" s="20">
        <v>0.24222438022057641</v>
      </c>
      <c r="K71" s="20">
        <v>0.32993092508219019</v>
      </c>
      <c r="L71" s="20">
        <v>0.26582370630068808</v>
      </c>
      <c r="N71" s="20">
        <v>0.31214379650602692</v>
      </c>
      <c r="O71" s="20">
        <v>0.27751750441167983</v>
      </c>
      <c r="P71" s="20">
        <v>0.32279454280358411</v>
      </c>
      <c r="Q71" s="20">
        <v>0.28649688442387328</v>
      </c>
      <c r="S71" s="20">
        <v>0.27519328432767243</v>
      </c>
      <c r="T71" s="20">
        <v>0.2292968414326928</v>
      </c>
      <c r="U71" s="20">
        <v>0.29060218843929531</v>
      </c>
      <c r="V71" s="20">
        <v>0.27992503352802278</v>
      </c>
      <c r="W71" s="20">
        <v>0.30909756901620938</v>
      </c>
      <c r="X71" s="20">
        <v>0.30063825207829997</v>
      </c>
      <c r="Y71" s="20">
        <v>0.37015689007525088</v>
      </c>
      <c r="Z71" s="20">
        <v>0.24814722237780759</v>
      </c>
      <c r="AA71" s="20">
        <v>0.29816492258808031</v>
      </c>
      <c r="AB71" s="20">
        <v>0.40553362751823602</v>
      </c>
      <c r="AC71" s="20">
        <v>0.25478261543417902</v>
      </c>
      <c r="AD71" s="20">
        <v>0.34891614043648428</v>
      </c>
      <c r="AE71" s="20">
        <v>0.30832532473236252</v>
      </c>
      <c r="AF71" s="20">
        <v>0.30812632242741012</v>
      </c>
      <c r="AG71" s="20">
        <v>0.32687626269593112</v>
      </c>
      <c r="AH71" s="20">
        <v>0.32610924232944172</v>
      </c>
      <c r="AI71" s="20">
        <v>0.18558601306317801</v>
      </c>
      <c r="AK71" s="20">
        <v>0.32331453373702762</v>
      </c>
      <c r="AL71" s="20">
        <v>0.27884424455879558</v>
      </c>
      <c r="AN71" s="20">
        <v>0.27437556210455538</v>
      </c>
      <c r="AO71" s="20">
        <v>0.2992102232016739</v>
      </c>
      <c r="AP71" s="20">
        <v>0.2829781013552205</v>
      </c>
      <c r="AQ71" s="20">
        <v>0.28730349958770141</v>
      </c>
      <c r="AR71" s="20">
        <v>0.30423170413933792</v>
      </c>
      <c r="AS71" s="20">
        <v>0.41740931064881559</v>
      </c>
      <c r="AT71" s="20">
        <v>0.42899708869190972</v>
      </c>
      <c r="AV71" s="20">
        <v>0.27817041545906612</v>
      </c>
      <c r="AW71" s="20">
        <v>0.36514701068700472</v>
      </c>
      <c r="AX71" s="20">
        <v>0.34304532689136857</v>
      </c>
      <c r="AY71" s="20">
        <v>0.18599331056861829</v>
      </c>
      <c r="AZ71" s="20">
        <v>0.2218870293433034</v>
      </c>
      <c r="BA71" s="20">
        <v>1</v>
      </c>
      <c r="BB71" s="20">
        <v>0.1326660898694236</v>
      </c>
      <c r="BC71" s="20">
        <v>0.24635965287195249</v>
      </c>
      <c r="BE71" s="20">
        <v>0.30445500392125929</v>
      </c>
      <c r="BF71" s="20">
        <v>0.41465370659392892</v>
      </c>
      <c r="BG71" s="20">
        <v>0.32315231969638047</v>
      </c>
      <c r="BH71" s="20">
        <v>0.21066502489096811</v>
      </c>
      <c r="BI71" s="20">
        <v>0.28333983799889562</v>
      </c>
      <c r="BJ71" s="20">
        <v>0.14801512948112239</v>
      </c>
      <c r="BK71" s="20">
        <v>9.1529879129993871E-2</v>
      </c>
      <c r="BL71" s="20">
        <v>0.22165698776589191</v>
      </c>
      <c r="BN71" s="20">
        <v>0.31713225320942479</v>
      </c>
      <c r="BO71" s="20">
        <v>0.27068497838754452</v>
      </c>
      <c r="BP71" s="20">
        <v>0.27447303443900928</v>
      </c>
    </row>
    <row r="72" spans="2:68" x14ac:dyDescent="0.35">
      <c r="B72" s="19" t="s">
        <v>102</v>
      </c>
      <c r="C72" s="20">
        <v>0.44932134841173188</v>
      </c>
      <c r="D72" s="20">
        <v>0.40771168081653392</v>
      </c>
      <c r="E72" s="20">
        <v>0.34097074866730731</v>
      </c>
      <c r="F72" s="20">
        <v>0.48237856071512558</v>
      </c>
      <c r="G72" s="20">
        <v>0.44765793368678969</v>
      </c>
      <c r="H72" s="20">
        <v>0.42912399759672171</v>
      </c>
      <c r="I72" s="20">
        <v>0.60338358230857148</v>
      </c>
      <c r="K72" s="20">
        <v>0.45159885154819829</v>
      </c>
      <c r="L72" s="20">
        <v>0.44742753270879432</v>
      </c>
      <c r="N72" s="20">
        <v>0.48834825685956329</v>
      </c>
      <c r="O72" s="20">
        <v>0.47110647039264331</v>
      </c>
      <c r="P72" s="20">
        <v>0.41294412287985072</v>
      </c>
      <c r="Q72" s="20">
        <v>0.38128509659462839</v>
      </c>
      <c r="S72" s="20">
        <v>0.28138317677688168</v>
      </c>
      <c r="T72" s="20">
        <v>0.43907146359583282</v>
      </c>
      <c r="U72" s="20">
        <v>0.44708120618952052</v>
      </c>
      <c r="V72" s="20">
        <v>0.3243224221422098</v>
      </c>
      <c r="W72" s="20">
        <v>0.49497744723975229</v>
      </c>
      <c r="X72" s="20">
        <v>0.30698440699918972</v>
      </c>
      <c r="Y72" s="20">
        <v>0.46405524121266167</v>
      </c>
      <c r="Z72" s="20">
        <v>0.51133706125764256</v>
      </c>
      <c r="AA72" s="20">
        <v>0.37177432460676219</v>
      </c>
      <c r="AB72" s="20">
        <v>0.47743588264776049</v>
      </c>
      <c r="AC72" s="20">
        <v>0.49295451548062319</v>
      </c>
      <c r="AD72" s="20">
        <v>0.4431115622176921</v>
      </c>
      <c r="AE72" s="20">
        <v>0.48740860810128828</v>
      </c>
      <c r="AF72" s="20">
        <v>0.45929765320908061</v>
      </c>
      <c r="AG72" s="20">
        <v>0.52634841122443743</v>
      </c>
      <c r="AH72" s="20">
        <v>0.5084118433238648</v>
      </c>
      <c r="AI72" s="20">
        <v>0.39805355821748328</v>
      </c>
      <c r="AK72" s="20">
        <v>0.47006936525600368</v>
      </c>
      <c r="AL72" s="20">
        <v>0.42900194898118538</v>
      </c>
      <c r="AN72" s="20">
        <v>0.45659317834052632</v>
      </c>
      <c r="AO72" s="20">
        <v>0.4240115313487331</v>
      </c>
      <c r="AP72" s="20">
        <v>0.44943605516564628</v>
      </c>
      <c r="AQ72" s="20">
        <v>0.48434021572300051</v>
      </c>
      <c r="AR72" s="20">
        <v>0.46405475353746289</v>
      </c>
      <c r="AS72" s="20">
        <v>0.37582933766095711</v>
      </c>
      <c r="AT72" s="20">
        <v>0.33898495762868508</v>
      </c>
      <c r="AV72" s="20">
        <v>0.507051944947843</v>
      </c>
      <c r="AW72" s="20">
        <v>0.42856483703838949</v>
      </c>
      <c r="AX72" s="20">
        <v>0.4714546401602851</v>
      </c>
      <c r="AY72" s="20">
        <v>0.55928598675699026</v>
      </c>
      <c r="AZ72" s="20">
        <v>0.45505860816215737</v>
      </c>
      <c r="BA72" s="20">
        <v>0</v>
      </c>
      <c r="BB72" s="20">
        <v>0.38046693688115818</v>
      </c>
      <c r="BC72" s="20">
        <v>0.40384472663334747</v>
      </c>
      <c r="BE72" s="20">
        <v>0.50883825901925028</v>
      </c>
      <c r="BF72" s="20">
        <v>0.37104964241973948</v>
      </c>
      <c r="BG72" s="20">
        <v>0.46920216931105158</v>
      </c>
      <c r="BH72" s="20">
        <v>0.51601483693864658</v>
      </c>
      <c r="BI72" s="20">
        <v>0.47542610926741857</v>
      </c>
      <c r="BJ72" s="20">
        <v>0.45850698750695712</v>
      </c>
      <c r="BK72" s="20">
        <v>0.55869199491851529</v>
      </c>
      <c r="BL72" s="20">
        <v>0.16752411231294059</v>
      </c>
      <c r="BN72" s="20">
        <v>0.44307178027478711</v>
      </c>
      <c r="BO72" s="20">
        <v>0.428469266462979</v>
      </c>
      <c r="BP72" s="20">
        <v>0.49679748117221972</v>
      </c>
    </row>
    <row r="73" spans="2:68" x14ac:dyDescent="0.35">
      <c r="B73" s="19" t="s">
        <v>103</v>
      </c>
      <c r="C73" s="20">
        <v>0.16840085719295639</v>
      </c>
      <c r="D73" s="20">
        <v>0.23395088721153309</v>
      </c>
      <c r="E73" s="20">
        <v>0.211392644483749</v>
      </c>
      <c r="F73" s="20">
        <v>0.1147673109947689</v>
      </c>
      <c r="G73" s="20">
        <v>0.18303416668476119</v>
      </c>
      <c r="H73" s="20">
        <v>0.17884774412817719</v>
      </c>
      <c r="I73" s="20">
        <v>0.1144154383329951</v>
      </c>
      <c r="K73" s="20">
        <v>0.14010149620427539</v>
      </c>
      <c r="L73" s="20">
        <v>0.20141545105880579</v>
      </c>
      <c r="N73" s="20">
        <v>0.1133249831502425</v>
      </c>
      <c r="O73" s="20">
        <v>0.18993284231222651</v>
      </c>
      <c r="P73" s="20">
        <v>0.18863730227479439</v>
      </c>
      <c r="Q73" s="20">
        <v>0.23851115038277751</v>
      </c>
      <c r="S73" s="20">
        <v>0.32604262624362029</v>
      </c>
      <c r="T73" s="20">
        <v>0.20521092013069731</v>
      </c>
      <c r="U73" s="20">
        <v>0.21275211937288749</v>
      </c>
      <c r="V73" s="20">
        <v>0.24917434836321359</v>
      </c>
      <c r="W73" s="20">
        <v>0.1120970986841032</v>
      </c>
      <c r="X73" s="20">
        <v>0.26864930639564738</v>
      </c>
      <c r="Y73" s="20">
        <v>0.14582213816266701</v>
      </c>
      <c r="Z73" s="20">
        <v>0.2065443723809374</v>
      </c>
      <c r="AA73" s="20">
        <v>0.17544857967895469</v>
      </c>
      <c r="AB73" s="20">
        <v>9.2775503664576833E-2</v>
      </c>
      <c r="AC73" s="20">
        <v>0.15883535868732279</v>
      </c>
      <c r="AD73" s="20">
        <v>0.1154804412250031</v>
      </c>
      <c r="AE73" s="20">
        <v>0.123288983536226</v>
      </c>
      <c r="AF73" s="20">
        <v>0.12974783911566909</v>
      </c>
      <c r="AG73" s="20">
        <v>0.12917885309764229</v>
      </c>
      <c r="AH73" s="20">
        <v>0.1038629566595427</v>
      </c>
      <c r="AI73" s="20">
        <v>0.2985116411584039</v>
      </c>
      <c r="AK73" s="20">
        <v>0.13892759404870789</v>
      </c>
      <c r="AL73" s="20">
        <v>0.1968627627565159</v>
      </c>
      <c r="AN73" s="20">
        <v>0.1519956604943882</v>
      </c>
      <c r="AO73" s="20">
        <v>0.19287947607635841</v>
      </c>
      <c r="AP73" s="20">
        <v>0.19482098234269721</v>
      </c>
      <c r="AQ73" s="20">
        <v>0.1720911651538522</v>
      </c>
      <c r="AR73" s="20">
        <v>0.13068972245834309</v>
      </c>
      <c r="AS73" s="20">
        <v>0.16611064737425871</v>
      </c>
      <c r="AT73" s="20">
        <v>0.2017157602854617</v>
      </c>
      <c r="AV73" s="20">
        <v>0.16265730641652559</v>
      </c>
      <c r="AW73" s="20">
        <v>0.1428051983434718</v>
      </c>
      <c r="AX73" s="20">
        <v>0.1087570216245877</v>
      </c>
      <c r="AY73" s="20">
        <v>0.1226855063114434</v>
      </c>
      <c r="AZ73" s="20">
        <v>0.1641739028730313</v>
      </c>
      <c r="BA73" s="20">
        <v>0</v>
      </c>
      <c r="BB73" s="20">
        <v>0.39629754575502391</v>
      </c>
      <c r="BC73" s="20">
        <v>0.2513270363677878</v>
      </c>
      <c r="BE73" s="20">
        <v>0.16366891203888301</v>
      </c>
      <c r="BF73" s="20">
        <v>0.14712446743931459</v>
      </c>
      <c r="BG73" s="20">
        <v>0.1399648197456799</v>
      </c>
      <c r="BH73" s="20">
        <v>0.2007043823415767</v>
      </c>
      <c r="BI73" s="20">
        <v>0.1308848561788826</v>
      </c>
      <c r="BJ73" s="20">
        <v>0.22015034529415339</v>
      </c>
      <c r="BK73" s="20">
        <v>0.27625734631900573</v>
      </c>
      <c r="BL73" s="20">
        <v>0.24791726925538321</v>
      </c>
      <c r="BN73" s="20">
        <v>0.1606690258693893</v>
      </c>
      <c r="BO73" s="20">
        <v>0.1949610310208528</v>
      </c>
      <c r="BP73" s="20">
        <v>0.16706445361885841</v>
      </c>
    </row>
    <row r="74" spans="2:68" x14ac:dyDescent="0.35">
      <c r="B74" s="19" t="s">
        <v>104</v>
      </c>
      <c r="C74" s="20">
        <v>4.9354073074675188E-2</v>
      </c>
      <c r="D74" s="20">
        <v>3.1081807628359461E-2</v>
      </c>
      <c r="E74" s="20">
        <v>3.7190205546316142E-2</v>
      </c>
      <c r="F74" s="20">
        <v>6.8030680017974035E-2</v>
      </c>
      <c r="G74" s="20">
        <v>7.919128294879435E-2</v>
      </c>
      <c r="H74" s="20">
        <v>2.9427728211912991E-2</v>
      </c>
      <c r="I74" s="20">
        <v>3.9976599137856852E-2</v>
      </c>
      <c r="K74" s="20">
        <v>4.7982738715216647E-2</v>
      </c>
      <c r="L74" s="20">
        <v>5.1229629903394573E-2</v>
      </c>
      <c r="N74" s="20">
        <v>5.4811628926091878E-2</v>
      </c>
      <c r="O74" s="20">
        <v>2.9076594196782098E-2</v>
      </c>
      <c r="P74" s="20">
        <v>6.419834278231315E-2</v>
      </c>
      <c r="Q74" s="20">
        <v>5.0211994689438683E-2</v>
      </c>
      <c r="S74" s="20">
        <v>5.0228155674199637E-2</v>
      </c>
      <c r="T74" s="20">
        <v>5.4521720207471633E-2</v>
      </c>
      <c r="U74" s="20">
        <v>2.521374668397728E-2</v>
      </c>
      <c r="V74" s="20">
        <v>0.1061845937398638</v>
      </c>
      <c r="W74" s="20">
        <v>8.382788505993502E-2</v>
      </c>
      <c r="X74" s="20">
        <v>2.8065293557992321E-2</v>
      </c>
      <c r="Y74" s="20">
        <v>1.0308938037454959E-2</v>
      </c>
      <c r="Z74" s="20">
        <v>1.2496678038420561E-2</v>
      </c>
      <c r="AA74" s="20">
        <v>0.15461217312620279</v>
      </c>
      <c r="AB74" s="20">
        <v>0</v>
      </c>
      <c r="AC74" s="20">
        <v>7.1334566682737605E-2</v>
      </c>
      <c r="AD74" s="20">
        <v>6.9148945872332723E-2</v>
      </c>
      <c r="AE74" s="20">
        <v>4.4322727568790993E-2</v>
      </c>
      <c r="AF74" s="20">
        <v>4.4555378022212988E-2</v>
      </c>
      <c r="AG74" s="20">
        <v>1.7596472981989259E-2</v>
      </c>
      <c r="AH74" s="20">
        <v>3.6125483730408518E-2</v>
      </c>
      <c r="AI74" s="20">
        <v>3.9002063539588031E-2</v>
      </c>
      <c r="AK74" s="20">
        <v>4.6137361903297147E-2</v>
      </c>
      <c r="AL74" s="20">
        <v>5.2558847111018353E-2</v>
      </c>
      <c r="AN74" s="20">
        <v>6.3604095988309517E-2</v>
      </c>
      <c r="AO74" s="20">
        <v>4.167924586247311E-2</v>
      </c>
      <c r="AP74" s="20">
        <v>7.2764861136436015E-2</v>
      </c>
      <c r="AQ74" s="20">
        <v>3.974008181148489E-2</v>
      </c>
      <c r="AR74" s="20">
        <v>6.0829622991911997E-2</v>
      </c>
      <c r="AS74" s="20">
        <v>0</v>
      </c>
      <c r="AT74" s="20">
        <v>3.0302193393943321E-2</v>
      </c>
      <c r="AV74" s="20">
        <v>3.554332779085357E-2</v>
      </c>
      <c r="AW74" s="20">
        <v>4.9139627771577328E-2</v>
      </c>
      <c r="AX74" s="20">
        <v>2.842356986049276E-2</v>
      </c>
      <c r="AY74" s="20">
        <v>9.149548445458118E-2</v>
      </c>
      <c r="AZ74" s="20">
        <v>7.6858290862308998E-2</v>
      </c>
      <c r="BA74" s="20">
        <v>0</v>
      </c>
      <c r="BB74" s="20">
        <v>9.056942749439427E-2</v>
      </c>
      <c r="BC74" s="20">
        <v>4.4790027430817413E-2</v>
      </c>
      <c r="BE74" s="20">
        <v>1.3222900129400699E-2</v>
      </c>
      <c r="BF74" s="20">
        <v>5.5228907689862848E-2</v>
      </c>
      <c r="BG74" s="20">
        <v>4.8237916514205503E-2</v>
      </c>
      <c r="BH74" s="20">
        <v>4.6315175603121567E-2</v>
      </c>
      <c r="BI74" s="20">
        <v>6.2663817945936534E-2</v>
      </c>
      <c r="BJ74" s="20">
        <v>7.9307571660483633E-2</v>
      </c>
      <c r="BK74" s="20">
        <v>5.2074538768941428E-2</v>
      </c>
      <c r="BL74" s="20">
        <v>8.081038244002324E-2</v>
      </c>
      <c r="BN74" s="20">
        <v>4.9150211973184497E-2</v>
      </c>
      <c r="BO74" s="20">
        <v>6.9792882679296939E-2</v>
      </c>
      <c r="BP74" s="20">
        <v>3.3287664018267042E-2</v>
      </c>
    </row>
    <row r="75" spans="2:68" x14ac:dyDescent="0.35">
      <c r="B75" s="19" t="s">
        <v>105</v>
      </c>
      <c r="C75" s="20">
        <v>3.2033202657851277E-2</v>
      </c>
      <c r="D75" s="20">
        <v>1.378953368852278E-2</v>
      </c>
      <c r="E75" s="20">
        <v>2.4570674135964671E-2</v>
      </c>
      <c r="F75" s="20">
        <v>5.5230322522042297E-2</v>
      </c>
      <c r="G75" s="20">
        <v>6.5900012218453444E-2</v>
      </c>
      <c r="H75" s="20">
        <v>1.977618873950792E-2</v>
      </c>
      <c r="I75" s="20">
        <v>0</v>
      </c>
      <c r="K75" s="20">
        <v>3.0385988450119389E-2</v>
      </c>
      <c r="L75" s="20">
        <v>3.4103680028317228E-2</v>
      </c>
      <c r="N75" s="20">
        <v>3.1371334558075482E-2</v>
      </c>
      <c r="O75" s="20">
        <v>3.2366588686668342E-2</v>
      </c>
      <c r="P75" s="20">
        <v>1.1425689259457779E-2</v>
      </c>
      <c r="Q75" s="20">
        <v>4.3494873909282028E-2</v>
      </c>
      <c r="S75" s="20">
        <v>6.7152756977625919E-2</v>
      </c>
      <c r="T75" s="20">
        <v>7.1899054633305481E-2</v>
      </c>
      <c r="U75" s="20">
        <v>2.435073931431932E-2</v>
      </c>
      <c r="V75" s="20">
        <v>4.0393602226689841E-2</v>
      </c>
      <c r="W75" s="20">
        <v>0</v>
      </c>
      <c r="X75" s="20">
        <v>9.5662740968870744E-2</v>
      </c>
      <c r="Y75" s="20">
        <v>9.6567925119652297E-3</v>
      </c>
      <c r="Z75" s="20">
        <v>2.14746659451918E-2</v>
      </c>
      <c r="AA75" s="20">
        <v>0</v>
      </c>
      <c r="AB75" s="20">
        <v>2.4254986169426548E-2</v>
      </c>
      <c r="AC75" s="20">
        <v>2.209294371513755E-2</v>
      </c>
      <c r="AD75" s="20">
        <v>2.334291024848761E-2</v>
      </c>
      <c r="AE75" s="20">
        <v>3.6654356061332008E-2</v>
      </c>
      <c r="AF75" s="20">
        <v>5.8272807225627381E-2</v>
      </c>
      <c r="AG75" s="20">
        <v>0</v>
      </c>
      <c r="AH75" s="20">
        <v>2.549047395674231E-2</v>
      </c>
      <c r="AI75" s="20">
        <v>7.8846724021347001E-2</v>
      </c>
      <c r="AK75" s="20">
        <v>2.1551145054963639E-2</v>
      </c>
      <c r="AL75" s="20">
        <v>4.2732196592484673E-2</v>
      </c>
      <c r="AN75" s="20">
        <v>5.3431503072220672E-2</v>
      </c>
      <c r="AO75" s="20">
        <v>4.2219523510761497E-2</v>
      </c>
      <c r="AP75" s="20">
        <v>0</v>
      </c>
      <c r="AQ75" s="20">
        <v>1.6525037723960918E-2</v>
      </c>
      <c r="AR75" s="20">
        <v>4.0194196872944087E-2</v>
      </c>
      <c r="AS75" s="20">
        <v>4.0650704315968532E-2</v>
      </c>
      <c r="AT75" s="20">
        <v>0</v>
      </c>
      <c r="AV75" s="20">
        <v>1.6577005385712041E-2</v>
      </c>
      <c r="AW75" s="20">
        <v>1.434332615955659E-2</v>
      </c>
      <c r="AX75" s="20">
        <v>4.8319441463266062E-2</v>
      </c>
      <c r="AY75" s="20">
        <v>4.053971190836686E-2</v>
      </c>
      <c r="AZ75" s="20">
        <v>8.2022168759198946E-2</v>
      </c>
      <c r="BA75" s="20">
        <v>0</v>
      </c>
      <c r="BB75" s="20">
        <v>0</v>
      </c>
      <c r="BC75" s="20">
        <v>5.3678556696094712E-2</v>
      </c>
      <c r="BE75" s="20">
        <v>9.8149248912066129E-3</v>
      </c>
      <c r="BF75" s="20">
        <v>1.194327585715412E-2</v>
      </c>
      <c r="BG75" s="20">
        <v>1.9442774732682449E-2</v>
      </c>
      <c r="BH75" s="20">
        <v>2.6300580225687209E-2</v>
      </c>
      <c r="BI75" s="20">
        <v>4.7685378608866569E-2</v>
      </c>
      <c r="BJ75" s="20">
        <v>9.4019966057283452E-2</v>
      </c>
      <c r="BK75" s="20">
        <v>2.144624086354369E-2</v>
      </c>
      <c r="BL75" s="20">
        <v>0.28209124822576098</v>
      </c>
      <c r="BN75" s="20">
        <v>2.997672867321427E-2</v>
      </c>
      <c r="BO75" s="20">
        <v>3.6091841449326492E-2</v>
      </c>
      <c r="BP75" s="20">
        <v>2.837736675164558E-2</v>
      </c>
    </row>
    <row r="77" spans="2:68" ht="72.5" x14ac:dyDescent="0.35">
      <c r="B77" s="17" t="s">
        <v>108</v>
      </c>
    </row>
    <row r="78" spans="2:68" x14ac:dyDescent="0.35">
      <c r="B78" s="18" t="s">
        <v>16</v>
      </c>
    </row>
    <row r="79" spans="2:68" x14ac:dyDescent="0.35">
      <c r="B79" s="19" t="s">
        <v>101</v>
      </c>
      <c r="C79" s="20">
        <v>0.13961795095528021</v>
      </c>
      <c r="D79" s="20">
        <v>0.1023401034228824</v>
      </c>
      <c r="E79" s="20">
        <v>0.26517060746608861</v>
      </c>
      <c r="F79" s="20">
        <v>0.19320309190122889</v>
      </c>
      <c r="G79" s="20">
        <v>6.759871382853494E-2</v>
      </c>
      <c r="H79" s="20">
        <v>7.4459252887834129E-2</v>
      </c>
      <c r="I79" s="20">
        <v>3.05855675464731E-2</v>
      </c>
      <c r="K79" s="20">
        <v>0.15088720286250329</v>
      </c>
      <c r="L79" s="20">
        <v>0.1248019174901322</v>
      </c>
      <c r="N79" s="20">
        <v>0.1808517638858376</v>
      </c>
      <c r="O79" s="20">
        <v>0.1194022777570468</v>
      </c>
      <c r="P79" s="20">
        <v>0.1089586172660351</v>
      </c>
      <c r="Q79" s="20">
        <v>0.1058751115731785</v>
      </c>
      <c r="S79" s="20">
        <v>0.1693202354846817</v>
      </c>
      <c r="T79" s="20">
        <v>0.10096030841027651</v>
      </c>
      <c r="U79" s="20">
        <v>9.9888930575225118E-2</v>
      </c>
      <c r="V79" s="20">
        <v>9.8675637270676533E-2</v>
      </c>
      <c r="W79" s="20">
        <v>0.15820313002436989</v>
      </c>
      <c r="X79" s="20">
        <v>0.121301519245763</v>
      </c>
      <c r="Y79" s="20">
        <v>0.1072619577575999</v>
      </c>
      <c r="Z79" s="20">
        <v>0.1079762859765763</v>
      </c>
      <c r="AA79" s="20">
        <v>8.9895415450902016E-2</v>
      </c>
      <c r="AB79" s="20">
        <v>9.0563766282690347E-2</v>
      </c>
      <c r="AC79" s="20">
        <v>0.15346805463568131</v>
      </c>
      <c r="AD79" s="20">
        <v>0.1243739748533043</v>
      </c>
      <c r="AE79" s="20">
        <v>0.15046737146376971</v>
      </c>
      <c r="AF79" s="20">
        <v>0.12974041579709381</v>
      </c>
      <c r="AG79" s="20">
        <v>0.18928654293015951</v>
      </c>
      <c r="AH79" s="20">
        <v>0.26642040949371631</v>
      </c>
      <c r="AI79" s="20">
        <v>2.4987062117843638E-2</v>
      </c>
      <c r="AK79" s="20">
        <v>0.1274116701279534</v>
      </c>
      <c r="AL79" s="20">
        <v>0.15243001851097901</v>
      </c>
      <c r="AN79" s="20">
        <v>4.237906897818737E-2</v>
      </c>
      <c r="AO79" s="20">
        <v>9.2636977497143447E-2</v>
      </c>
      <c r="AP79" s="20">
        <v>7.2138663336954678E-2</v>
      </c>
      <c r="AQ79" s="20">
        <v>0.15813843395166019</v>
      </c>
      <c r="AR79" s="20">
        <v>0.27034272225954792</v>
      </c>
      <c r="AS79" s="20">
        <v>0.29158457608345167</v>
      </c>
      <c r="AT79" s="20">
        <v>0.1292171406334392</v>
      </c>
      <c r="AV79" s="20">
        <v>0.10538215609291141</v>
      </c>
      <c r="AW79" s="20">
        <v>0.2145175208549211</v>
      </c>
      <c r="AX79" s="20">
        <v>0.112333137647057</v>
      </c>
      <c r="AY79" s="20">
        <v>7.650675459008556E-2</v>
      </c>
      <c r="AZ79" s="20">
        <v>6.674146858468416E-2</v>
      </c>
      <c r="BA79" s="20">
        <v>0.77186325144371515</v>
      </c>
      <c r="BB79" s="20">
        <v>0.1326660898694236</v>
      </c>
      <c r="BC79" s="20">
        <v>7.4431032469653546E-2</v>
      </c>
      <c r="BE79" s="20">
        <v>0.14485141801401319</v>
      </c>
      <c r="BF79" s="20">
        <v>0.2620605360989709</v>
      </c>
      <c r="BG79" s="20">
        <v>0.10865260473348649</v>
      </c>
      <c r="BH79" s="20">
        <v>7.1477857375492324E-2</v>
      </c>
      <c r="BI79" s="20">
        <v>5.6643224363941133E-2</v>
      </c>
      <c r="BJ79" s="20">
        <v>2.7549300578027631E-2</v>
      </c>
      <c r="BK79" s="20">
        <v>2.56761421727922E-2</v>
      </c>
      <c r="BL79" s="20">
        <v>8.8614411905361387E-2</v>
      </c>
      <c r="BN79" s="20">
        <v>0.14306685772418701</v>
      </c>
      <c r="BO79" s="20">
        <v>0.1372053819700855</v>
      </c>
      <c r="BP79" s="20">
        <v>0.1327507863068427</v>
      </c>
    </row>
    <row r="80" spans="2:68" x14ac:dyDescent="0.35">
      <c r="B80" s="19" t="s">
        <v>102</v>
      </c>
      <c r="C80" s="20">
        <v>0.26381965163328258</v>
      </c>
      <c r="D80" s="20">
        <v>0.28956621958839163</v>
      </c>
      <c r="E80" s="20">
        <v>0.2774499871332558</v>
      </c>
      <c r="F80" s="20">
        <v>0.29392459829349149</v>
      </c>
      <c r="G80" s="20">
        <v>0.25898526179589493</v>
      </c>
      <c r="H80" s="20">
        <v>0.21677158263786989</v>
      </c>
      <c r="I80" s="20">
        <v>0.2252447231763641</v>
      </c>
      <c r="K80" s="20">
        <v>0.27614563002827441</v>
      </c>
      <c r="L80" s="20">
        <v>0.25169676365864307</v>
      </c>
      <c r="N80" s="20">
        <v>0.36921363036324922</v>
      </c>
      <c r="O80" s="20">
        <v>0.23630286234947101</v>
      </c>
      <c r="P80" s="20">
        <v>0.15698529635521449</v>
      </c>
      <c r="Q80" s="20">
        <v>0.1712086569697831</v>
      </c>
      <c r="S80" s="20">
        <v>0.17360769939695589</v>
      </c>
      <c r="T80" s="20">
        <v>0.18264769508074549</v>
      </c>
      <c r="U80" s="20">
        <v>8.90909885008309E-2</v>
      </c>
      <c r="V80" s="20">
        <v>0.17619234422115679</v>
      </c>
      <c r="W80" s="20">
        <v>0.1824049480972661</v>
      </c>
      <c r="X80" s="20">
        <v>0.2015875441051739</v>
      </c>
      <c r="Y80" s="20">
        <v>0.28213820718983418</v>
      </c>
      <c r="Z80" s="20">
        <v>0.22770144532476011</v>
      </c>
      <c r="AA80" s="20">
        <v>0.17330381239461251</v>
      </c>
      <c r="AB80" s="20">
        <v>0.31786067758130271</v>
      </c>
      <c r="AC80" s="20">
        <v>0.31965548971340002</v>
      </c>
      <c r="AD80" s="20">
        <v>0.32217104708361882</v>
      </c>
      <c r="AE80" s="20">
        <v>0.35010054711161309</v>
      </c>
      <c r="AF80" s="20">
        <v>0.39364729233891599</v>
      </c>
      <c r="AG80" s="20">
        <v>0.50224834442087529</v>
      </c>
      <c r="AH80" s="20">
        <v>0.33360883111588657</v>
      </c>
      <c r="AI80" s="20">
        <v>0.13247458426776021</v>
      </c>
      <c r="AK80" s="20">
        <v>0.22940872828329681</v>
      </c>
      <c r="AL80" s="20">
        <v>0.29752567325807522</v>
      </c>
      <c r="AN80" s="20">
        <v>0.1640141205289127</v>
      </c>
      <c r="AO80" s="20">
        <v>0.19397551328428139</v>
      </c>
      <c r="AP80" s="20">
        <v>0.22784394084669851</v>
      </c>
      <c r="AQ80" s="20">
        <v>0.33050443227260462</v>
      </c>
      <c r="AR80" s="20">
        <v>0.35634489479159509</v>
      </c>
      <c r="AS80" s="20">
        <v>0.45131682554269897</v>
      </c>
      <c r="AT80" s="20">
        <v>0.13294897301154299</v>
      </c>
      <c r="AV80" s="20">
        <v>0.27901784888012171</v>
      </c>
      <c r="AW80" s="20">
        <v>0.31649582286324579</v>
      </c>
      <c r="AX80" s="20">
        <v>0.24012420710168619</v>
      </c>
      <c r="AY80" s="20">
        <v>0.16423256410838599</v>
      </c>
      <c r="AZ80" s="20">
        <v>0.17376707432494651</v>
      </c>
      <c r="BA80" s="20">
        <v>0</v>
      </c>
      <c r="BB80" s="20">
        <v>0.22039621169566029</v>
      </c>
      <c r="BC80" s="20">
        <v>0.2286754062118668</v>
      </c>
      <c r="BE80" s="20">
        <v>0.33395819146711742</v>
      </c>
      <c r="BF80" s="20">
        <v>0.33948673356010062</v>
      </c>
      <c r="BG80" s="20">
        <v>0.27397344704416737</v>
      </c>
      <c r="BH80" s="20">
        <v>0.25512892236932122</v>
      </c>
      <c r="BI80" s="20">
        <v>0.1793380847372964</v>
      </c>
      <c r="BJ80" s="20">
        <v>0.10270648476789219</v>
      </c>
      <c r="BK80" s="20">
        <v>0.16421360383021161</v>
      </c>
      <c r="BL80" s="20">
        <v>4.3372143359117779E-2</v>
      </c>
      <c r="BN80" s="20">
        <v>0.2438311559103872</v>
      </c>
      <c r="BO80" s="20">
        <v>0.23706108771649589</v>
      </c>
      <c r="BP80" s="20">
        <v>0.36406789896048553</v>
      </c>
    </row>
    <row r="81" spans="2:68" x14ac:dyDescent="0.35">
      <c r="B81" s="19" t="s">
        <v>103</v>
      </c>
      <c r="C81" s="20">
        <v>0.27492087028459739</v>
      </c>
      <c r="D81" s="20">
        <v>0.32059824979545298</v>
      </c>
      <c r="E81" s="20">
        <v>0.25974303693317791</v>
      </c>
      <c r="F81" s="20">
        <v>0.25533891982973339</v>
      </c>
      <c r="G81" s="20">
        <v>0.26818140550269909</v>
      </c>
      <c r="H81" s="20">
        <v>0.30576168076047677</v>
      </c>
      <c r="I81" s="20">
        <v>0.27521113548650322</v>
      </c>
      <c r="K81" s="20">
        <v>0.26604128564575791</v>
      </c>
      <c r="L81" s="20">
        <v>0.28676647579848791</v>
      </c>
      <c r="N81" s="20">
        <v>0.19858222583002469</v>
      </c>
      <c r="O81" s="20">
        <v>0.302871020020962</v>
      </c>
      <c r="P81" s="20">
        <v>0.35300426136958302</v>
      </c>
      <c r="Q81" s="20">
        <v>0.33185057638669913</v>
      </c>
      <c r="S81" s="20">
        <v>0.14632292521767609</v>
      </c>
      <c r="T81" s="20">
        <v>0.41294252826821248</v>
      </c>
      <c r="U81" s="20">
        <v>0.4000885099465249</v>
      </c>
      <c r="V81" s="20">
        <v>0.47635513452796729</v>
      </c>
      <c r="W81" s="20">
        <v>0.34717785840350368</v>
      </c>
      <c r="X81" s="20">
        <v>0.32241783082562669</v>
      </c>
      <c r="Y81" s="20">
        <v>0.26688725076015751</v>
      </c>
      <c r="Z81" s="20">
        <v>0.22868371567622389</v>
      </c>
      <c r="AA81" s="20">
        <v>0.31221850174312987</v>
      </c>
      <c r="AB81" s="20">
        <v>0.228868545679765</v>
      </c>
      <c r="AC81" s="20">
        <v>0.20753679095065561</v>
      </c>
      <c r="AD81" s="20">
        <v>0.2390100910456007</v>
      </c>
      <c r="AE81" s="20">
        <v>0.1358229149858072</v>
      </c>
      <c r="AF81" s="20">
        <v>0.25254417080970643</v>
      </c>
      <c r="AG81" s="20">
        <v>0.24493036890564621</v>
      </c>
      <c r="AH81" s="20">
        <v>0.19082045853133309</v>
      </c>
      <c r="AI81" s="20">
        <v>0.36522168070774619</v>
      </c>
      <c r="AK81" s="20">
        <v>0.24610613416294119</v>
      </c>
      <c r="AL81" s="20">
        <v>0.30457772255222948</v>
      </c>
      <c r="AN81" s="20">
        <v>0.33074687934692798</v>
      </c>
      <c r="AO81" s="20">
        <v>0.3020051157520679</v>
      </c>
      <c r="AP81" s="20">
        <v>0.40688141551677731</v>
      </c>
      <c r="AQ81" s="20">
        <v>0.22483767579616909</v>
      </c>
      <c r="AR81" s="20">
        <v>0.202044720618726</v>
      </c>
      <c r="AS81" s="20">
        <v>0.1595343569944275</v>
      </c>
      <c r="AT81" s="20">
        <v>0.32931366698595382</v>
      </c>
      <c r="AV81" s="20">
        <v>0.2458389861141051</v>
      </c>
      <c r="AW81" s="20">
        <v>0.26933885712414751</v>
      </c>
      <c r="AX81" s="20">
        <v>0.25210428997577983</v>
      </c>
      <c r="AY81" s="20">
        <v>0.39144672244709477</v>
      </c>
      <c r="AZ81" s="20">
        <v>0.14878076273511659</v>
      </c>
      <c r="BA81" s="20">
        <v>0</v>
      </c>
      <c r="BB81" s="20">
        <v>0.36067673488172919</v>
      </c>
      <c r="BC81" s="20">
        <v>0.35091503038815758</v>
      </c>
      <c r="BE81" s="20">
        <v>0.23248356261891601</v>
      </c>
      <c r="BF81" s="20">
        <v>0.25936504993597598</v>
      </c>
      <c r="BG81" s="20">
        <v>0.35285610541694967</v>
      </c>
      <c r="BH81" s="20">
        <v>0.30363492894932997</v>
      </c>
      <c r="BI81" s="20">
        <v>0.17815610047249181</v>
      </c>
      <c r="BJ81" s="20">
        <v>0.42802244127664829</v>
      </c>
      <c r="BK81" s="20">
        <v>0.45411641654588109</v>
      </c>
      <c r="BL81" s="20">
        <v>0.19332192501037279</v>
      </c>
      <c r="BN81" s="20">
        <v>0.27904302269075942</v>
      </c>
      <c r="BO81" s="20">
        <v>0.26281034926352331</v>
      </c>
      <c r="BP81" s="20">
        <v>0.27393595297997431</v>
      </c>
    </row>
    <row r="82" spans="2:68" x14ac:dyDescent="0.35">
      <c r="B82" s="19" t="s">
        <v>104</v>
      </c>
      <c r="C82" s="20">
        <v>0.17925813945579111</v>
      </c>
      <c r="D82" s="20">
        <v>0.19818391962462201</v>
      </c>
      <c r="E82" s="20">
        <v>0.10184197685212119</v>
      </c>
      <c r="F82" s="20">
        <v>0.15677913547072991</v>
      </c>
      <c r="G82" s="20">
        <v>0.16282987874509619</v>
      </c>
      <c r="H82" s="20">
        <v>0.23221186066869731</v>
      </c>
      <c r="I82" s="20">
        <v>0.28311573736475648</v>
      </c>
      <c r="K82" s="20">
        <v>0.164486201084414</v>
      </c>
      <c r="L82" s="20">
        <v>0.19476776479767721</v>
      </c>
      <c r="N82" s="20">
        <v>0.15518687133926029</v>
      </c>
      <c r="O82" s="20">
        <v>0.21183337968876681</v>
      </c>
      <c r="P82" s="20">
        <v>0.19362748881274411</v>
      </c>
      <c r="Q82" s="20">
        <v>0.17787165630999299</v>
      </c>
      <c r="S82" s="20">
        <v>0.15500673374264151</v>
      </c>
      <c r="T82" s="20">
        <v>0.17615197967933061</v>
      </c>
      <c r="U82" s="20">
        <v>0.25336563041969429</v>
      </c>
      <c r="V82" s="20">
        <v>0.13071003518666541</v>
      </c>
      <c r="W82" s="20">
        <v>0.20343594970540779</v>
      </c>
      <c r="X82" s="20">
        <v>0.19567778852553161</v>
      </c>
      <c r="Y82" s="20">
        <v>0.1584051423912804</v>
      </c>
      <c r="Z82" s="20">
        <v>0.2406774519017098</v>
      </c>
      <c r="AA82" s="20">
        <v>0.28032167108954242</v>
      </c>
      <c r="AB82" s="20">
        <v>0.18516391968460821</v>
      </c>
      <c r="AC82" s="20">
        <v>0.18754516203559579</v>
      </c>
      <c r="AD82" s="20">
        <v>0.18256462160622919</v>
      </c>
      <c r="AE82" s="20">
        <v>0.23762954786224899</v>
      </c>
      <c r="AF82" s="20">
        <v>0.14043612663859159</v>
      </c>
      <c r="AG82" s="20">
        <v>6.3534743743319202E-2</v>
      </c>
      <c r="AH82" s="20">
        <v>0.1016617695284892</v>
      </c>
      <c r="AI82" s="20">
        <v>0.2140871264139142</v>
      </c>
      <c r="AK82" s="20">
        <v>0.21636283320535529</v>
      </c>
      <c r="AL82" s="20">
        <v>0.1417181746319375</v>
      </c>
      <c r="AN82" s="20">
        <v>0.24345879638543971</v>
      </c>
      <c r="AO82" s="20">
        <v>0.2164091086413647</v>
      </c>
      <c r="AP82" s="20">
        <v>0.17031232456817369</v>
      </c>
      <c r="AQ82" s="20">
        <v>0.18726766165606409</v>
      </c>
      <c r="AR82" s="20">
        <v>0.1048936151753647</v>
      </c>
      <c r="AS82" s="20">
        <v>1.3775666504613581E-2</v>
      </c>
      <c r="AT82" s="20">
        <v>0.1737419204129563</v>
      </c>
      <c r="AV82" s="20">
        <v>0.21744552734636119</v>
      </c>
      <c r="AW82" s="20">
        <v>0.12406428671289201</v>
      </c>
      <c r="AX82" s="20">
        <v>0.21514367301372289</v>
      </c>
      <c r="AY82" s="20">
        <v>0.27040035083104857</v>
      </c>
      <c r="AZ82" s="20">
        <v>0.2251283717543916</v>
      </c>
      <c r="BA82" s="20">
        <v>0.2281367485562848</v>
      </c>
      <c r="BB82" s="20">
        <v>0.17803887606169619</v>
      </c>
      <c r="BC82" s="20">
        <v>0.19127182929243519</v>
      </c>
      <c r="BE82" s="20">
        <v>0.1862741251547764</v>
      </c>
      <c r="BF82" s="20">
        <v>9.3849035802669747E-2</v>
      </c>
      <c r="BG82" s="20">
        <v>0.17842483075519269</v>
      </c>
      <c r="BH82" s="20">
        <v>0.27730565079905978</v>
      </c>
      <c r="BI82" s="20">
        <v>0.25122624481580691</v>
      </c>
      <c r="BJ82" s="20">
        <v>0.2029124779760485</v>
      </c>
      <c r="BK82" s="20">
        <v>0.2270024904814853</v>
      </c>
      <c r="BL82" s="20">
        <v>0.1160847871100175</v>
      </c>
      <c r="BN82" s="20">
        <v>0.19118231719770001</v>
      </c>
      <c r="BO82" s="20">
        <v>0.18242643666279529</v>
      </c>
      <c r="BP82" s="20">
        <v>0.1276054120001166</v>
      </c>
    </row>
    <row r="83" spans="2:68" x14ac:dyDescent="0.35">
      <c r="B83" s="19" t="s">
        <v>105</v>
      </c>
      <c r="C83" s="20">
        <v>0.14238338767104861</v>
      </c>
      <c r="D83" s="20">
        <v>8.9311507568650972E-2</v>
      </c>
      <c r="E83" s="20">
        <v>9.5794391615356494E-2</v>
      </c>
      <c r="F83" s="20">
        <v>0.1007542545048162</v>
      </c>
      <c r="G83" s="20">
        <v>0.24240474012777491</v>
      </c>
      <c r="H83" s="20">
        <v>0.17079562304512191</v>
      </c>
      <c r="I83" s="20">
        <v>0.18584283642590291</v>
      </c>
      <c r="K83" s="20">
        <v>0.14243968037905039</v>
      </c>
      <c r="L83" s="20">
        <v>0.14196707825505969</v>
      </c>
      <c r="N83" s="20">
        <v>9.6165508581628187E-2</v>
      </c>
      <c r="O83" s="20">
        <v>0.1295904601837535</v>
      </c>
      <c r="P83" s="20">
        <v>0.1874243361964234</v>
      </c>
      <c r="Q83" s="20">
        <v>0.21319399876034639</v>
      </c>
      <c r="S83" s="20">
        <v>0.35574240615804481</v>
      </c>
      <c r="T83" s="20">
        <v>0.12729748856143491</v>
      </c>
      <c r="U83" s="20">
        <v>0.1575659405577246</v>
      </c>
      <c r="V83" s="20">
        <v>0.1180668487935338</v>
      </c>
      <c r="W83" s="20">
        <v>0.10877811376945259</v>
      </c>
      <c r="X83" s="20">
        <v>0.159015317297905</v>
      </c>
      <c r="Y83" s="20">
        <v>0.18530744190112791</v>
      </c>
      <c r="Z83" s="20">
        <v>0.19496110112072981</v>
      </c>
      <c r="AA83" s="20">
        <v>0.14426059932181309</v>
      </c>
      <c r="AB83" s="20">
        <v>0.1775430907716338</v>
      </c>
      <c r="AC83" s="20">
        <v>0.13179450266466741</v>
      </c>
      <c r="AD83" s="20">
        <v>0.13188026541124701</v>
      </c>
      <c r="AE83" s="20">
        <v>0.12597961857656101</v>
      </c>
      <c r="AF83" s="20">
        <v>8.3631994415692357E-2</v>
      </c>
      <c r="AG83" s="20">
        <v>0</v>
      </c>
      <c r="AH83" s="20">
        <v>0.1074885313305748</v>
      </c>
      <c r="AI83" s="20">
        <v>0.26322954649273578</v>
      </c>
      <c r="AK83" s="20">
        <v>0.18071063422045319</v>
      </c>
      <c r="AL83" s="20">
        <v>0.1037484110467788</v>
      </c>
      <c r="AN83" s="20">
        <v>0.21940113476053241</v>
      </c>
      <c r="AO83" s="20">
        <v>0.19497328482514259</v>
      </c>
      <c r="AP83" s="20">
        <v>0.12282365573139579</v>
      </c>
      <c r="AQ83" s="20">
        <v>9.9251796323501992E-2</v>
      </c>
      <c r="AR83" s="20">
        <v>6.6374047154766413E-2</v>
      </c>
      <c r="AS83" s="20">
        <v>8.3788574874808161E-2</v>
      </c>
      <c r="AT83" s="20">
        <v>0.23477829895610761</v>
      </c>
      <c r="AV83" s="20">
        <v>0.15231548156650079</v>
      </c>
      <c r="AW83" s="20">
        <v>7.5583512444793763E-2</v>
      </c>
      <c r="AX83" s="20">
        <v>0.18029469226175421</v>
      </c>
      <c r="AY83" s="20">
        <v>9.7413608023385029E-2</v>
      </c>
      <c r="AZ83" s="20">
        <v>0.38558232260086112</v>
      </c>
      <c r="BA83" s="20">
        <v>0</v>
      </c>
      <c r="BB83" s="20">
        <v>0.1082220874914907</v>
      </c>
      <c r="BC83" s="20">
        <v>0.1547067016378868</v>
      </c>
      <c r="BE83" s="20">
        <v>0.1024327027451771</v>
      </c>
      <c r="BF83" s="20">
        <v>4.5238644602282947E-2</v>
      </c>
      <c r="BG83" s="20">
        <v>8.6093012050203588E-2</v>
      </c>
      <c r="BH83" s="20">
        <v>9.2452640506796829E-2</v>
      </c>
      <c r="BI83" s="20">
        <v>0.33463634561046379</v>
      </c>
      <c r="BJ83" s="20">
        <v>0.23880929540138329</v>
      </c>
      <c r="BK83" s="20">
        <v>0.1289913469696298</v>
      </c>
      <c r="BL83" s="20">
        <v>0.55860673261513061</v>
      </c>
      <c r="BN83" s="20">
        <v>0.14287664647696641</v>
      </c>
      <c r="BO83" s="20">
        <v>0.1804967443870997</v>
      </c>
      <c r="BP83" s="20">
        <v>0.10163994975258089</v>
      </c>
    </row>
    <row r="85" spans="2:68" ht="72.5" x14ac:dyDescent="0.35">
      <c r="B85" s="17" t="s">
        <v>109</v>
      </c>
    </row>
    <row r="86" spans="2:68" x14ac:dyDescent="0.35">
      <c r="B86" s="18" t="s">
        <v>16</v>
      </c>
    </row>
    <row r="87" spans="2:68" x14ac:dyDescent="0.35">
      <c r="B87" s="19" t="s">
        <v>101</v>
      </c>
      <c r="C87" s="20">
        <v>0.13627060576841599</v>
      </c>
      <c r="D87" s="20">
        <v>0.15792461122339041</v>
      </c>
      <c r="E87" s="20">
        <v>0.22730037102206349</v>
      </c>
      <c r="F87" s="20">
        <v>0.1817186347888598</v>
      </c>
      <c r="G87" s="20">
        <v>6.690049554341089E-2</v>
      </c>
      <c r="H87" s="20">
        <v>5.0002031826340339E-2</v>
      </c>
      <c r="I87" s="20">
        <v>6.0516484301620932E-2</v>
      </c>
      <c r="K87" s="20">
        <v>0.1463914410054743</v>
      </c>
      <c r="L87" s="20">
        <v>0.1244727682581761</v>
      </c>
      <c r="N87" s="20">
        <v>0.1593139869446405</v>
      </c>
      <c r="O87" s="20">
        <v>0.1215419696403682</v>
      </c>
      <c r="P87" s="20">
        <v>0.11294584528785589</v>
      </c>
      <c r="Q87" s="20">
        <v>0.1259694965715917</v>
      </c>
      <c r="S87" s="20">
        <v>9.5746037225989913E-2</v>
      </c>
      <c r="T87" s="20">
        <v>0.1705803145285871</v>
      </c>
      <c r="U87" s="20">
        <v>0.13758219277298561</v>
      </c>
      <c r="V87" s="20">
        <v>0.1536813455005718</v>
      </c>
      <c r="W87" s="20">
        <v>0.16950187855647819</v>
      </c>
      <c r="X87" s="20">
        <v>0.12506355747935419</v>
      </c>
      <c r="Y87" s="20">
        <v>6.123446126489044E-2</v>
      </c>
      <c r="Z87" s="20">
        <v>0.12668542503594929</v>
      </c>
      <c r="AA87" s="20">
        <v>9.7525592146895726E-2</v>
      </c>
      <c r="AB87" s="20">
        <v>8.9069168218414166E-2</v>
      </c>
      <c r="AC87" s="20">
        <v>0.1480967239541397</v>
      </c>
      <c r="AD87" s="20">
        <v>0.13908826252217141</v>
      </c>
      <c r="AE87" s="20">
        <v>0.16570933865447141</v>
      </c>
      <c r="AF87" s="20">
        <v>0.114071950039285</v>
      </c>
      <c r="AG87" s="20">
        <v>0.1512564586848511</v>
      </c>
      <c r="AH87" s="20">
        <v>0.20776364264679839</v>
      </c>
      <c r="AI87" s="20">
        <v>2.4987062117843638E-2</v>
      </c>
      <c r="AK87" s="20">
        <v>0.1187468692829087</v>
      </c>
      <c r="AL87" s="20">
        <v>0.15444253349761061</v>
      </c>
      <c r="AN87" s="20">
        <v>7.4218018547031556E-2</v>
      </c>
      <c r="AO87" s="20">
        <v>8.8098569817299063E-2</v>
      </c>
      <c r="AP87" s="20">
        <v>8.4619826231557047E-2</v>
      </c>
      <c r="AQ87" s="20">
        <v>0.13982309319699621</v>
      </c>
      <c r="AR87" s="20">
        <v>0.22158944853299251</v>
      </c>
      <c r="AS87" s="20">
        <v>0.31119155409127652</v>
      </c>
      <c r="AT87" s="20">
        <v>0.21435398534354749</v>
      </c>
      <c r="AV87" s="20">
        <v>0.1174293222547509</v>
      </c>
      <c r="AW87" s="20">
        <v>0.18038629280464241</v>
      </c>
      <c r="AX87" s="20">
        <v>0.1180617960690625</v>
      </c>
      <c r="AY87" s="20">
        <v>0.12912554306353399</v>
      </c>
      <c r="AZ87" s="20">
        <v>0.12465366570663031</v>
      </c>
      <c r="BA87" s="20">
        <v>0.16550946563706651</v>
      </c>
      <c r="BB87" s="20">
        <v>0</v>
      </c>
      <c r="BC87" s="20">
        <v>8.8057097845162316E-2</v>
      </c>
      <c r="BE87" s="20">
        <v>0.14121197505414529</v>
      </c>
      <c r="BF87" s="20">
        <v>0.2117036992709726</v>
      </c>
      <c r="BG87" s="20">
        <v>9.1525455334183908E-2</v>
      </c>
      <c r="BH87" s="20">
        <v>7.8192096935503774E-2</v>
      </c>
      <c r="BI87" s="20">
        <v>0.1152830567269862</v>
      </c>
      <c r="BJ87" s="20">
        <v>6.3218458877904476E-2</v>
      </c>
      <c r="BK87" s="20">
        <v>5.2838476997525939E-2</v>
      </c>
      <c r="BL87" s="20">
        <v>8.8614411905361387E-2</v>
      </c>
      <c r="BN87" s="20">
        <v>0.14741042153669701</v>
      </c>
      <c r="BO87" s="20">
        <v>7.8615376847558052E-2</v>
      </c>
      <c r="BP87" s="20">
        <v>0.14920427689033011</v>
      </c>
    </row>
    <row r="88" spans="2:68" x14ac:dyDescent="0.35">
      <c r="B88" s="19" t="s">
        <v>102</v>
      </c>
      <c r="C88" s="20">
        <v>0.35915336761647187</v>
      </c>
      <c r="D88" s="20">
        <v>0.33037936029055559</v>
      </c>
      <c r="E88" s="20">
        <v>0.38177676497393981</v>
      </c>
      <c r="F88" s="20">
        <v>0.36502278261555737</v>
      </c>
      <c r="G88" s="20">
        <v>0.33484919456820889</v>
      </c>
      <c r="H88" s="20">
        <v>0.3711556708743794</v>
      </c>
      <c r="I88" s="20">
        <v>0.35277936780794478</v>
      </c>
      <c r="K88" s="20">
        <v>0.37892761464087998</v>
      </c>
      <c r="L88" s="20">
        <v>0.33752939552933231</v>
      </c>
      <c r="N88" s="20">
        <v>0.45551071942432209</v>
      </c>
      <c r="O88" s="20">
        <v>0.31360841765589531</v>
      </c>
      <c r="P88" s="20">
        <v>0.31344172275812671</v>
      </c>
      <c r="Q88" s="20">
        <v>0.25751659659844628</v>
      </c>
      <c r="S88" s="20">
        <v>0.27377970834524612</v>
      </c>
      <c r="T88" s="20">
        <v>0.2544128921060847</v>
      </c>
      <c r="U88" s="20">
        <v>0.217482025462477</v>
      </c>
      <c r="V88" s="20">
        <v>0.2063010335184782</v>
      </c>
      <c r="W88" s="20">
        <v>0.30699704272350031</v>
      </c>
      <c r="X88" s="20">
        <v>0.32994200043272959</v>
      </c>
      <c r="Y88" s="20">
        <v>0.40926326188255291</v>
      </c>
      <c r="Z88" s="20">
        <v>0.21440236268293439</v>
      </c>
      <c r="AA88" s="20">
        <v>0.34710849291851298</v>
      </c>
      <c r="AB88" s="20">
        <v>0.56664686586198054</v>
      </c>
      <c r="AC88" s="20">
        <v>0.37783520355084571</v>
      </c>
      <c r="AD88" s="20">
        <v>0.41294984582531458</v>
      </c>
      <c r="AE88" s="20">
        <v>0.28495535911681052</v>
      </c>
      <c r="AF88" s="20">
        <v>0.46899114910009237</v>
      </c>
      <c r="AG88" s="20">
        <v>0.50033038002801555</v>
      </c>
      <c r="AH88" s="20">
        <v>0.46430565599330559</v>
      </c>
      <c r="AI88" s="20">
        <v>0.30266872301465653</v>
      </c>
      <c r="AK88" s="20">
        <v>0.34436733969389971</v>
      </c>
      <c r="AL88" s="20">
        <v>0.37382714821911411</v>
      </c>
      <c r="AN88" s="20">
        <v>0.29983079577806487</v>
      </c>
      <c r="AO88" s="20">
        <v>0.28213725524952837</v>
      </c>
      <c r="AP88" s="20">
        <v>0.33262289759882802</v>
      </c>
      <c r="AQ88" s="20">
        <v>0.41257996916071399</v>
      </c>
      <c r="AR88" s="20">
        <v>0.43802300150397028</v>
      </c>
      <c r="AS88" s="20">
        <v>0.46774340146728838</v>
      </c>
      <c r="AT88" s="20">
        <v>0.29917038347183728</v>
      </c>
      <c r="AV88" s="20">
        <v>0.43430992390472439</v>
      </c>
      <c r="AW88" s="20">
        <v>0.40637987926142372</v>
      </c>
      <c r="AX88" s="20">
        <v>0.28940893196306189</v>
      </c>
      <c r="AY88" s="20">
        <v>0.29284262691315999</v>
      </c>
      <c r="AZ88" s="20">
        <v>0.18059113076573191</v>
      </c>
      <c r="BA88" s="20">
        <v>0.4669212281818686</v>
      </c>
      <c r="BB88" s="20">
        <v>0.42256359925618758</v>
      </c>
      <c r="BC88" s="20">
        <v>0.31143247381873279</v>
      </c>
      <c r="BE88" s="20">
        <v>0.43047439299456858</v>
      </c>
      <c r="BF88" s="20">
        <v>0.43161608801810109</v>
      </c>
      <c r="BG88" s="20">
        <v>0.43715134636573078</v>
      </c>
      <c r="BH88" s="20">
        <v>0.29703733914211861</v>
      </c>
      <c r="BI88" s="20">
        <v>0.23021316244672849</v>
      </c>
      <c r="BJ88" s="20">
        <v>0.28901897941666449</v>
      </c>
      <c r="BK88" s="20">
        <v>0.28238673415673798</v>
      </c>
      <c r="BL88" s="20">
        <v>0.2071504587197899</v>
      </c>
      <c r="BN88" s="20">
        <v>0.3396947696500795</v>
      </c>
      <c r="BO88" s="20">
        <v>0.35235572888623118</v>
      </c>
      <c r="BP88" s="20">
        <v>0.43338703921663457</v>
      </c>
    </row>
    <row r="89" spans="2:68" x14ac:dyDescent="0.35">
      <c r="B89" s="19" t="s">
        <v>103</v>
      </c>
      <c r="C89" s="20">
        <v>0.28705486600926111</v>
      </c>
      <c r="D89" s="20">
        <v>0.34380906606380812</v>
      </c>
      <c r="E89" s="20">
        <v>0.25075261917748842</v>
      </c>
      <c r="F89" s="20">
        <v>0.24863269192795659</v>
      </c>
      <c r="G89" s="20">
        <v>0.32523172641089931</v>
      </c>
      <c r="H89" s="20">
        <v>0.25924361939631713</v>
      </c>
      <c r="I89" s="20">
        <v>0.33747547862569238</v>
      </c>
      <c r="K89" s="20">
        <v>0.2334610274043892</v>
      </c>
      <c r="L89" s="20">
        <v>0.34703010727207811</v>
      </c>
      <c r="N89" s="20">
        <v>0.22208009610027091</v>
      </c>
      <c r="O89" s="20">
        <v>0.31756059441996032</v>
      </c>
      <c r="P89" s="20">
        <v>0.323748937343319</v>
      </c>
      <c r="Q89" s="20">
        <v>0.35245387693725883</v>
      </c>
      <c r="S89" s="20">
        <v>0.42368263440868431</v>
      </c>
      <c r="T89" s="20">
        <v>0.37272081923909989</v>
      </c>
      <c r="U89" s="20">
        <v>0.33485518124018537</v>
      </c>
      <c r="V89" s="20">
        <v>0.33658713167130028</v>
      </c>
      <c r="W89" s="20">
        <v>0.31701858109170439</v>
      </c>
      <c r="X89" s="20">
        <v>0.33185191828538813</v>
      </c>
      <c r="Y89" s="20">
        <v>0.25704183959621307</v>
      </c>
      <c r="Z89" s="20">
        <v>0.36151727904315378</v>
      </c>
      <c r="AA89" s="20">
        <v>0.2490523822279464</v>
      </c>
      <c r="AB89" s="20">
        <v>0.1835111249727768</v>
      </c>
      <c r="AC89" s="20">
        <v>0.27867576850104048</v>
      </c>
      <c r="AD89" s="20">
        <v>0.25565853760694379</v>
      </c>
      <c r="AE89" s="20">
        <v>0.31357453004387947</v>
      </c>
      <c r="AF89" s="20">
        <v>0.1594276798865393</v>
      </c>
      <c r="AG89" s="20">
        <v>0.27294750897240277</v>
      </c>
      <c r="AH89" s="20">
        <v>0.21438429027644021</v>
      </c>
      <c r="AI89" s="20">
        <v>0.38049745792534367</v>
      </c>
      <c r="AK89" s="20">
        <v>0.28194905999598469</v>
      </c>
      <c r="AL89" s="20">
        <v>0.29234135550713403</v>
      </c>
      <c r="AN89" s="20">
        <v>0.36161358847068348</v>
      </c>
      <c r="AO89" s="20">
        <v>0.33547402084366568</v>
      </c>
      <c r="AP89" s="20">
        <v>0.34941057132380282</v>
      </c>
      <c r="AQ89" s="20">
        <v>0.26795378759075089</v>
      </c>
      <c r="AR89" s="20">
        <v>0.18885634530004519</v>
      </c>
      <c r="AS89" s="20">
        <v>0.1450212670958162</v>
      </c>
      <c r="AT89" s="20">
        <v>0.24604768911815769</v>
      </c>
      <c r="AV89" s="20">
        <v>0.24376297445331041</v>
      </c>
      <c r="AW89" s="20">
        <v>0.23302885119389991</v>
      </c>
      <c r="AX89" s="20">
        <v>0.34532577032228218</v>
      </c>
      <c r="AY89" s="20">
        <v>0.27516433192656509</v>
      </c>
      <c r="AZ89" s="20">
        <v>0.33385706505446999</v>
      </c>
      <c r="BA89" s="20">
        <v>0.36756930618106493</v>
      </c>
      <c r="BB89" s="20">
        <v>0.2911754371906255</v>
      </c>
      <c r="BC89" s="20">
        <v>0.39779829328297728</v>
      </c>
      <c r="BE89" s="20">
        <v>0.27811167195689668</v>
      </c>
      <c r="BF89" s="20">
        <v>0.2146297166511526</v>
      </c>
      <c r="BG89" s="20">
        <v>0.29245666021101657</v>
      </c>
      <c r="BH89" s="20">
        <v>0.39214729118873848</v>
      </c>
      <c r="BI89" s="20">
        <v>0.26385862602334481</v>
      </c>
      <c r="BJ89" s="20">
        <v>0.40726684498101179</v>
      </c>
      <c r="BK89" s="20">
        <v>0.42826211378688039</v>
      </c>
      <c r="BL89" s="20">
        <v>0.27385758762709689</v>
      </c>
      <c r="BN89" s="20">
        <v>0.27388921808756289</v>
      </c>
      <c r="BO89" s="20">
        <v>0.34201153779614402</v>
      </c>
      <c r="BP89" s="20">
        <v>0.28488780743865821</v>
      </c>
    </row>
    <row r="90" spans="2:68" x14ac:dyDescent="0.35">
      <c r="B90" s="19" t="s">
        <v>104</v>
      </c>
      <c r="C90" s="20">
        <v>0.15282978393754659</v>
      </c>
      <c r="D90" s="20">
        <v>0.11366474198578359</v>
      </c>
      <c r="E90" s="20">
        <v>0.1084752399557869</v>
      </c>
      <c r="F90" s="20">
        <v>0.1385500672446264</v>
      </c>
      <c r="G90" s="20">
        <v>0.16906047111766789</v>
      </c>
      <c r="H90" s="20">
        <v>0.26037540558899452</v>
      </c>
      <c r="I90" s="20">
        <v>0.16564912439872501</v>
      </c>
      <c r="K90" s="20">
        <v>0.16700932942972499</v>
      </c>
      <c r="L90" s="20">
        <v>0.1378754038493776</v>
      </c>
      <c r="N90" s="20">
        <v>0.1074142170036662</v>
      </c>
      <c r="O90" s="20">
        <v>0.19209301011607499</v>
      </c>
      <c r="P90" s="20">
        <v>0.15401779549616601</v>
      </c>
      <c r="Q90" s="20">
        <v>0.19976403696780651</v>
      </c>
      <c r="S90" s="20">
        <v>0.2067916200200797</v>
      </c>
      <c r="T90" s="20">
        <v>0.17948827453473351</v>
      </c>
      <c r="U90" s="20">
        <v>0.28991452572640669</v>
      </c>
      <c r="V90" s="20">
        <v>0.23571423494452151</v>
      </c>
      <c r="W90" s="20">
        <v>0.165283001453922</v>
      </c>
      <c r="X90" s="20">
        <v>0.1145988244117899</v>
      </c>
      <c r="Y90" s="20">
        <v>0.1255743209889322</v>
      </c>
      <c r="Z90" s="20">
        <v>0.254701015233949</v>
      </c>
      <c r="AA90" s="20">
        <v>0.21597080874304411</v>
      </c>
      <c r="AB90" s="20">
        <v>7.0116199045179919E-2</v>
      </c>
      <c r="AC90" s="20">
        <v>7.1974272138423404E-2</v>
      </c>
      <c r="AD90" s="20">
        <v>0.1556434032760472</v>
      </c>
      <c r="AE90" s="20">
        <v>0.21136599892493771</v>
      </c>
      <c r="AF90" s="20">
        <v>0.1793104280896769</v>
      </c>
      <c r="AG90" s="20">
        <v>7.546565231473068E-2</v>
      </c>
      <c r="AH90" s="20">
        <v>7.6355394843285351E-2</v>
      </c>
      <c r="AI90" s="20">
        <v>0.177151448382108</v>
      </c>
      <c r="AK90" s="20">
        <v>0.1741496520467351</v>
      </c>
      <c r="AL90" s="20">
        <v>0.13073332147686631</v>
      </c>
      <c r="AN90" s="20">
        <v>0.1873872398589316</v>
      </c>
      <c r="AO90" s="20">
        <v>0.19580561549910719</v>
      </c>
      <c r="AP90" s="20">
        <v>0.13449936139248311</v>
      </c>
      <c r="AQ90" s="20">
        <v>0.13886423446928611</v>
      </c>
      <c r="AR90" s="20">
        <v>0.1072341326876068</v>
      </c>
      <c r="AS90" s="20">
        <v>3.4020455004834312E-2</v>
      </c>
      <c r="AT90" s="20">
        <v>0.24042794206645751</v>
      </c>
      <c r="AV90" s="20">
        <v>0.12947344123411411</v>
      </c>
      <c r="AW90" s="20">
        <v>0.13032435470522469</v>
      </c>
      <c r="AX90" s="20">
        <v>0.19888406018232749</v>
      </c>
      <c r="AY90" s="20">
        <v>0.22224192646301319</v>
      </c>
      <c r="AZ90" s="20">
        <v>0.20150607730462641</v>
      </c>
      <c r="BA90" s="20">
        <v>0</v>
      </c>
      <c r="BB90" s="20">
        <v>0.28626096355318692</v>
      </c>
      <c r="BC90" s="20">
        <v>0.15704442447867981</v>
      </c>
      <c r="BE90" s="20">
        <v>9.6253899960776948E-2</v>
      </c>
      <c r="BF90" s="20">
        <v>0.1170142576520774</v>
      </c>
      <c r="BG90" s="20">
        <v>0.14787865577189249</v>
      </c>
      <c r="BH90" s="20">
        <v>0.1341547358173342</v>
      </c>
      <c r="BI90" s="20">
        <v>0.26909311567821709</v>
      </c>
      <c r="BJ90" s="20">
        <v>0.1891580482102653</v>
      </c>
      <c r="BK90" s="20">
        <v>0.1875222046354823</v>
      </c>
      <c r="BL90" s="20">
        <v>0.14055862944581729</v>
      </c>
      <c r="BN90" s="20">
        <v>0.17731332049959619</v>
      </c>
      <c r="BO90" s="20">
        <v>0.12591803118020481</v>
      </c>
      <c r="BP90" s="20">
        <v>8.6960709449256698E-2</v>
      </c>
    </row>
    <row r="91" spans="2:68" x14ac:dyDescent="0.35">
      <c r="B91" s="19" t="s">
        <v>105</v>
      </c>
      <c r="C91" s="20">
        <v>6.469137666830431E-2</v>
      </c>
      <c r="D91" s="20">
        <v>5.4222220436462222E-2</v>
      </c>
      <c r="E91" s="20">
        <v>3.1695004870721383E-2</v>
      </c>
      <c r="F91" s="20">
        <v>6.6075823422999599E-2</v>
      </c>
      <c r="G91" s="20">
        <v>0.1039581123598132</v>
      </c>
      <c r="H91" s="20">
        <v>5.922327231396874E-2</v>
      </c>
      <c r="I91" s="20">
        <v>8.3579544866016625E-2</v>
      </c>
      <c r="K91" s="20">
        <v>7.4210587519531496E-2</v>
      </c>
      <c r="L91" s="20">
        <v>5.3092325091036098E-2</v>
      </c>
      <c r="N91" s="20">
        <v>5.5680980527100417E-2</v>
      </c>
      <c r="O91" s="20">
        <v>5.5196008167701142E-2</v>
      </c>
      <c r="P91" s="20">
        <v>9.5845699114532529E-2</v>
      </c>
      <c r="Q91" s="20">
        <v>6.4295992924896919E-2</v>
      </c>
      <c r="S91" s="20">
        <v>0</v>
      </c>
      <c r="T91" s="20">
        <v>2.279769959149501E-2</v>
      </c>
      <c r="U91" s="20">
        <v>2.0166074797945108E-2</v>
      </c>
      <c r="V91" s="20">
        <v>6.7716254365127931E-2</v>
      </c>
      <c r="W91" s="20">
        <v>4.1199496174395042E-2</v>
      </c>
      <c r="X91" s="20">
        <v>9.8543699390738329E-2</v>
      </c>
      <c r="Y91" s="20">
        <v>0.1468861162674113</v>
      </c>
      <c r="Z91" s="20">
        <v>4.2693918004013447E-2</v>
      </c>
      <c r="AA91" s="20">
        <v>9.034272396360063E-2</v>
      </c>
      <c r="AB91" s="20">
        <v>9.0656641901648641E-2</v>
      </c>
      <c r="AC91" s="20">
        <v>0.12341803185555079</v>
      </c>
      <c r="AD91" s="20">
        <v>3.665995076952297E-2</v>
      </c>
      <c r="AE91" s="20">
        <v>2.439477325990096E-2</v>
      </c>
      <c r="AF91" s="20">
        <v>7.8198792884406315E-2</v>
      </c>
      <c r="AG91" s="20">
        <v>0</v>
      </c>
      <c r="AH91" s="20">
        <v>3.7191016240170488E-2</v>
      </c>
      <c r="AI91" s="20">
        <v>0.1146953085600483</v>
      </c>
      <c r="AK91" s="20">
        <v>8.0787078980471674E-2</v>
      </c>
      <c r="AL91" s="20">
        <v>4.8655641299275049E-2</v>
      </c>
      <c r="AN91" s="20">
        <v>7.6950357345288628E-2</v>
      </c>
      <c r="AO91" s="20">
        <v>9.8484538590399559E-2</v>
      </c>
      <c r="AP91" s="20">
        <v>9.8847343453329017E-2</v>
      </c>
      <c r="AQ91" s="20">
        <v>4.0778915582252939E-2</v>
      </c>
      <c r="AR91" s="20">
        <v>4.4297071975385127E-2</v>
      </c>
      <c r="AS91" s="20">
        <v>4.2023322340784527E-2</v>
      </c>
      <c r="AT91" s="20">
        <v>0</v>
      </c>
      <c r="AV91" s="20">
        <v>7.5024338153100362E-2</v>
      </c>
      <c r="AW91" s="20">
        <v>4.9880622034809162E-2</v>
      </c>
      <c r="AX91" s="20">
        <v>4.8319441463266062E-2</v>
      </c>
      <c r="AY91" s="20">
        <v>8.0625571633727716E-2</v>
      </c>
      <c r="AZ91" s="20">
        <v>0.1593920611685414</v>
      </c>
      <c r="BA91" s="20">
        <v>0</v>
      </c>
      <c r="BB91" s="20">
        <v>0</v>
      </c>
      <c r="BC91" s="20">
        <v>4.5667710574447892E-2</v>
      </c>
      <c r="BE91" s="20">
        <v>5.3948060033612598E-2</v>
      </c>
      <c r="BF91" s="20">
        <v>2.5036238407696341E-2</v>
      </c>
      <c r="BG91" s="20">
        <v>3.0987882317175971E-2</v>
      </c>
      <c r="BH91" s="20">
        <v>9.8468536916305027E-2</v>
      </c>
      <c r="BI91" s="20">
        <v>0.1215520391247234</v>
      </c>
      <c r="BJ91" s="20">
        <v>5.1337668514154063E-2</v>
      </c>
      <c r="BK91" s="20">
        <v>4.8990470423373157E-2</v>
      </c>
      <c r="BL91" s="20">
        <v>0.28981891230193452</v>
      </c>
      <c r="BN91" s="20">
        <v>6.1692270226064529E-2</v>
      </c>
      <c r="BO91" s="20">
        <v>0.1010993252898619</v>
      </c>
      <c r="BP91" s="20">
        <v>4.5560167005120493E-2</v>
      </c>
    </row>
    <row r="93" spans="2:68" ht="72.5" x14ac:dyDescent="0.35">
      <c r="B93" s="17" t="s">
        <v>110</v>
      </c>
    </row>
    <row r="94" spans="2:68" x14ac:dyDescent="0.35">
      <c r="B94" s="18" t="s">
        <v>16</v>
      </c>
    </row>
    <row r="95" spans="2:68" x14ac:dyDescent="0.35">
      <c r="B95" s="19" t="s">
        <v>101</v>
      </c>
      <c r="C95" s="20">
        <v>0.1328915281234703</v>
      </c>
      <c r="D95" s="20">
        <v>0.14603938814767869</v>
      </c>
      <c r="E95" s="20">
        <v>0.24924932880521039</v>
      </c>
      <c r="F95" s="20">
        <v>0.18629616283844741</v>
      </c>
      <c r="G95" s="20">
        <v>3.1938723862767332E-2</v>
      </c>
      <c r="H95" s="20">
        <v>7.120293019336732E-2</v>
      </c>
      <c r="I95" s="20">
        <v>2.7451142845452779E-2</v>
      </c>
      <c r="K95" s="20">
        <v>0.13980374929066641</v>
      </c>
      <c r="L95" s="20">
        <v>0.1246865024914625</v>
      </c>
      <c r="N95" s="20">
        <v>0.18211048551026979</v>
      </c>
      <c r="O95" s="20">
        <v>0.1039674273000524</v>
      </c>
      <c r="P95" s="20">
        <v>8.7761643096792102E-2</v>
      </c>
      <c r="Q95" s="20">
        <v>0.10272031881052431</v>
      </c>
      <c r="S95" s="20">
        <v>0.1056920115274525</v>
      </c>
      <c r="T95" s="20">
        <v>9.9528980355722829E-2</v>
      </c>
      <c r="U95" s="20">
        <v>0.12976808516749541</v>
      </c>
      <c r="V95" s="20">
        <v>0.103350517168578</v>
      </c>
      <c r="W95" s="20">
        <v>0.16254148753938</v>
      </c>
      <c r="X95" s="20">
        <v>7.3114810000813477E-2</v>
      </c>
      <c r="Y95" s="20">
        <v>0.10161617196378039</v>
      </c>
      <c r="Z95" s="20">
        <v>0.1022254677342314</v>
      </c>
      <c r="AA95" s="20">
        <v>6.1154127663113587E-2</v>
      </c>
      <c r="AB95" s="20">
        <v>5.1173079203959082E-2</v>
      </c>
      <c r="AC95" s="20">
        <v>0.1196595086968662</v>
      </c>
      <c r="AD95" s="20">
        <v>0.1198972068944136</v>
      </c>
      <c r="AE95" s="20">
        <v>0.19969993128139449</v>
      </c>
      <c r="AF95" s="20">
        <v>0.12052523725875371</v>
      </c>
      <c r="AG95" s="20">
        <v>0.16199446823631519</v>
      </c>
      <c r="AH95" s="20">
        <v>0.28764089495170858</v>
      </c>
      <c r="AI95" s="20">
        <v>2.4987062117843638E-2</v>
      </c>
      <c r="AK95" s="20">
        <v>0.1232942844823911</v>
      </c>
      <c r="AL95" s="20">
        <v>0.1426115593283909</v>
      </c>
      <c r="AN95" s="20">
        <v>7.1061412713456673E-2</v>
      </c>
      <c r="AO95" s="20">
        <v>6.6751329857046404E-2</v>
      </c>
      <c r="AP95" s="20">
        <v>6.7216031840957105E-2</v>
      </c>
      <c r="AQ95" s="20">
        <v>0.14633079807659849</v>
      </c>
      <c r="AR95" s="20">
        <v>0.22815133602270621</v>
      </c>
      <c r="AS95" s="20">
        <v>0.39266378312624389</v>
      </c>
      <c r="AT95" s="20">
        <v>0.1292171406334392</v>
      </c>
      <c r="AV95" s="20">
        <v>9.5834012951523578E-2</v>
      </c>
      <c r="AW95" s="20">
        <v>0.19830783101635249</v>
      </c>
      <c r="AX95" s="20">
        <v>0.12090051537410031</v>
      </c>
      <c r="AY95" s="20">
        <v>8.566813401180487E-2</v>
      </c>
      <c r="AZ95" s="20">
        <v>0.11535839312594259</v>
      </c>
      <c r="BA95" s="20">
        <v>0.35909172593438721</v>
      </c>
      <c r="BB95" s="20">
        <v>0.1326660898694236</v>
      </c>
      <c r="BC95" s="20">
        <v>6.0006070953861942E-2</v>
      </c>
      <c r="BE95" s="20">
        <v>0.1145234265132104</v>
      </c>
      <c r="BF95" s="20">
        <v>0.22135772661792291</v>
      </c>
      <c r="BG95" s="20">
        <v>0.1221207713860827</v>
      </c>
      <c r="BH95" s="20">
        <v>0.14056901789526111</v>
      </c>
      <c r="BI95" s="20">
        <v>7.7662743455232261E-2</v>
      </c>
      <c r="BJ95" s="20">
        <v>3.5597903542780113E-2</v>
      </c>
      <c r="BK95" s="20">
        <v>2.3321977180299061E-2</v>
      </c>
      <c r="BL95" s="20">
        <v>5.4209707951771623E-2</v>
      </c>
      <c r="BN95" s="20">
        <v>0.15610669162400539</v>
      </c>
      <c r="BO95" s="20">
        <v>8.2680542117533659E-2</v>
      </c>
      <c r="BP95" s="20">
        <v>9.2271245883836839E-2</v>
      </c>
    </row>
    <row r="96" spans="2:68" x14ac:dyDescent="0.35">
      <c r="B96" s="19" t="s">
        <v>102</v>
      </c>
      <c r="C96" s="20">
        <v>0.31038321133800811</v>
      </c>
      <c r="D96" s="20">
        <v>0.28773302337530687</v>
      </c>
      <c r="E96" s="20">
        <v>0.31133396979922412</v>
      </c>
      <c r="F96" s="20">
        <v>0.36230008355272159</v>
      </c>
      <c r="G96" s="20">
        <v>0.28630539403633348</v>
      </c>
      <c r="H96" s="20">
        <v>0.26611344356347427</v>
      </c>
      <c r="I96" s="20">
        <v>0.30929318154933072</v>
      </c>
      <c r="K96" s="20">
        <v>0.35108320490212952</v>
      </c>
      <c r="L96" s="20">
        <v>0.26660048037807271</v>
      </c>
      <c r="N96" s="20">
        <v>0.37675763069428653</v>
      </c>
      <c r="O96" s="20">
        <v>0.26079932395572158</v>
      </c>
      <c r="P96" s="20">
        <v>0.30556129525355341</v>
      </c>
      <c r="Q96" s="20">
        <v>0.22888225972895521</v>
      </c>
      <c r="S96" s="20">
        <v>0.17428887120160849</v>
      </c>
      <c r="T96" s="20">
        <v>0.2278118451657305</v>
      </c>
      <c r="U96" s="20">
        <v>0.29559540789696059</v>
      </c>
      <c r="V96" s="20">
        <v>0.18834885332070259</v>
      </c>
      <c r="W96" s="20">
        <v>0.3312114723329308</v>
      </c>
      <c r="X96" s="20">
        <v>0.33811267479970092</v>
      </c>
      <c r="Y96" s="20">
        <v>0.19653263200564919</v>
      </c>
      <c r="Z96" s="20">
        <v>0.1964470449425883</v>
      </c>
      <c r="AA96" s="20">
        <v>0.26415541179039631</v>
      </c>
      <c r="AB96" s="20">
        <v>0.51722374258093717</v>
      </c>
      <c r="AC96" s="20">
        <v>0.33909520830283563</v>
      </c>
      <c r="AD96" s="20">
        <v>0.35979977734042617</v>
      </c>
      <c r="AE96" s="20">
        <v>0.24981413742858841</v>
      </c>
      <c r="AF96" s="20">
        <v>0.36483429224387798</v>
      </c>
      <c r="AG96" s="20">
        <v>0.39989911637643027</v>
      </c>
      <c r="AH96" s="20">
        <v>0.40383561080628938</v>
      </c>
      <c r="AI96" s="20">
        <v>0.24005622749370101</v>
      </c>
      <c r="AK96" s="20">
        <v>0.30159298956075331</v>
      </c>
      <c r="AL96" s="20">
        <v>0.31969902837975489</v>
      </c>
      <c r="AN96" s="20">
        <v>0.23221890166954201</v>
      </c>
      <c r="AO96" s="20">
        <v>0.33314682504948923</v>
      </c>
      <c r="AP96" s="20">
        <v>0.31602381255564199</v>
      </c>
      <c r="AQ96" s="20">
        <v>0.33222800234922872</v>
      </c>
      <c r="AR96" s="20">
        <v>0.34902684979054022</v>
      </c>
      <c r="AS96" s="20">
        <v>0.35399107756996512</v>
      </c>
      <c r="AT96" s="20">
        <v>0.15635277605494899</v>
      </c>
      <c r="AV96" s="20">
        <v>0.43066359270091609</v>
      </c>
      <c r="AW96" s="20">
        <v>0.30707925505338751</v>
      </c>
      <c r="AX96" s="20">
        <v>0.2169459248637666</v>
      </c>
      <c r="AY96" s="20">
        <v>0.23060427007492071</v>
      </c>
      <c r="AZ96" s="20">
        <v>0.31795505378047229</v>
      </c>
      <c r="BA96" s="20">
        <v>0.41277152550932811</v>
      </c>
      <c r="BB96" s="20">
        <v>0.1248400786483351</v>
      </c>
      <c r="BC96" s="20">
        <v>0.25823942380765941</v>
      </c>
      <c r="BE96" s="20">
        <v>0.43458793781658311</v>
      </c>
      <c r="BF96" s="20">
        <v>0.33818964747321079</v>
      </c>
      <c r="BG96" s="20">
        <v>0.2620712924453939</v>
      </c>
      <c r="BH96" s="20">
        <v>0.16093586006541061</v>
      </c>
      <c r="BI96" s="20">
        <v>0.34553049313239309</v>
      </c>
      <c r="BJ96" s="20">
        <v>0.1903354327084876</v>
      </c>
      <c r="BK96" s="20">
        <v>0.22083169926540769</v>
      </c>
      <c r="BL96" s="20">
        <v>0.17586983997650529</v>
      </c>
      <c r="BN96" s="20">
        <v>0.29551455263447668</v>
      </c>
      <c r="BO96" s="20">
        <v>0.25372289203356468</v>
      </c>
      <c r="BP96" s="20">
        <v>0.42850758827097513</v>
      </c>
    </row>
    <row r="97" spans="2:68" x14ac:dyDescent="0.35">
      <c r="B97" s="19" t="s">
        <v>103</v>
      </c>
      <c r="C97" s="20">
        <v>0.32700002891476299</v>
      </c>
      <c r="D97" s="20">
        <v>0.28272926477971477</v>
      </c>
      <c r="E97" s="20">
        <v>0.27273878164688509</v>
      </c>
      <c r="F97" s="20">
        <v>0.2374257737551943</v>
      </c>
      <c r="G97" s="20">
        <v>0.41727957529494608</v>
      </c>
      <c r="H97" s="20">
        <v>0.4321512507029821</v>
      </c>
      <c r="I97" s="20">
        <v>0.39285825773178479</v>
      </c>
      <c r="K97" s="20">
        <v>0.28689250816090922</v>
      </c>
      <c r="L97" s="20">
        <v>0.37132900556927501</v>
      </c>
      <c r="N97" s="20">
        <v>0.22803445409644271</v>
      </c>
      <c r="O97" s="20">
        <v>0.36455761986042512</v>
      </c>
      <c r="P97" s="20">
        <v>0.33021927688477171</v>
      </c>
      <c r="Q97" s="20">
        <v>0.4770351272597827</v>
      </c>
      <c r="S97" s="20">
        <v>0.47530738367754061</v>
      </c>
      <c r="T97" s="20">
        <v>0.52399997493820039</v>
      </c>
      <c r="U97" s="20">
        <v>0.36214148957531722</v>
      </c>
      <c r="V97" s="20">
        <v>0.42346994340639682</v>
      </c>
      <c r="W97" s="20">
        <v>0.3773522441698528</v>
      </c>
      <c r="X97" s="20">
        <v>0.3669483391348965</v>
      </c>
      <c r="Y97" s="20">
        <v>0.39844299531429878</v>
      </c>
      <c r="Z97" s="20">
        <v>0.35230620552004788</v>
      </c>
      <c r="AA97" s="20">
        <v>0.34572634876053449</v>
      </c>
      <c r="AB97" s="20">
        <v>0.28833998450656168</v>
      </c>
      <c r="AC97" s="20">
        <v>0.30481702887398737</v>
      </c>
      <c r="AD97" s="20">
        <v>0.26484562773413178</v>
      </c>
      <c r="AE97" s="20">
        <v>0.2328831579362764</v>
      </c>
      <c r="AF97" s="20">
        <v>0.30989393188434228</v>
      </c>
      <c r="AG97" s="20">
        <v>0.30547759701364008</v>
      </c>
      <c r="AH97" s="20">
        <v>0.13272321236816231</v>
      </c>
      <c r="AI97" s="20">
        <v>0.49484236241740431</v>
      </c>
      <c r="AK97" s="20">
        <v>0.32906386245579022</v>
      </c>
      <c r="AL97" s="20">
        <v>0.32428571676116441</v>
      </c>
      <c r="AN97" s="20">
        <v>0.41646893231067278</v>
      </c>
      <c r="AO97" s="20">
        <v>0.34841693824520342</v>
      </c>
      <c r="AP97" s="20">
        <v>0.48308395310583008</v>
      </c>
      <c r="AQ97" s="20">
        <v>0.26897624306071438</v>
      </c>
      <c r="AR97" s="20">
        <v>0.21089313637389689</v>
      </c>
      <c r="AS97" s="20">
        <v>8.8787226126657473E-2</v>
      </c>
      <c r="AT97" s="20">
        <v>0.61024728171480469</v>
      </c>
      <c r="AV97" s="20">
        <v>0.30183518642059792</v>
      </c>
      <c r="AW97" s="20">
        <v>0.27517108039776439</v>
      </c>
      <c r="AX97" s="20">
        <v>0.34398014550788869</v>
      </c>
      <c r="AY97" s="20">
        <v>0.30195179932576938</v>
      </c>
      <c r="AZ97" s="20">
        <v>0.35905122580349352</v>
      </c>
      <c r="BA97" s="20">
        <v>0</v>
      </c>
      <c r="BB97" s="20">
        <v>0.56135497649345267</v>
      </c>
      <c r="BC97" s="20">
        <v>0.4338948741452075</v>
      </c>
      <c r="BE97" s="20">
        <v>0.31609649146088081</v>
      </c>
      <c r="BF97" s="20">
        <v>0.28450625806693841</v>
      </c>
      <c r="BG97" s="20">
        <v>0.32151691576002162</v>
      </c>
      <c r="BH97" s="20">
        <v>0.242448268205888</v>
      </c>
      <c r="BI97" s="20">
        <v>0.35928712410523289</v>
      </c>
      <c r="BJ97" s="20">
        <v>0.51967734923685416</v>
      </c>
      <c r="BK97" s="20">
        <v>0.40164194276470722</v>
      </c>
      <c r="BL97" s="20">
        <v>0.44695379064015522</v>
      </c>
      <c r="BN97" s="20">
        <v>0.32375097779682149</v>
      </c>
      <c r="BO97" s="20">
        <v>0.36311905664469052</v>
      </c>
      <c r="BP97" s="20">
        <v>0.28628755857559601</v>
      </c>
    </row>
    <row r="98" spans="2:68" x14ac:dyDescent="0.35">
      <c r="B98" s="19" t="s">
        <v>104</v>
      </c>
      <c r="C98" s="20">
        <v>0.16484863013768339</v>
      </c>
      <c r="D98" s="20">
        <v>0.18720673402236621</v>
      </c>
      <c r="E98" s="20">
        <v>0.1118293862920756</v>
      </c>
      <c r="F98" s="20">
        <v>0.1520600327108691</v>
      </c>
      <c r="G98" s="20">
        <v>0.2062074903774499</v>
      </c>
      <c r="H98" s="20">
        <v>0.15532887974004381</v>
      </c>
      <c r="I98" s="20">
        <v>0.21032930304404571</v>
      </c>
      <c r="K98" s="20">
        <v>0.15067594081009289</v>
      </c>
      <c r="L98" s="20">
        <v>0.1795865780194098</v>
      </c>
      <c r="N98" s="20">
        <v>0.16297526517230271</v>
      </c>
      <c r="O98" s="20">
        <v>0.1981230860071666</v>
      </c>
      <c r="P98" s="20">
        <v>0.16101976553517891</v>
      </c>
      <c r="Q98" s="20">
        <v>0.1400171861582174</v>
      </c>
      <c r="S98" s="20">
        <v>0.10679037605432209</v>
      </c>
      <c r="T98" s="20">
        <v>0.1106240860097028</v>
      </c>
      <c r="U98" s="20">
        <v>0.1764412024677014</v>
      </c>
      <c r="V98" s="20">
        <v>0.18130650461328229</v>
      </c>
      <c r="W98" s="20">
        <v>7.9306688109759965E-2</v>
      </c>
      <c r="X98" s="20">
        <v>0.18798966408860501</v>
      </c>
      <c r="Y98" s="20">
        <v>0.22685254212266959</v>
      </c>
      <c r="Z98" s="20">
        <v>0.2270730601788068</v>
      </c>
      <c r="AA98" s="20">
        <v>0.24081997834925051</v>
      </c>
      <c r="AB98" s="20">
        <v>0.11900820753911549</v>
      </c>
      <c r="AC98" s="20">
        <v>0.14170265982609609</v>
      </c>
      <c r="AD98" s="20">
        <v>0.2249944502816508</v>
      </c>
      <c r="AE98" s="20">
        <v>0.22315478263213531</v>
      </c>
      <c r="AF98" s="20">
        <v>0.16779682621866149</v>
      </c>
      <c r="AG98" s="20">
        <v>0.10537423174496729</v>
      </c>
      <c r="AH98" s="20">
        <v>0.12633993723494469</v>
      </c>
      <c r="AI98" s="20">
        <v>0.1360619436068474</v>
      </c>
      <c r="AK98" s="20">
        <v>0.17442201435375501</v>
      </c>
      <c r="AL98" s="20">
        <v>0.15574711399426561</v>
      </c>
      <c r="AN98" s="20">
        <v>0.1930443197334302</v>
      </c>
      <c r="AO98" s="20">
        <v>0.17671310254660769</v>
      </c>
      <c r="AP98" s="20">
        <v>9.1703163628083798E-2</v>
      </c>
      <c r="AQ98" s="20">
        <v>0.19343300368155281</v>
      </c>
      <c r="AR98" s="20">
        <v>0.15350283976650059</v>
      </c>
      <c r="AS98" s="20">
        <v>0.1064982179129582</v>
      </c>
      <c r="AT98" s="20">
        <v>7.3880608202863629E-2</v>
      </c>
      <c r="AV98" s="20">
        <v>0.1209549047184959</v>
      </c>
      <c r="AW98" s="20">
        <v>0.15651542512128949</v>
      </c>
      <c r="AX98" s="20">
        <v>0.25817503295179839</v>
      </c>
      <c r="AY98" s="20">
        <v>0.23685505644768159</v>
      </c>
      <c r="AZ98" s="20">
        <v>0.1087016795813651</v>
      </c>
      <c r="BA98" s="20">
        <v>0</v>
      </c>
      <c r="BB98" s="20">
        <v>9.056942749439427E-2</v>
      </c>
      <c r="BC98" s="20">
        <v>0.2059496884697499</v>
      </c>
      <c r="BE98" s="20">
        <v>8.9600558900934171E-2</v>
      </c>
      <c r="BF98" s="20">
        <v>0.12059686206609289</v>
      </c>
      <c r="BG98" s="20">
        <v>0.24707115291005011</v>
      </c>
      <c r="BH98" s="20">
        <v>0.30266620143448392</v>
      </c>
      <c r="BI98" s="20">
        <v>0.15675089993072699</v>
      </c>
      <c r="BJ98" s="20">
        <v>0.17843892659080929</v>
      </c>
      <c r="BK98" s="20">
        <v>0.25708964861350431</v>
      </c>
      <c r="BL98" s="20">
        <v>0.163348387337198</v>
      </c>
      <c r="BN98" s="20">
        <v>0.1659756928014125</v>
      </c>
      <c r="BO98" s="20">
        <v>0.19824333262125041</v>
      </c>
      <c r="BP98" s="20">
        <v>0.1355480943672579</v>
      </c>
    </row>
    <row r="99" spans="2:68" x14ac:dyDescent="0.35">
      <c r="B99" s="19" t="s">
        <v>105</v>
      </c>
      <c r="C99" s="20">
        <v>6.4876601486074922E-2</v>
      </c>
      <c r="D99" s="20">
        <v>9.6291589674933231E-2</v>
      </c>
      <c r="E99" s="20">
        <v>5.4848533456604807E-2</v>
      </c>
      <c r="F99" s="20">
        <v>6.1917947142767479E-2</v>
      </c>
      <c r="G99" s="20">
        <v>5.8268816428503227E-2</v>
      </c>
      <c r="H99" s="20">
        <v>7.5203495800132664E-2</v>
      </c>
      <c r="I99" s="20">
        <v>6.0068114829385788E-2</v>
      </c>
      <c r="K99" s="20">
        <v>7.1544596836202151E-2</v>
      </c>
      <c r="L99" s="20">
        <v>5.7797433541780088E-2</v>
      </c>
      <c r="N99" s="20">
        <v>5.0122164526698307E-2</v>
      </c>
      <c r="O99" s="20">
        <v>7.2552542876634263E-2</v>
      </c>
      <c r="P99" s="20">
        <v>0.11543801922970399</v>
      </c>
      <c r="Q99" s="20">
        <v>5.1345108042520522E-2</v>
      </c>
      <c r="S99" s="20">
        <v>0.13792135753907639</v>
      </c>
      <c r="T99" s="20">
        <v>3.8035113530643573E-2</v>
      </c>
      <c r="U99" s="20">
        <v>3.605381489252537E-2</v>
      </c>
      <c r="V99" s="20">
        <v>0.10352418149103999</v>
      </c>
      <c r="W99" s="20">
        <v>4.9588107848076407E-2</v>
      </c>
      <c r="X99" s="20">
        <v>3.3834511975984229E-2</v>
      </c>
      <c r="Y99" s="20">
        <v>7.6555658593601875E-2</v>
      </c>
      <c r="Z99" s="20">
        <v>0.1219482216243256</v>
      </c>
      <c r="AA99" s="20">
        <v>8.8144133436705033E-2</v>
      </c>
      <c r="AB99" s="20">
        <v>2.4254986169426548E-2</v>
      </c>
      <c r="AC99" s="20">
        <v>9.4725594300214766E-2</v>
      </c>
      <c r="AD99" s="20">
        <v>3.046293774937758E-2</v>
      </c>
      <c r="AE99" s="20">
        <v>9.4447990721605382E-2</v>
      </c>
      <c r="AF99" s="20">
        <v>3.694971239436462E-2</v>
      </c>
      <c r="AG99" s="20">
        <v>2.7254586628647069E-2</v>
      </c>
      <c r="AH99" s="20">
        <v>4.946034463889485E-2</v>
      </c>
      <c r="AI99" s="20">
        <v>0.10405240436420379</v>
      </c>
      <c r="AK99" s="20">
        <v>7.1626849147310157E-2</v>
      </c>
      <c r="AL99" s="20">
        <v>5.7656581536424251E-2</v>
      </c>
      <c r="AN99" s="20">
        <v>8.7206433572898284E-2</v>
      </c>
      <c r="AO99" s="20">
        <v>7.4971804301653469E-2</v>
      </c>
      <c r="AP99" s="20">
        <v>4.1973038869486848E-2</v>
      </c>
      <c r="AQ99" s="20">
        <v>5.9031952831905689E-2</v>
      </c>
      <c r="AR99" s="20">
        <v>5.842583804635626E-2</v>
      </c>
      <c r="AS99" s="20">
        <v>5.8059695264175253E-2</v>
      </c>
      <c r="AT99" s="20">
        <v>3.0302193393943321E-2</v>
      </c>
      <c r="AV99" s="20">
        <v>5.071230320846673E-2</v>
      </c>
      <c r="AW99" s="20">
        <v>6.2926408411205975E-2</v>
      </c>
      <c r="AX99" s="20">
        <v>5.9998381302446141E-2</v>
      </c>
      <c r="AY99" s="20">
        <v>0.14492074013982351</v>
      </c>
      <c r="AZ99" s="20">
        <v>9.8933647708726438E-2</v>
      </c>
      <c r="BA99" s="20">
        <v>0.2281367485562848</v>
      </c>
      <c r="BB99" s="20">
        <v>9.056942749439427E-2</v>
      </c>
      <c r="BC99" s="20">
        <v>4.1909942623521358E-2</v>
      </c>
      <c r="BE99" s="20">
        <v>4.5191585308391603E-2</v>
      </c>
      <c r="BF99" s="20">
        <v>3.5349505775835052E-2</v>
      </c>
      <c r="BG99" s="20">
        <v>4.7219867498451612E-2</v>
      </c>
      <c r="BH99" s="20">
        <v>0.15338065239895651</v>
      </c>
      <c r="BI99" s="20">
        <v>6.0768739376414783E-2</v>
      </c>
      <c r="BJ99" s="20">
        <v>7.5950387921068896E-2</v>
      </c>
      <c r="BK99" s="20">
        <v>9.7114732176081783E-2</v>
      </c>
      <c r="BL99" s="20">
        <v>0.15961827409436991</v>
      </c>
      <c r="BN99" s="20">
        <v>5.865208514328394E-2</v>
      </c>
      <c r="BO99" s="20">
        <v>0.1022341765829605</v>
      </c>
      <c r="BP99" s="20">
        <v>5.7385512902334207E-2</v>
      </c>
    </row>
    <row r="101" spans="2:68" ht="72.5" x14ac:dyDescent="0.35">
      <c r="B101" s="17" t="s">
        <v>111</v>
      </c>
    </row>
    <row r="102" spans="2:68" x14ac:dyDescent="0.35">
      <c r="B102" s="18" t="s">
        <v>16</v>
      </c>
    </row>
    <row r="103" spans="2:68" x14ac:dyDescent="0.35">
      <c r="B103" s="19" t="s">
        <v>101</v>
      </c>
      <c r="C103" s="20">
        <v>0.23393876494577609</v>
      </c>
      <c r="D103" s="20">
        <v>0.16655461706497751</v>
      </c>
      <c r="E103" s="20">
        <v>0.27975125262287082</v>
      </c>
      <c r="F103" s="20">
        <v>0.25747524605367711</v>
      </c>
      <c r="G103" s="20">
        <v>0.20068899546019539</v>
      </c>
      <c r="H103" s="20">
        <v>0.2274869336503178</v>
      </c>
      <c r="I103" s="20">
        <v>0.2192438457624768</v>
      </c>
      <c r="K103" s="20">
        <v>0.26526315991762611</v>
      </c>
      <c r="L103" s="20">
        <v>0.19715616346125381</v>
      </c>
      <c r="N103" s="20">
        <v>0.24733949995756849</v>
      </c>
      <c r="O103" s="20">
        <v>0.20303809814776291</v>
      </c>
      <c r="P103" s="20">
        <v>0.24498757642047569</v>
      </c>
      <c r="Q103" s="20">
        <v>0.22945683264093461</v>
      </c>
      <c r="S103" s="20">
        <v>0.16005725810539309</v>
      </c>
      <c r="T103" s="20">
        <v>0.17796246751697781</v>
      </c>
      <c r="U103" s="20">
        <v>0.25065054749699628</v>
      </c>
      <c r="V103" s="20">
        <v>0.23358501467041831</v>
      </c>
      <c r="W103" s="20">
        <v>0.30015307686522169</v>
      </c>
      <c r="X103" s="20">
        <v>0.1945018533110657</v>
      </c>
      <c r="Y103" s="20">
        <v>0.25514312334064781</v>
      </c>
      <c r="Z103" s="20">
        <v>0.17523893820496941</v>
      </c>
      <c r="AA103" s="20">
        <v>0.1553121701598939</v>
      </c>
      <c r="AB103" s="20">
        <v>0.27132283056220552</v>
      </c>
      <c r="AC103" s="20">
        <v>0.1705015144913454</v>
      </c>
      <c r="AD103" s="20">
        <v>0.22280406898943669</v>
      </c>
      <c r="AE103" s="20">
        <v>0.2935942966459385</v>
      </c>
      <c r="AF103" s="20">
        <v>0.24162689112207761</v>
      </c>
      <c r="AG103" s="20">
        <v>0.2400164344955652</v>
      </c>
      <c r="AH103" s="20">
        <v>0.31065356644611142</v>
      </c>
      <c r="AI103" s="20">
        <v>0.23904759941754961</v>
      </c>
      <c r="AK103" s="20">
        <v>0.27290534599757088</v>
      </c>
      <c r="AL103" s="20">
        <v>0.19495096023279029</v>
      </c>
      <c r="AN103" s="20">
        <v>0.2105270221404732</v>
      </c>
      <c r="AO103" s="20">
        <v>0.2005683302031871</v>
      </c>
      <c r="AP103" s="20">
        <v>0.20390501451067999</v>
      </c>
      <c r="AQ103" s="20">
        <v>0.21764791924573379</v>
      </c>
      <c r="AR103" s="20">
        <v>0.28657894943953832</v>
      </c>
      <c r="AS103" s="20">
        <v>0.36614724096387319</v>
      </c>
      <c r="AT103" s="20">
        <v>0.32069005744661339</v>
      </c>
      <c r="AV103" s="20">
        <v>0.30185080445498952</v>
      </c>
      <c r="AW103" s="20">
        <v>0.24993675970862131</v>
      </c>
      <c r="AX103" s="20">
        <v>0.21540213226119589</v>
      </c>
      <c r="AY103" s="20">
        <v>6.3721419783793462E-2</v>
      </c>
      <c r="AZ103" s="20">
        <v>0.27682806602608712</v>
      </c>
      <c r="BA103" s="20">
        <v>0.77186325144371515</v>
      </c>
      <c r="BB103" s="20">
        <v>0.21540950614272941</v>
      </c>
      <c r="BC103" s="20">
        <v>0.1588638340128023</v>
      </c>
      <c r="BE103" s="20">
        <v>0.29206099977634098</v>
      </c>
      <c r="BF103" s="20">
        <v>0.29990276295174062</v>
      </c>
      <c r="BG103" s="20">
        <v>0.19968705583831431</v>
      </c>
      <c r="BH103" s="20">
        <v>5.2548766388837369E-2</v>
      </c>
      <c r="BI103" s="20">
        <v>0.31557255108141291</v>
      </c>
      <c r="BJ103" s="20">
        <v>7.3299739447234794E-2</v>
      </c>
      <c r="BK103" s="20">
        <v>8.8949464107924897E-2</v>
      </c>
      <c r="BL103" s="20">
        <v>0.11701386992671529</v>
      </c>
      <c r="BN103" s="20">
        <v>0.24905916260022151</v>
      </c>
      <c r="BO103" s="20">
        <v>0.17374597284433679</v>
      </c>
      <c r="BP103" s="20">
        <v>0.2367620398422017</v>
      </c>
    </row>
    <row r="104" spans="2:68" x14ac:dyDescent="0.35">
      <c r="B104" s="19" t="s">
        <v>102</v>
      </c>
      <c r="C104" s="20">
        <v>0.40875716396035727</v>
      </c>
      <c r="D104" s="20">
        <v>0.37923874543336578</v>
      </c>
      <c r="E104" s="20">
        <v>0.35209617760230172</v>
      </c>
      <c r="F104" s="20">
        <v>0.40302397566789239</v>
      </c>
      <c r="G104" s="20">
        <v>0.39273645565815068</v>
      </c>
      <c r="H104" s="20">
        <v>0.43547510926768579</v>
      </c>
      <c r="I104" s="20">
        <v>0.51278312138342075</v>
      </c>
      <c r="K104" s="20">
        <v>0.42802918039263232</v>
      </c>
      <c r="L104" s="20">
        <v>0.38977770266005091</v>
      </c>
      <c r="N104" s="20">
        <v>0.45198592754107758</v>
      </c>
      <c r="O104" s="20">
        <v>0.42614302376254187</v>
      </c>
      <c r="P104" s="20">
        <v>0.38883610587694961</v>
      </c>
      <c r="Q104" s="20">
        <v>0.32634878837511411</v>
      </c>
      <c r="S104" s="20">
        <v>0.37788505491584917</v>
      </c>
      <c r="T104" s="20">
        <v>0.26549300696818229</v>
      </c>
      <c r="U104" s="20">
        <v>0.2468702999120522</v>
      </c>
      <c r="V104" s="20">
        <v>0.28300385365584929</v>
      </c>
      <c r="W104" s="20">
        <v>0.3524239813186873</v>
      </c>
      <c r="X104" s="20">
        <v>0.43076827808831569</v>
      </c>
      <c r="Y104" s="20">
        <v>0.34252229778581872</v>
      </c>
      <c r="Z104" s="20">
        <v>0.46454994974800362</v>
      </c>
      <c r="AA104" s="20">
        <v>0.46541075237093238</v>
      </c>
      <c r="AB104" s="20">
        <v>0.4744937625102662</v>
      </c>
      <c r="AC104" s="20">
        <v>0.52431890229732836</v>
      </c>
      <c r="AD104" s="20">
        <v>0.42626376520802822</v>
      </c>
      <c r="AE104" s="20">
        <v>0.5070387210413263</v>
      </c>
      <c r="AF104" s="20">
        <v>0.48356010319726112</v>
      </c>
      <c r="AG104" s="20">
        <v>0.41046440229605669</v>
      </c>
      <c r="AH104" s="20">
        <v>0.43463103521398683</v>
      </c>
      <c r="AI104" s="20">
        <v>0.33221792185945659</v>
      </c>
      <c r="AK104" s="20">
        <v>0.46548482294004401</v>
      </c>
      <c r="AL104" s="20">
        <v>0.35156037133129198</v>
      </c>
      <c r="AN104" s="20">
        <v>0.37031934863561677</v>
      </c>
      <c r="AO104" s="20">
        <v>0.42559166117307268</v>
      </c>
      <c r="AP104" s="20">
        <v>0.39805968671091241</v>
      </c>
      <c r="AQ104" s="20">
        <v>0.42140606183783291</v>
      </c>
      <c r="AR104" s="20">
        <v>0.42528175511794591</v>
      </c>
      <c r="AS104" s="20">
        <v>0.3591431471799828</v>
      </c>
      <c r="AT104" s="20">
        <v>0.42576741729037609</v>
      </c>
      <c r="AV104" s="20">
        <v>0.49358187320023961</v>
      </c>
      <c r="AW104" s="20">
        <v>0.41774579594859301</v>
      </c>
      <c r="AX104" s="20">
        <v>0.42863772189444421</v>
      </c>
      <c r="AY104" s="20">
        <v>0.33794955049822001</v>
      </c>
      <c r="AZ104" s="20">
        <v>0.47955224235468241</v>
      </c>
      <c r="BA104" s="20">
        <v>0</v>
      </c>
      <c r="BB104" s="20">
        <v>0.22822222291674879</v>
      </c>
      <c r="BC104" s="20">
        <v>0.30224828422915018</v>
      </c>
      <c r="BE104" s="20">
        <v>0.51063716369815426</v>
      </c>
      <c r="BF104" s="20">
        <v>0.39466306368199561</v>
      </c>
      <c r="BG104" s="20">
        <v>0.49105151296917171</v>
      </c>
      <c r="BH104" s="20">
        <v>0.30794310822857512</v>
      </c>
      <c r="BI104" s="20">
        <v>0.43370046389491868</v>
      </c>
      <c r="BJ104" s="20">
        <v>0.26667494575150391</v>
      </c>
      <c r="BK104" s="20">
        <v>0.39901233222207899</v>
      </c>
      <c r="BL104" s="20">
        <v>0.23184224087906249</v>
      </c>
      <c r="BN104" s="20">
        <v>0.39982775500575618</v>
      </c>
      <c r="BO104" s="20">
        <v>0.46262084701812628</v>
      </c>
      <c r="BP104" s="20">
        <v>0.39935014071150021</v>
      </c>
    </row>
    <row r="105" spans="2:68" x14ac:dyDescent="0.35">
      <c r="B105" s="19" t="s">
        <v>103</v>
      </c>
      <c r="C105" s="20">
        <v>0.25328962913593728</v>
      </c>
      <c r="D105" s="20">
        <v>0.31829966697389672</v>
      </c>
      <c r="E105" s="20">
        <v>0.26311461997446628</v>
      </c>
      <c r="F105" s="20">
        <v>0.22292080258160599</v>
      </c>
      <c r="G105" s="20">
        <v>0.26713680417992358</v>
      </c>
      <c r="H105" s="20">
        <v>0.2454711212182607</v>
      </c>
      <c r="I105" s="20">
        <v>0.2292596651462715</v>
      </c>
      <c r="K105" s="20">
        <v>0.20435760557887669</v>
      </c>
      <c r="L105" s="20">
        <v>0.30881515118678821</v>
      </c>
      <c r="N105" s="20">
        <v>0.21734949610772211</v>
      </c>
      <c r="O105" s="20">
        <v>0.25889478521328702</v>
      </c>
      <c r="P105" s="20">
        <v>0.23653983564037129</v>
      </c>
      <c r="Q105" s="20">
        <v>0.32529189861355529</v>
      </c>
      <c r="S105" s="20">
        <v>0.26613394035131349</v>
      </c>
      <c r="T105" s="20">
        <v>0.45769868631222271</v>
      </c>
      <c r="U105" s="20">
        <v>0.4327485917947097</v>
      </c>
      <c r="V105" s="20">
        <v>0.37788281758539999</v>
      </c>
      <c r="W105" s="20">
        <v>0.22476390947124911</v>
      </c>
      <c r="X105" s="20">
        <v>0.26442537515207709</v>
      </c>
      <c r="Y105" s="20">
        <v>0.28926999956210631</v>
      </c>
      <c r="Z105" s="20">
        <v>0.27461607498534107</v>
      </c>
      <c r="AA105" s="20">
        <v>0.17129844825389351</v>
      </c>
      <c r="AB105" s="20">
        <v>0.19771537095143021</v>
      </c>
      <c r="AC105" s="20">
        <v>0.18637619467436639</v>
      </c>
      <c r="AD105" s="20">
        <v>0.24640237271083451</v>
      </c>
      <c r="AE105" s="20">
        <v>0.13808742528360421</v>
      </c>
      <c r="AF105" s="20">
        <v>0.194681960214899</v>
      </c>
      <c r="AG105" s="20">
        <v>0.31608140377111499</v>
      </c>
      <c r="AH105" s="20">
        <v>0.16861465796628239</v>
      </c>
      <c r="AI105" s="20">
        <v>0.26685476749527143</v>
      </c>
      <c r="AK105" s="20">
        <v>0.19013068194019911</v>
      </c>
      <c r="AL105" s="20">
        <v>0.31646468864725941</v>
      </c>
      <c r="AN105" s="20">
        <v>0.30608429749353078</v>
      </c>
      <c r="AO105" s="20">
        <v>0.24210450590088339</v>
      </c>
      <c r="AP105" s="20">
        <v>0.30460500983380878</v>
      </c>
      <c r="AQ105" s="20">
        <v>0.25662913569683071</v>
      </c>
      <c r="AR105" s="20">
        <v>0.21181152614086579</v>
      </c>
      <c r="AS105" s="20">
        <v>0.18085925857807891</v>
      </c>
      <c r="AT105" s="20">
        <v>0.18703201394780841</v>
      </c>
      <c r="AV105" s="20">
        <v>0.1611917596024843</v>
      </c>
      <c r="AW105" s="20">
        <v>0.2545440744545785</v>
      </c>
      <c r="AX105" s="20">
        <v>0.22447399122176251</v>
      </c>
      <c r="AY105" s="20">
        <v>0.31143185221461001</v>
      </c>
      <c r="AZ105" s="20">
        <v>0.1489521147779547</v>
      </c>
      <c r="BA105" s="20">
        <v>0</v>
      </c>
      <c r="BB105" s="20">
        <v>0.27010730738733491</v>
      </c>
      <c r="BC105" s="20">
        <v>0.39064978401961281</v>
      </c>
      <c r="BE105" s="20">
        <v>0.1656288418628997</v>
      </c>
      <c r="BF105" s="20">
        <v>0.2460290083950066</v>
      </c>
      <c r="BG105" s="20">
        <v>0.2245963208671492</v>
      </c>
      <c r="BH105" s="20">
        <v>0.33745833217830151</v>
      </c>
      <c r="BI105" s="20">
        <v>0.17506423304612531</v>
      </c>
      <c r="BJ105" s="20">
        <v>0.45901264964562372</v>
      </c>
      <c r="BK105" s="20">
        <v>0.41707527265346972</v>
      </c>
      <c r="BL105" s="20">
        <v>0.28142584426340128</v>
      </c>
      <c r="BN105" s="20">
        <v>0.23413945244419859</v>
      </c>
      <c r="BO105" s="20">
        <v>0.27724072707297009</v>
      </c>
      <c r="BP105" s="20">
        <v>0.29098551969482128</v>
      </c>
    </row>
    <row r="106" spans="2:68" x14ac:dyDescent="0.35">
      <c r="B106" s="19" t="s">
        <v>104</v>
      </c>
      <c r="C106" s="20">
        <v>6.9428691995365138E-2</v>
      </c>
      <c r="D106" s="20">
        <v>0.1100741483582633</v>
      </c>
      <c r="E106" s="20">
        <v>7.397537787216929E-2</v>
      </c>
      <c r="F106" s="20">
        <v>7.0403863935958377E-2</v>
      </c>
      <c r="G106" s="20">
        <v>7.861819274898485E-2</v>
      </c>
      <c r="H106" s="20">
        <v>7.648170517060536E-2</v>
      </c>
      <c r="I106" s="20">
        <v>1.9426674502759179E-2</v>
      </c>
      <c r="K106" s="20">
        <v>6.384789937879326E-2</v>
      </c>
      <c r="L106" s="20">
        <v>7.3846692377771611E-2</v>
      </c>
      <c r="N106" s="20">
        <v>5.6441995241854732E-2</v>
      </c>
      <c r="O106" s="20">
        <v>6.6755379979476032E-2</v>
      </c>
      <c r="P106" s="20">
        <v>9.1727086220770887E-2</v>
      </c>
      <c r="Q106" s="20">
        <v>8.2293329425628919E-2</v>
      </c>
      <c r="S106" s="20">
        <v>0.12877098964981831</v>
      </c>
      <c r="T106" s="20">
        <v>9.884583920261733E-2</v>
      </c>
      <c r="U106" s="20">
        <v>6.9730560796241695E-2</v>
      </c>
      <c r="V106" s="20">
        <v>7.3603221087340118E-2</v>
      </c>
      <c r="W106" s="20">
        <v>7.8160827078750897E-2</v>
      </c>
      <c r="X106" s="20">
        <v>3.090523814098314E-2</v>
      </c>
      <c r="Y106" s="20">
        <v>7.0363987434905892E-2</v>
      </c>
      <c r="Z106" s="20">
        <v>5.1944110942859972E-2</v>
      </c>
      <c r="AA106" s="20">
        <v>0.15755871543496131</v>
      </c>
      <c r="AB106" s="20">
        <v>5.6468035976097987E-2</v>
      </c>
      <c r="AC106" s="20">
        <v>8.9232180113032994E-2</v>
      </c>
      <c r="AD106" s="20">
        <v>5.9933683322864147E-2</v>
      </c>
      <c r="AE106" s="20">
        <v>6.1279557029130988E-2</v>
      </c>
      <c r="AF106" s="20">
        <v>4.3181333071397682E-2</v>
      </c>
      <c r="AG106" s="20">
        <v>3.3437759437263112E-2</v>
      </c>
      <c r="AH106" s="20">
        <v>3.7503488895322269E-2</v>
      </c>
      <c r="AI106" s="20">
        <v>0.1188373162792854</v>
      </c>
      <c r="AK106" s="20">
        <v>4.4100778132595463E-2</v>
      </c>
      <c r="AL106" s="20">
        <v>9.5038333472578715E-2</v>
      </c>
      <c r="AN106" s="20">
        <v>7.5494055469626842E-2</v>
      </c>
      <c r="AO106" s="20">
        <v>9.7307765223421175E-2</v>
      </c>
      <c r="AP106" s="20">
        <v>5.0199312795305179E-2</v>
      </c>
      <c r="AQ106" s="20">
        <v>7.1330400983849476E-2</v>
      </c>
      <c r="AR106" s="20">
        <v>4.7185473468667673E-2</v>
      </c>
      <c r="AS106" s="20">
        <v>3.1759748586057172E-2</v>
      </c>
      <c r="AT106" s="20">
        <v>6.6510511315201901E-2</v>
      </c>
      <c r="AV106" s="20">
        <v>3.9831903001580071E-2</v>
      </c>
      <c r="AW106" s="20">
        <v>4.3177055461266677E-2</v>
      </c>
      <c r="AX106" s="20">
        <v>6.103459045173075E-2</v>
      </c>
      <c r="AY106" s="20">
        <v>0.23166388774253749</v>
      </c>
      <c r="AZ106" s="20">
        <v>4.0141114841179992E-2</v>
      </c>
      <c r="BA106" s="20">
        <v>0.2281367485562848</v>
      </c>
      <c r="BB106" s="20">
        <v>0.28626096355318692</v>
      </c>
      <c r="BC106" s="20">
        <v>0.1080565855357437</v>
      </c>
      <c r="BE106" s="20">
        <v>2.7816854677290021E-2</v>
      </c>
      <c r="BF106" s="20">
        <v>3.2065859605521142E-2</v>
      </c>
      <c r="BG106" s="20">
        <v>7.3317738371065894E-2</v>
      </c>
      <c r="BH106" s="20">
        <v>0.21992318991173129</v>
      </c>
      <c r="BI106" s="20">
        <v>3.6378954882155458E-2</v>
      </c>
      <c r="BJ106" s="20">
        <v>0.19145879912525271</v>
      </c>
      <c r="BK106" s="20">
        <v>5.9803139453648992E-2</v>
      </c>
      <c r="BL106" s="20">
        <v>0.13782987600134439</v>
      </c>
      <c r="BN106" s="20">
        <v>8.6614456983980931E-2</v>
      </c>
      <c r="BO106" s="20">
        <v>3.9132600377784439E-2</v>
      </c>
      <c r="BP106" s="20">
        <v>3.2280834140626179E-2</v>
      </c>
    </row>
    <row r="107" spans="2:68" x14ac:dyDescent="0.35">
      <c r="B107" s="19" t="s">
        <v>105</v>
      </c>
      <c r="C107" s="20">
        <v>3.4585749962564243E-2</v>
      </c>
      <c r="D107" s="20">
        <v>2.583282216949663E-2</v>
      </c>
      <c r="E107" s="20">
        <v>3.106257192819201E-2</v>
      </c>
      <c r="F107" s="20">
        <v>4.6176111760866043E-2</v>
      </c>
      <c r="G107" s="20">
        <v>6.0819551952745611E-2</v>
      </c>
      <c r="H107" s="20">
        <v>1.508513069313043E-2</v>
      </c>
      <c r="I107" s="20">
        <v>1.9286693205071589E-2</v>
      </c>
      <c r="K107" s="20">
        <v>3.8502154732071622E-2</v>
      </c>
      <c r="L107" s="20">
        <v>3.0404290314135409E-2</v>
      </c>
      <c r="N107" s="20">
        <v>2.688308115177707E-2</v>
      </c>
      <c r="O107" s="20">
        <v>4.516871289693225E-2</v>
      </c>
      <c r="P107" s="20">
        <v>3.7909395841432728E-2</v>
      </c>
      <c r="Q107" s="20">
        <v>3.6609150944767237E-2</v>
      </c>
      <c r="S107" s="20">
        <v>6.7152756977625919E-2</v>
      </c>
      <c r="T107" s="20">
        <v>0</v>
      </c>
      <c r="U107" s="20">
        <v>0</v>
      </c>
      <c r="V107" s="20">
        <v>3.1925093000992083E-2</v>
      </c>
      <c r="W107" s="20">
        <v>4.4498205266091127E-2</v>
      </c>
      <c r="X107" s="20">
        <v>7.9399255307558536E-2</v>
      </c>
      <c r="Y107" s="20">
        <v>4.2700591876521213E-2</v>
      </c>
      <c r="Z107" s="20">
        <v>3.3650926118825857E-2</v>
      </c>
      <c r="AA107" s="20">
        <v>5.0419913780319008E-2</v>
      </c>
      <c r="AB107" s="20">
        <v>0</v>
      </c>
      <c r="AC107" s="20">
        <v>2.9571208423926909E-2</v>
      </c>
      <c r="AD107" s="20">
        <v>4.4596109768836427E-2</v>
      </c>
      <c r="AE107" s="20">
        <v>0</v>
      </c>
      <c r="AF107" s="20">
        <v>3.694971239436462E-2</v>
      </c>
      <c r="AG107" s="20">
        <v>0</v>
      </c>
      <c r="AH107" s="20">
        <v>4.8597251478296931E-2</v>
      </c>
      <c r="AI107" s="20">
        <v>4.3042394948437222E-2</v>
      </c>
      <c r="AK107" s="20">
        <v>2.737837098959043E-2</v>
      </c>
      <c r="AL107" s="20">
        <v>4.1985646316079532E-2</v>
      </c>
      <c r="AN107" s="20">
        <v>3.7575276260752383E-2</v>
      </c>
      <c r="AO107" s="20">
        <v>3.4427737499435583E-2</v>
      </c>
      <c r="AP107" s="20">
        <v>4.323097614929361E-2</v>
      </c>
      <c r="AQ107" s="20">
        <v>3.2986482235753338E-2</v>
      </c>
      <c r="AR107" s="20">
        <v>2.9142295832982432E-2</v>
      </c>
      <c r="AS107" s="20">
        <v>6.2090604692007903E-2</v>
      </c>
      <c r="AT107" s="20">
        <v>0</v>
      </c>
      <c r="AV107" s="20">
        <v>3.5436597407066941E-3</v>
      </c>
      <c r="AW107" s="20">
        <v>3.459631442694059E-2</v>
      </c>
      <c r="AX107" s="20">
        <v>7.045156417086694E-2</v>
      </c>
      <c r="AY107" s="20">
        <v>5.5233289760839077E-2</v>
      </c>
      <c r="AZ107" s="20">
        <v>5.4526462000095782E-2</v>
      </c>
      <c r="BA107" s="20">
        <v>0</v>
      </c>
      <c r="BB107" s="20">
        <v>0</v>
      </c>
      <c r="BC107" s="20">
        <v>4.0181512202691123E-2</v>
      </c>
      <c r="BE107" s="20">
        <v>3.8561399853150732E-3</v>
      </c>
      <c r="BF107" s="20">
        <v>2.7339305365736189E-2</v>
      </c>
      <c r="BG107" s="20">
        <v>1.134737195429875E-2</v>
      </c>
      <c r="BH107" s="20">
        <v>8.2126603292554834E-2</v>
      </c>
      <c r="BI107" s="20">
        <v>3.9283797095387457E-2</v>
      </c>
      <c r="BJ107" s="20">
        <v>9.5538660303850376E-3</v>
      </c>
      <c r="BK107" s="20">
        <v>3.51597915628774E-2</v>
      </c>
      <c r="BL107" s="20">
        <v>0.23188816892947661</v>
      </c>
      <c r="BN107" s="20">
        <v>3.0359172965842691E-2</v>
      </c>
      <c r="BO107" s="20">
        <v>4.7259852686782067E-2</v>
      </c>
      <c r="BP107" s="20">
        <v>4.062146561085074E-2</v>
      </c>
    </row>
    <row r="109" spans="2:68" ht="72.5" x14ac:dyDescent="0.35">
      <c r="B109" s="17" t="s">
        <v>112</v>
      </c>
    </row>
    <row r="110" spans="2:68" x14ac:dyDescent="0.35">
      <c r="B110" s="18" t="s">
        <v>16</v>
      </c>
    </row>
    <row r="111" spans="2:68" x14ac:dyDescent="0.35">
      <c r="B111" s="19" t="s">
        <v>101</v>
      </c>
      <c r="C111" s="20">
        <v>0.15604223063341069</v>
      </c>
      <c r="D111" s="20">
        <v>0.1107609052294473</v>
      </c>
      <c r="E111" s="20">
        <v>0.25752499211438767</v>
      </c>
      <c r="F111" s="20">
        <v>0.20315461783819591</v>
      </c>
      <c r="G111" s="20">
        <v>0.1079223790977603</v>
      </c>
      <c r="H111" s="20">
        <v>9.3320662162418966E-2</v>
      </c>
      <c r="I111" s="20">
        <v>7.1075130036909115E-2</v>
      </c>
      <c r="K111" s="20">
        <v>0.17172747455470619</v>
      </c>
      <c r="L111" s="20">
        <v>0.13636024398507829</v>
      </c>
      <c r="N111" s="20">
        <v>0.2014902772053806</v>
      </c>
      <c r="O111" s="20">
        <v>0.1129120136077558</v>
      </c>
      <c r="P111" s="20">
        <v>0.13907301938428329</v>
      </c>
      <c r="Q111" s="20">
        <v>0.1284128414565841</v>
      </c>
      <c r="S111" s="20">
        <v>4.2036942061660351E-2</v>
      </c>
      <c r="T111" s="20">
        <v>0.15899656453225289</v>
      </c>
      <c r="U111" s="20">
        <v>0.1241720967691495</v>
      </c>
      <c r="V111" s="20">
        <v>0.1281789185900922</v>
      </c>
      <c r="W111" s="20">
        <v>0.19563028209312269</v>
      </c>
      <c r="X111" s="20">
        <v>6.8956604023946252E-2</v>
      </c>
      <c r="Y111" s="20">
        <v>0.1731312556233911</v>
      </c>
      <c r="Z111" s="20">
        <v>0.1604084708966069</v>
      </c>
      <c r="AA111" s="20">
        <v>0.112141406330413</v>
      </c>
      <c r="AB111" s="20">
        <v>7.8568485704105601E-2</v>
      </c>
      <c r="AC111" s="20">
        <v>9.9195849672393269E-2</v>
      </c>
      <c r="AD111" s="20">
        <v>0.17099026010403029</v>
      </c>
      <c r="AE111" s="20">
        <v>0.17212615784203161</v>
      </c>
      <c r="AF111" s="20">
        <v>0.1836417953940086</v>
      </c>
      <c r="AG111" s="20">
        <v>0.18974977109369651</v>
      </c>
      <c r="AH111" s="20">
        <v>0.28783770920988883</v>
      </c>
      <c r="AI111" s="20">
        <v>7.7140131762216027E-2</v>
      </c>
      <c r="AK111" s="20">
        <v>0.15686808275952169</v>
      </c>
      <c r="AL111" s="20">
        <v>0.1557466144506687</v>
      </c>
      <c r="AN111" s="20">
        <v>0.11573577210119421</v>
      </c>
      <c r="AO111" s="20">
        <v>8.933708955093371E-2</v>
      </c>
      <c r="AP111" s="20">
        <v>8.4481638388471489E-2</v>
      </c>
      <c r="AQ111" s="20">
        <v>0.16543908103337199</v>
      </c>
      <c r="AR111" s="20">
        <v>0.25730077782369343</v>
      </c>
      <c r="AS111" s="20">
        <v>0.32692282577126791</v>
      </c>
      <c r="AT111" s="20">
        <v>0.1706955360367752</v>
      </c>
      <c r="AV111" s="20">
        <v>0.15791469014152029</v>
      </c>
      <c r="AW111" s="20">
        <v>0.2035451467775386</v>
      </c>
      <c r="AX111" s="20">
        <v>0.1633788505835565</v>
      </c>
      <c r="AY111" s="20">
        <v>0.138706507990046</v>
      </c>
      <c r="AZ111" s="20">
        <v>9.1938633710452924E-2</v>
      </c>
      <c r="BA111" s="20">
        <v>0.49852428355916728</v>
      </c>
      <c r="BB111" s="20">
        <v>0</v>
      </c>
      <c r="BC111" s="20">
        <v>9.4484967493175739E-2</v>
      </c>
      <c r="BE111" s="20">
        <v>0.1758693905943898</v>
      </c>
      <c r="BF111" s="20">
        <v>0.24327136515113221</v>
      </c>
      <c r="BG111" s="20">
        <v>0.1858893891492826</v>
      </c>
      <c r="BH111" s="20">
        <v>7.4506880921286281E-2</v>
      </c>
      <c r="BI111" s="20">
        <v>0.1075483086672411</v>
      </c>
      <c r="BJ111" s="20">
        <v>5.4399813040433863E-2</v>
      </c>
      <c r="BK111" s="20">
        <v>3.0176869408532769E-2</v>
      </c>
      <c r="BL111" s="20">
        <v>8.8614411905361387E-2</v>
      </c>
      <c r="BN111" s="20">
        <v>0.1640563166695822</v>
      </c>
      <c r="BO111" s="20">
        <v>0.1083704525576986</v>
      </c>
      <c r="BP111" s="20">
        <v>0.17271106105252851</v>
      </c>
    </row>
    <row r="112" spans="2:68" x14ac:dyDescent="0.35">
      <c r="B112" s="19" t="s">
        <v>102</v>
      </c>
      <c r="C112" s="20">
        <v>0.34777217769334579</v>
      </c>
      <c r="D112" s="20">
        <v>0.270421637969123</v>
      </c>
      <c r="E112" s="20">
        <v>0.30444483925572452</v>
      </c>
      <c r="F112" s="20">
        <v>0.34183826612975321</v>
      </c>
      <c r="G112" s="20">
        <v>0.34291728244760511</v>
      </c>
      <c r="H112" s="20">
        <v>0.42943951077387588</v>
      </c>
      <c r="I112" s="20">
        <v>0.4137001203362935</v>
      </c>
      <c r="K112" s="20">
        <v>0.36377293253508319</v>
      </c>
      <c r="L112" s="20">
        <v>0.33207053201761227</v>
      </c>
      <c r="N112" s="20">
        <v>0.40131954068635661</v>
      </c>
      <c r="O112" s="20">
        <v>0.35302666253318288</v>
      </c>
      <c r="P112" s="20">
        <v>0.31638176223543057</v>
      </c>
      <c r="Q112" s="20">
        <v>0.26514251111212561</v>
      </c>
      <c r="S112" s="20">
        <v>0.27239107347408142</v>
      </c>
      <c r="T112" s="20">
        <v>0.17437875432539879</v>
      </c>
      <c r="U112" s="20">
        <v>0.31836623665555808</v>
      </c>
      <c r="V112" s="20">
        <v>0.3098281991384812</v>
      </c>
      <c r="W112" s="20">
        <v>0.21427266471953299</v>
      </c>
      <c r="X112" s="20">
        <v>0.36203451322600999</v>
      </c>
      <c r="Y112" s="20">
        <v>0.29055651681602379</v>
      </c>
      <c r="Z112" s="20">
        <v>0.33789083312096541</v>
      </c>
      <c r="AA112" s="20">
        <v>0.37123634166620612</v>
      </c>
      <c r="AB112" s="20">
        <v>0.5036623043139451</v>
      </c>
      <c r="AC112" s="20">
        <v>0.35122997405049677</v>
      </c>
      <c r="AD112" s="20">
        <v>0.40090782638680172</v>
      </c>
      <c r="AE112" s="20">
        <v>0.42484659398801228</v>
      </c>
      <c r="AF112" s="20">
        <v>0.43732412464970338</v>
      </c>
      <c r="AG112" s="20">
        <v>0.45160463700497211</v>
      </c>
      <c r="AH112" s="20">
        <v>0.36123138909234043</v>
      </c>
      <c r="AI112" s="20">
        <v>0.34188951202751089</v>
      </c>
      <c r="AK112" s="20">
        <v>0.36095620334785739</v>
      </c>
      <c r="AL112" s="20">
        <v>0.33430969778493452</v>
      </c>
      <c r="AN112" s="20">
        <v>0.27860232469376839</v>
      </c>
      <c r="AO112" s="20">
        <v>0.31597507998106361</v>
      </c>
      <c r="AP112" s="20">
        <v>0.33325788792658789</v>
      </c>
      <c r="AQ112" s="20">
        <v>0.41742962383499022</v>
      </c>
      <c r="AR112" s="20">
        <v>0.3551650561217613</v>
      </c>
      <c r="AS112" s="20">
        <v>0.38512434298797371</v>
      </c>
      <c r="AT112" s="20">
        <v>0.37115544509687048</v>
      </c>
      <c r="AV112" s="20">
        <v>0.39374986849020621</v>
      </c>
      <c r="AW112" s="20">
        <v>0.38193410580062559</v>
      </c>
      <c r="AX112" s="20">
        <v>0.43622715562489423</v>
      </c>
      <c r="AY112" s="20">
        <v>0.1717120718344346</v>
      </c>
      <c r="AZ112" s="20">
        <v>0.29914723604930821</v>
      </c>
      <c r="BA112" s="20">
        <v>0.50147571644083277</v>
      </c>
      <c r="BB112" s="20">
        <v>0.2021673875605273</v>
      </c>
      <c r="BC112" s="20">
        <v>0.27883124029950052</v>
      </c>
      <c r="BE112" s="20">
        <v>0.43582493282521079</v>
      </c>
      <c r="BF112" s="20">
        <v>0.40320891558675681</v>
      </c>
      <c r="BG112" s="20">
        <v>0.43826837621054171</v>
      </c>
      <c r="BH112" s="20">
        <v>0.25143919685570271</v>
      </c>
      <c r="BI112" s="20">
        <v>0.2906763987690274</v>
      </c>
      <c r="BJ112" s="20">
        <v>0.2469609415694827</v>
      </c>
      <c r="BK112" s="20">
        <v>0.2260275273557415</v>
      </c>
      <c r="BL112" s="20">
        <v>0.1174517319168264</v>
      </c>
      <c r="BN112" s="20">
        <v>0.3233284806990932</v>
      </c>
      <c r="BO112" s="20">
        <v>0.3683570073509857</v>
      </c>
      <c r="BP112" s="20">
        <v>0.42190580077963208</v>
      </c>
    </row>
    <row r="113" spans="2:68" x14ac:dyDescent="0.35">
      <c r="B113" s="19" t="s">
        <v>103</v>
      </c>
      <c r="C113" s="20">
        <v>0.28800918698398209</v>
      </c>
      <c r="D113" s="20">
        <v>0.34020732960801958</v>
      </c>
      <c r="E113" s="20">
        <v>0.29919640226773753</v>
      </c>
      <c r="F113" s="20">
        <v>0.29171218418626788</v>
      </c>
      <c r="G113" s="20">
        <v>0.29942491717445008</v>
      </c>
      <c r="H113" s="20">
        <v>0.22672404882138211</v>
      </c>
      <c r="I113" s="20">
        <v>0.2665426828409348</v>
      </c>
      <c r="K113" s="20">
        <v>0.25557761982151389</v>
      </c>
      <c r="L113" s="20">
        <v>0.32648050546876012</v>
      </c>
      <c r="N113" s="20">
        <v>0.24124138427313641</v>
      </c>
      <c r="O113" s="20">
        <v>0.33064017351877972</v>
      </c>
      <c r="P113" s="20">
        <v>0.28537531086368439</v>
      </c>
      <c r="Q113" s="20">
        <v>0.33394127145637131</v>
      </c>
      <c r="S113" s="20">
        <v>0.26684934372463948</v>
      </c>
      <c r="T113" s="20">
        <v>0.39991263393802462</v>
      </c>
      <c r="U113" s="20">
        <v>0.32592234284585297</v>
      </c>
      <c r="V113" s="20">
        <v>0.34269375099857707</v>
      </c>
      <c r="W113" s="20">
        <v>0.32285201987980361</v>
      </c>
      <c r="X113" s="20">
        <v>0.2381598081242495</v>
      </c>
      <c r="Y113" s="20">
        <v>0.32748338052154269</v>
      </c>
      <c r="Z113" s="20">
        <v>0.25581689912948941</v>
      </c>
      <c r="AA113" s="20">
        <v>0.30699065485144589</v>
      </c>
      <c r="AB113" s="20">
        <v>0.2085749529316441</v>
      </c>
      <c r="AC113" s="20">
        <v>0.39448396860035351</v>
      </c>
      <c r="AD113" s="20">
        <v>0.24393874693364401</v>
      </c>
      <c r="AE113" s="20">
        <v>0.1869683388400939</v>
      </c>
      <c r="AF113" s="20">
        <v>0.27360462605943409</v>
      </c>
      <c r="AG113" s="20">
        <v>0.26225275918589541</v>
      </c>
      <c r="AH113" s="20">
        <v>0.2060927086680418</v>
      </c>
      <c r="AI113" s="20">
        <v>0.37063531943553268</v>
      </c>
      <c r="AK113" s="20">
        <v>0.27186708706125878</v>
      </c>
      <c r="AL113" s="20">
        <v>0.30444725478617468</v>
      </c>
      <c r="AN113" s="20">
        <v>0.33573504800154708</v>
      </c>
      <c r="AO113" s="20">
        <v>0.29381617056322828</v>
      </c>
      <c r="AP113" s="20">
        <v>0.37117833937475059</v>
      </c>
      <c r="AQ113" s="20">
        <v>0.25565921783722589</v>
      </c>
      <c r="AR113" s="20">
        <v>0.25394200906823222</v>
      </c>
      <c r="AS113" s="20">
        <v>0.18450304530268469</v>
      </c>
      <c r="AT113" s="20">
        <v>0.31020087463712731</v>
      </c>
      <c r="AV113" s="20">
        <v>0.27838500377293313</v>
      </c>
      <c r="AW113" s="20">
        <v>0.26482680967022459</v>
      </c>
      <c r="AX113" s="20">
        <v>0.21163109380964271</v>
      </c>
      <c r="AY113" s="20">
        <v>0.37507030924059881</v>
      </c>
      <c r="AZ113" s="20">
        <v>0.27316266521633598</v>
      </c>
      <c r="BA113" s="20">
        <v>0</v>
      </c>
      <c r="BB113" s="20">
        <v>0.47420101880525273</v>
      </c>
      <c r="BC113" s="20">
        <v>0.3487565894974598</v>
      </c>
      <c r="BE113" s="20">
        <v>0.2615155356507522</v>
      </c>
      <c r="BF113" s="20">
        <v>0.2457845722688404</v>
      </c>
      <c r="BG113" s="20">
        <v>0.20476921627219399</v>
      </c>
      <c r="BH113" s="20">
        <v>0.39158084827668671</v>
      </c>
      <c r="BI113" s="20">
        <v>0.27203451524177641</v>
      </c>
      <c r="BJ113" s="20">
        <v>0.30423874904928022</v>
      </c>
      <c r="BK113" s="20">
        <v>0.50281451037191049</v>
      </c>
      <c r="BL113" s="20">
        <v>0.29185081198064999</v>
      </c>
      <c r="BN113" s="20">
        <v>0.29566878120050522</v>
      </c>
      <c r="BO113" s="20">
        <v>0.28401585739711671</v>
      </c>
      <c r="BP113" s="20">
        <v>0.26163739987027679</v>
      </c>
    </row>
    <row r="114" spans="2:68" x14ac:dyDescent="0.35">
      <c r="B114" s="19" t="s">
        <v>104</v>
      </c>
      <c r="C114" s="20">
        <v>0.13984233877557159</v>
      </c>
      <c r="D114" s="20">
        <v>0.20535401460223299</v>
      </c>
      <c r="E114" s="20">
        <v>8.4185481179461799E-2</v>
      </c>
      <c r="F114" s="20">
        <v>9.8335530307244665E-2</v>
      </c>
      <c r="G114" s="20">
        <v>0.1478601602280917</v>
      </c>
      <c r="H114" s="20">
        <v>0.20367962026651171</v>
      </c>
      <c r="I114" s="20">
        <v>0.17533137580283209</v>
      </c>
      <c r="K114" s="20">
        <v>0.1371868738485354</v>
      </c>
      <c r="L114" s="20">
        <v>0.14143542892129371</v>
      </c>
      <c r="N114" s="20">
        <v>0.11430056590078259</v>
      </c>
      <c r="O114" s="20">
        <v>0.1506992477877768</v>
      </c>
      <c r="P114" s="20">
        <v>0.16481556061352029</v>
      </c>
      <c r="Q114" s="20">
        <v>0.15523283328498819</v>
      </c>
      <c r="S114" s="20">
        <v>0.2067916200200797</v>
      </c>
      <c r="T114" s="20">
        <v>0.18565035412339939</v>
      </c>
      <c r="U114" s="20">
        <v>0.17113476952259471</v>
      </c>
      <c r="V114" s="20">
        <v>7.5166161944198395E-2</v>
      </c>
      <c r="W114" s="20">
        <v>0.21307870507465379</v>
      </c>
      <c r="X114" s="20">
        <v>0.22192549113321031</v>
      </c>
      <c r="Y114" s="20">
        <v>0.1067334155037538</v>
      </c>
      <c r="Z114" s="20">
        <v>0.2039991763474239</v>
      </c>
      <c r="AA114" s="20">
        <v>0.16995523093495671</v>
      </c>
      <c r="AB114" s="20">
        <v>0.18493927088087869</v>
      </c>
      <c r="AC114" s="20">
        <v>0.11511166609326751</v>
      </c>
      <c r="AD114" s="20">
        <v>0.14138342351331179</v>
      </c>
      <c r="AE114" s="20">
        <v>0.1169281698421986</v>
      </c>
      <c r="AF114" s="20">
        <v>8.6461577382444643E-2</v>
      </c>
      <c r="AG114" s="20">
        <v>9.6392832715436166E-2</v>
      </c>
      <c r="AH114" s="20">
        <v>7.4175914099760265E-2</v>
      </c>
      <c r="AI114" s="20">
        <v>9.7098384716431702E-2</v>
      </c>
      <c r="AK114" s="20">
        <v>0.14367464321704931</v>
      </c>
      <c r="AL114" s="20">
        <v>0.13583437343529989</v>
      </c>
      <c r="AN114" s="20">
        <v>0.16722015909143659</v>
      </c>
      <c r="AO114" s="20">
        <v>0.19683076386928469</v>
      </c>
      <c r="AP114" s="20">
        <v>0.15233357918485521</v>
      </c>
      <c r="AQ114" s="20">
        <v>0.1225378327309999</v>
      </c>
      <c r="AR114" s="20">
        <v>0.1034763640135271</v>
      </c>
      <c r="AS114" s="20">
        <v>1.9661211063265689E-2</v>
      </c>
      <c r="AT114" s="20">
        <v>7.1780588797279277E-2</v>
      </c>
      <c r="AV114" s="20">
        <v>0.14059536257999131</v>
      </c>
      <c r="AW114" s="20">
        <v>0.10225777661971169</v>
      </c>
      <c r="AX114" s="20">
        <v>9.8788708866769437E-2</v>
      </c>
      <c r="AY114" s="20">
        <v>0.1751351092751291</v>
      </c>
      <c r="AZ114" s="20">
        <v>0.18627089567292171</v>
      </c>
      <c r="BA114" s="20">
        <v>0</v>
      </c>
      <c r="BB114" s="20">
        <v>0.21540950614272941</v>
      </c>
      <c r="BC114" s="20">
        <v>0.1957685323712309</v>
      </c>
      <c r="BE114" s="20">
        <v>9.9707822841942698E-2</v>
      </c>
      <c r="BF114" s="20">
        <v>8.1396556181236271E-2</v>
      </c>
      <c r="BG114" s="20">
        <v>0.15194230327507291</v>
      </c>
      <c r="BH114" s="20">
        <v>0.18367899534375459</v>
      </c>
      <c r="BI114" s="20">
        <v>0.20679775186897409</v>
      </c>
      <c r="BJ114" s="20">
        <v>0.26220317350235067</v>
      </c>
      <c r="BK114" s="20">
        <v>0.17193327652225299</v>
      </c>
      <c r="BL114" s="20">
        <v>0.111724263317748</v>
      </c>
      <c r="BN114" s="20">
        <v>0.15500102093989621</v>
      </c>
      <c r="BO114" s="20">
        <v>0.14695400217492169</v>
      </c>
      <c r="BP114" s="20">
        <v>7.907744729125496E-2</v>
      </c>
    </row>
    <row r="115" spans="2:68" x14ac:dyDescent="0.35">
      <c r="B115" s="19" t="s">
        <v>105</v>
      </c>
      <c r="C115" s="20">
        <v>6.8334065913689637E-2</v>
      </c>
      <c r="D115" s="20">
        <v>7.3256112591177119E-2</v>
      </c>
      <c r="E115" s="20">
        <v>5.464828518268857E-2</v>
      </c>
      <c r="F115" s="20">
        <v>6.4959401538538228E-2</v>
      </c>
      <c r="G115" s="20">
        <v>0.10187526105209289</v>
      </c>
      <c r="H115" s="20">
        <v>4.6836157975811372E-2</v>
      </c>
      <c r="I115" s="20">
        <v>7.3350690983030237E-2</v>
      </c>
      <c r="K115" s="20">
        <v>7.1735099240161429E-2</v>
      </c>
      <c r="L115" s="20">
        <v>6.3653289607255609E-2</v>
      </c>
      <c r="N115" s="20">
        <v>4.1648231934343839E-2</v>
      </c>
      <c r="O115" s="20">
        <v>5.2721902552504772E-2</v>
      </c>
      <c r="P115" s="20">
        <v>9.4354346903081365E-2</v>
      </c>
      <c r="Q115" s="20">
        <v>0.1172705426899308</v>
      </c>
      <c r="S115" s="20">
        <v>0.21193102071953909</v>
      </c>
      <c r="T115" s="20">
        <v>8.1061693080924299E-2</v>
      </c>
      <c r="U115" s="20">
        <v>6.0404554206844679E-2</v>
      </c>
      <c r="V115" s="20">
        <v>0.1441329693286508</v>
      </c>
      <c r="W115" s="20">
        <v>5.4166328232886841E-2</v>
      </c>
      <c r="X115" s="20">
        <v>0.1089235834925841</v>
      </c>
      <c r="Y115" s="20">
        <v>0.10209543153528849</v>
      </c>
      <c r="Z115" s="20">
        <v>4.1884620505514253E-2</v>
      </c>
      <c r="AA115" s="20">
        <v>3.9676366216978308E-2</v>
      </c>
      <c r="AB115" s="20">
        <v>2.4254986169426548E-2</v>
      </c>
      <c r="AC115" s="20">
        <v>3.9978541583488951E-2</v>
      </c>
      <c r="AD115" s="20">
        <v>4.277974306221205E-2</v>
      </c>
      <c r="AE115" s="20">
        <v>9.9130739487663488E-2</v>
      </c>
      <c r="AF115" s="20">
        <v>1.8967876514409409E-2</v>
      </c>
      <c r="AG115" s="20">
        <v>0</v>
      </c>
      <c r="AH115" s="20">
        <v>7.0662278929968583E-2</v>
      </c>
      <c r="AI115" s="20">
        <v>0.1132366520583088</v>
      </c>
      <c r="AK115" s="20">
        <v>6.6633983614312747E-2</v>
      </c>
      <c r="AL115" s="20">
        <v>6.9662059542922192E-2</v>
      </c>
      <c r="AN115" s="20">
        <v>0.1027066961120538</v>
      </c>
      <c r="AO115" s="20">
        <v>0.10404089603548961</v>
      </c>
      <c r="AP115" s="20">
        <v>5.8748555125334848E-2</v>
      </c>
      <c r="AQ115" s="20">
        <v>3.8934244563412192E-2</v>
      </c>
      <c r="AR115" s="20">
        <v>3.0115792972785979E-2</v>
      </c>
      <c r="AS115" s="20">
        <v>8.3788574874808161E-2</v>
      </c>
      <c r="AT115" s="20">
        <v>7.6167555431947642E-2</v>
      </c>
      <c r="AV115" s="20">
        <v>2.9355075015349251E-2</v>
      </c>
      <c r="AW115" s="20">
        <v>4.7436161131899343E-2</v>
      </c>
      <c r="AX115" s="20">
        <v>8.9974191115137436E-2</v>
      </c>
      <c r="AY115" s="20">
        <v>0.13937600165979169</v>
      </c>
      <c r="AZ115" s="20">
        <v>0.149480569350981</v>
      </c>
      <c r="BA115" s="20">
        <v>0</v>
      </c>
      <c r="BB115" s="20">
        <v>0.1082220874914907</v>
      </c>
      <c r="BC115" s="20">
        <v>8.2158670338633083E-2</v>
      </c>
      <c r="BE115" s="20">
        <v>2.7082318087704661E-2</v>
      </c>
      <c r="BF115" s="20">
        <v>2.6338590812034521E-2</v>
      </c>
      <c r="BG115" s="20">
        <v>1.9130715092908711E-2</v>
      </c>
      <c r="BH115" s="20">
        <v>9.8794078602569876E-2</v>
      </c>
      <c r="BI115" s="20">
        <v>0.1229430254529808</v>
      </c>
      <c r="BJ115" s="20">
        <v>0.13219732283845251</v>
      </c>
      <c r="BK115" s="20">
        <v>6.9047816341562207E-2</v>
      </c>
      <c r="BL115" s="20">
        <v>0.39035878087941422</v>
      </c>
      <c r="BN115" s="20">
        <v>6.194540049092314E-2</v>
      </c>
      <c r="BO115" s="20">
        <v>9.2302680519277147E-2</v>
      </c>
      <c r="BP115" s="20">
        <v>6.4668291006307652E-2</v>
      </c>
    </row>
    <row r="116" spans="2:68" x14ac:dyDescent="0.35">
      <c r="C116" s="30">
        <f>SUM(C111:C112)-SUM(C114:C115)</f>
        <v>0.29563800363749526</v>
      </c>
    </row>
    <row r="117" spans="2:68" ht="72.5" x14ac:dyDescent="0.35">
      <c r="B117" s="17" t="s">
        <v>113</v>
      </c>
    </row>
    <row r="118" spans="2:68" x14ac:dyDescent="0.35">
      <c r="B118" s="18" t="s">
        <v>16</v>
      </c>
    </row>
    <row r="119" spans="2:68" x14ac:dyDescent="0.35">
      <c r="B119" s="19" t="s">
        <v>101</v>
      </c>
      <c r="C119" s="20">
        <v>9.6276455478811335E-2</v>
      </c>
      <c r="D119" s="20">
        <v>0.13116128570447089</v>
      </c>
      <c r="E119" s="20">
        <v>0.14513891579006971</v>
      </c>
      <c r="F119" s="20">
        <v>0.10706891446959819</v>
      </c>
      <c r="G119" s="20">
        <v>5.5207704023750477E-2</v>
      </c>
      <c r="H119" s="20">
        <v>5.9305498718064148E-2</v>
      </c>
      <c r="I119" s="20">
        <v>5.5007839056711423E-2</v>
      </c>
      <c r="K119" s="20">
        <v>0.1128744563037446</v>
      </c>
      <c r="L119" s="20">
        <v>7.8218446144260254E-2</v>
      </c>
      <c r="N119" s="20">
        <v>0.1208337739363966</v>
      </c>
      <c r="O119" s="20">
        <v>8.2710357206238358E-2</v>
      </c>
      <c r="P119" s="20">
        <v>8.6690370934763727E-2</v>
      </c>
      <c r="Q119" s="20">
        <v>7.2018851701029507E-2</v>
      </c>
      <c r="S119" s="20">
        <v>4.2036942061660351E-2</v>
      </c>
      <c r="T119" s="20">
        <v>9.4793040862062194E-2</v>
      </c>
      <c r="U119" s="20">
        <v>0.12570372382337661</v>
      </c>
      <c r="V119" s="20">
        <v>0.1248858101253323</v>
      </c>
      <c r="W119" s="20">
        <v>0.14106840108264851</v>
      </c>
      <c r="X119" s="20">
        <v>5.6332139447693767E-2</v>
      </c>
      <c r="Y119" s="20">
        <v>2.699354267548993E-2</v>
      </c>
      <c r="Z119" s="20">
        <v>4.0675639532021933E-2</v>
      </c>
      <c r="AA119" s="20">
        <v>8.3281759381004086E-2</v>
      </c>
      <c r="AB119" s="20">
        <v>5.2978032616498222E-2</v>
      </c>
      <c r="AC119" s="20">
        <v>0.1188616190552152</v>
      </c>
      <c r="AD119" s="20">
        <v>9.2946351932239726E-2</v>
      </c>
      <c r="AE119" s="20">
        <v>9.3304813565657049E-2</v>
      </c>
      <c r="AF119" s="20">
        <v>3.1396898300178319E-2</v>
      </c>
      <c r="AG119" s="20">
        <v>8.8772775132801726E-2</v>
      </c>
      <c r="AH119" s="20">
        <v>0.17711943121392601</v>
      </c>
      <c r="AI119" s="20">
        <v>8.6274181759477875E-2</v>
      </c>
      <c r="AK119" s="20">
        <v>8.3112934390272106E-2</v>
      </c>
      <c r="AL119" s="20">
        <v>0.1099058735460561</v>
      </c>
      <c r="AN119" s="20">
        <v>8.4174896721836798E-2</v>
      </c>
      <c r="AO119" s="20">
        <v>6.7529150421843098E-2</v>
      </c>
      <c r="AP119" s="20">
        <v>2.5672461583259639E-2</v>
      </c>
      <c r="AQ119" s="20">
        <v>0.118739661789541</v>
      </c>
      <c r="AR119" s="20">
        <v>0.1245124408418138</v>
      </c>
      <c r="AS119" s="20">
        <v>0.20544290435617379</v>
      </c>
      <c r="AT119" s="20">
        <v>8.6824912556527065E-2</v>
      </c>
      <c r="AV119" s="20">
        <v>0.10262669221492041</v>
      </c>
      <c r="AW119" s="20">
        <v>0.1199873511949726</v>
      </c>
      <c r="AX119" s="20">
        <v>9.3647810258229477E-2</v>
      </c>
      <c r="AY119" s="20">
        <v>6.3107229425483718E-2</v>
      </c>
      <c r="AZ119" s="20">
        <v>0.10001128177056209</v>
      </c>
      <c r="BA119" s="20">
        <v>1</v>
      </c>
      <c r="BB119" s="20">
        <v>0</v>
      </c>
      <c r="BC119" s="20">
        <v>4.0556873907236397E-2</v>
      </c>
      <c r="BE119" s="20">
        <v>0.1049249925905726</v>
      </c>
      <c r="BF119" s="20">
        <v>0.13651419081646579</v>
      </c>
      <c r="BG119" s="20">
        <v>5.622831735052046E-2</v>
      </c>
      <c r="BH119" s="20">
        <v>6.9697284739903206E-2</v>
      </c>
      <c r="BI119" s="20">
        <v>8.9348451301713316E-2</v>
      </c>
      <c r="BJ119" s="20">
        <v>3.5597903542780113E-2</v>
      </c>
      <c r="BK119" s="20">
        <v>3.8523542526399217E-2</v>
      </c>
      <c r="BL119" s="20">
        <v>0.1182995679457324</v>
      </c>
      <c r="BN119" s="20">
        <v>0.1082604406708426</v>
      </c>
      <c r="BO119" s="20">
        <v>4.7208767564930872E-2</v>
      </c>
      <c r="BP119" s="20">
        <v>9.6981762443901873E-2</v>
      </c>
    </row>
    <row r="120" spans="2:68" x14ac:dyDescent="0.35">
      <c r="B120" s="19" t="s">
        <v>102</v>
      </c>
      <c r="C120" s="20">
        <v>0.28171912410755939</v>
      </c>
      <c r="D120" s="20">
        <v>0.26470328838103713</v>
      </c>
      <c r="E120" s="20">
        <v>0.29589226759755483</v>
      </c>
      <c r="F120" s="20">
        <v>0.3284428777678457</v>
      </c>
      <c r="G120" s="20">
        <v>0.28387786941435861</v>
      </c>
      <c r="H120" s="20">
        <v>0.22127914860073911</v>
      </c>
      <c r="I120" s="20">
        <v>0.25230317715235667</v>
      </c>
      <c r="K120" s="20">
        <v>0.2920146910536433</v>
      </c>
      <c r="L120" s="20">
        <v>0.26895138597233659</v>
      </c>
      <c r="N120" s="20">
        <v>0.34236062797025191</v>
      </c>
      <c r="O120" s="20">
        <v>0.29582168391238411</v>
      </c>
      <c r="P120" s="20">
        <v>0.24512387937070529</v>
      </c>
      <c r="Q120" s="20">
        <v>0.18340158312967089</v>
      </c>
      <c r="S120" s="20">
        <v>7.3574198258691742E-2</v>
      </c>
      <c r="T120" s="20">
        <v>0.1123747063130992</v>
      </c>
      <c r="U120" s="20">
        <v>9.8255951657583371E-2</v>
      </c>
      <c r="V120" s="20">
        <v>0.1939927934783072</v>
      </c>
      <c r="W120" s="20">
        <v>0.27425110744734799</v>
      </c>
      <c r="X120" s="20">
        <v>0.30680167379576911</v>
      </c>
      <c r="Y120" s="20">
        <v>0.31162334509555301</v>
      </c>
      <c r="Z120" s="20">
        <v>0.2483490589607131</v>
      </c>
      <c r="AA120" s="20">
        <v>0.2727512889805036</v>
      </c>
      <c r="AB120" s="20">
        <v>0.3143549223817681</v>
      </c>
      <c r="AC120" s="20">
        <v>0.2446854726798845</v>
      </c>
      <c r="AD120" s="20">
        <v>0.27920250325183982</v>
      </c>
      <c r="AE120" s="20">
        <v>0.35248174469940818</v>
      </c>
      <c r="AF120" s="20">
        <v>0.33003890239724543</v>
      </c>
      <c r="AG120" s="20">
        <v>0.49733768281137702</v>
      </c>
      <c r="AH120" s="20">
        <v>0.39698367384999761</v>
      </c>
      <c r="AI120" s="20">
        <v>0.23511812630348219</v>
      </c>
      <c r="AK120" s="20">
        <v>0.31241161121172101</v>
      </c>
      <c r="AL120" s="20">
        <v>0.25105264232450902</v>
      </c>
      <c r="AN120" s="20">
        <v>0.1876601860003711</v>
      </c>
      <c r="AO120" s="20">
        <v>0.27556943503208092</v>
      </c>
      <c r="AP120" s="20">
        <v>0.26008999956858531</v>
      </c>
      <c r="AQ120" s="20">
        <v>0.29780777137504483</v>
      </c>
      <c r="AR120" s="20">
        <v>0.36064255281331681</v>
      </c>
      <c r="AS120" s="20">
        <v>0.34865105733936103</v>
      </c>
      <c r="AT120" s="20">
        <v>0.26906269840853397</v>
      </c>
      <c r="AV120" s="20">
        <v>0.32279532654865012</v>
      </c>
      <c r="AW120" s="20">
        <v>0.30977566059109318</v>
      </c>
      <c r="AX120" s="20">
        <v>0.28520880539578192</v>
      </c>
      <c r="AY120" s="20">
        <v>0.2299714831014906</v>
      </c>
      <c r="AZ120" s="20">
        <v>0.25559805169907179</v>
      </c>
      <c r="BA120" s="20">
        <v>0</v>
      </c>
      <c r="BB120" s="20">
        <v>0.22323551736381789</v>
      </c>
      <c r="BC120" s="20">
        <v>0.21785666110317761</v>
      </c>
      <c r="BE120" s="20">
        <v>0.3392749927297124</v>
      </c>
      <c r="BF120" s="20">
        <v>0.34426928536300461</v>
      </c>
      <c r="BG120" s="20">
        <v>0.33206954289987051</v>
      </c>
      <c r="BH120" s="20">
        <v>0.20721633777326601</v>
      </c>
      <c r="BI120" s="20">
        <v>0.26058501368262099</v>
      </c>
      <c r="BJ120" s="20">
        <v>0.14189052343397959</v>
      </c>
      <c r="BK120" s="20">
        <v>0.1584817688532299</v>
      </c>
      <c r="BL120" s="20">
        <v>6.4171106781752585E-2</v>
      </c>
      <c r="BN120" s="20">
        <v>0.2838868376156814</v>
      </c>
      <c r="BO120" s="20">
        <v>0.27564150335594317</v>
      </c>
      <c r="BP120" s="20">
        <v>0.28750244474090181</v>
      </c>
    </row>
    <row r="121" spans="2:68" x14ac:dyDescent="0.35">
      <c r="B121" s="19" t="s">
        <v>103</v>
      </c>
      <c r="C121" s="20">
        <v>0.35807216988606488</v>
      </c>
      <c r="D121" s="20">
        <v>0.27563315829216661</v>
      </c>
      <c r="E121" s="20">
        <v>0.33769786388887091</v>
      </c>
      <c r="F121" s="20">
        <v>0.32695278468003353</v>
      </c>
      <c r="G121" s="20">
        <v>0.40021296993060801</v>
      </c>
      <c r="H121" s="20">
        <v>0.41664484316237582</v>
      </c>
      <c r="I121" s="20">
        <v>0.40234180869689368</v>
      </c>
      <c r="K121" s="20">
        <v>0.31975515665498527</v>
      </c>
      <c r="L121" s="20">
        <v>0.40364411058568439</v>
      </c>
      <c r="N121" s="20">
        <v>0.31182647157457999</v>
      </c>
      <c r="O121" s="20">
        <v>0.36854653759283162</v>
      </c>
      <c r="P121" s="20">
        <v>0.32169477964537802</v>
      </c>
      <c r="Q121" s="20">
        <v>0.45544998909827261</v>
      </c>
      <c r="S121" s="20">
        <v>0.4119571237756996</v>
      </c>
      <c r="T121" s="20">
        <v>0.56889582209575706</v>
      </c>
      <c r="U121" s="20">
        <v>0.5434196422985057</v>
      </c>
      <c r="V121" s="20">
        <v>0.37712455904320519</v>
      </c>
      <c r="W121" s="20">
        <v>0.39325333123897083</v>
      </c>
      <c r="X121" s="20">
        <v>0.29253698678809809</v>
      </c>
      <c r="Y121" s="20">
        <v>0.33596109061503149</v>
      </c>
      <c r="Z121" s="20">
        <v>0.3267181193062445</v>
      </c>
      <c r="AA121" s="20">
        <v>0.37374917596299112</v>
      </c>
      <c r="AB121" s="20">
        <v>0.25785706168740202</v>
      </c>
      <c r="AC121" s="20">
        <v>0.37849377083525659</v>
      </c>
      <c r="AD121" s="20">
        <v>0.31232036799372798</v>
      </c>
      <c r="AE121" s="20">
        <v>0.37267557726992129</v>
      </c>
      <c r="AF121" s="20">
        <v>0.45054652873684459</v>
      </c>
      <c r="AG121" s="20">
        <v>0.33308895586938397</v>
      </c>
      <c r="AH121" s="20">
        <v>0.19683696938740711</v>
      </c>
      <c r="AI121" s="20">
        <v>0.51654434307954955</v>
      </c>
      <c r="AK121" s="20">
        <v>0.31320512166876718</v>
      </c>
      <c r="AL121" s="20">
        <v>0.40329411596725268</v>
      </c>
      <c r="AN121" s="20">
        <v>0.43035758423485471</v>
      </c>
      <c r="AO121" s="20">
        <v>0.30195126450138587</v>
      </c>
      <c r="AP121" s="20">
        <v>0.39876037539079912</v>
      </c>
      <c r="AQ121" s="20">
        <v>0.36162787237285288</v>
      </c>
      <c r="AR121" s="20">
        <v>0.33649181360330599</v>
      </c>
      <c r="AS121" s="20">
        <v>0.27944519403960588</v>
      </c>
      <c r="AT121" s="20">
        <v>0.4011615145817109</v>
      </c>
      <c r="AV121" s="20">
        <v>0.36924621427796478</v>
      </c>
      <c r="AW121" s="20">
        <v>0.33518205622776781</v>
      </c>
      <c r="AX121" s="20">
        <v>0.33667799861793862</v>
      </c>
      <c r="AY121" s="20">
        <v>0.32284792420475589</v>
      </c>
      <c r="AZ121" s="20">
        <v>0.28947087269242849</v>
      </c>
      <c r="BA121" s="20">
        <v>0</v>
      </c>
      <c r="BB121" s="20">
        <v>0.45313288900196202</v>
      </c>
      <c r="BC121" s="20">
        <v>0.44376012884979799</v>
      </c>
      <c r="BE121" s="20">
        <v>0.35813442559520797</v>
      </c>
      <c r="BF121" s="20">
        <v>0.35373367689125018</v>
      </c>
      <c r="BG121" s="20">
        <v>0.30688273666354171</v>
      </c>
      <c r="BH121" s="20">
        <v>0.30861269632506971</v>
      </c>
      <c r="BI121" s="20">
        <v>0.28773757339771711</v>
      </c>
      <c r="BJ121" s="20">
        <v>0.48421161924007561</v>
      </c>
      <c r="BK121" s="20">
        <v>0.58820893982380384</v>
      </c>
      <c r="BL121" s="20">
        <v>0.32279654313326073</v>
      </c>
      <c r="BN121" s="20">
        <v>0.32411525022814391</v>
      </c>
      <c r="BO121" s="20">
        <v>0.39735813088882882</v>
      </c>
      <c r="BP121" s="20">
        <v>0.4343698379163673</v>
      </c>
    </row>
    <row r="122" spans="2:68" x14ac:dyDescent="0.35">
      <c r="B122" s="19" t="s">
        <v>104</v>
      </c>
      <c r="C122" s="20">
        <v>0.1835705748428651</v>
      </c>
      <c r="D122" s="20">
        <v>0.24478400002551251</v>
      </c>
      <c r="E122" s="20">
        <v>0.14863761378148399</v>
      </c>
      <c r="F122" s="20">
        <v>0.15361816113013141</v>
      </c>
      <c r="G122" s="20">
        <v>0.15708479395364019</v>
      </c>
      <c r="H122" s="20">
        <v>0.2331896783733558</v>
      </c>
      <c r="I122" s="20">
        <v>0.22027962042440569</v>
      </c>
      <c r="K122" s="20">
        <v>0.19039447703410289</v>
      </c>
      <c r="L122" s="20">
        <v>0.1758042876506847</v>
      </c>
      <c r="N122" s="20">
        <v>0.1576273101524201</v>
      </c>
      <c r="O122" s="20">
        <v>0.2048832821862718</v>
      </c>
      <c r="P122" s="20">
        <v>0.2402556610143706</v>
      </c>
      <c r="Q122" s="20">
        <v>0.1683001556781123</v>
      </c>
      <c r="S122" s="20">
        <v>0.2087158289069711</v>
      </c>
      <c r="T122" s="20">
        <v>0.15450850437273611</v>
      </c>
      <c r="U122" s="20">
        <v>0.1687797157740272</v>
      </c>
      <c r="V122" s="20">
        <v>0.1834299027780345</v>
      </c>
      <c r="W122" s="20">
        <v>0.1495128089668539</v>
      </c>
      <c r="X122" s="20">
        <v>0.2004569253947808</v>
      </c>
      <c r="Y122" s="20">
        <v>0.2489530495128166</v>
      </c>
      <c r="Z122" s="20">
        <v>0.31950418664703029</v>
      </c>
      <c r="AA122" s="20">
        <v>0.22048533952235391</v>
      </c>
      <c r="AB122" s="20">
        <v>0.30217079492157628</v>
      </c>
      <c r="AC122" s="20">
        <v>0.17826333330129179</v>
      </c>
      <c r="AD122" s="20">
        <v>0.2349122171273712</v>
      </c>
      <c r="AE122" s="20">
        <v>0.1380344302260991</v>
      </c>
      <c r="AF122" s="20">
        <v>0.1629939933051163</v>
      </c>
      <c r="AG122" s="20">
        <v>5.0818910595071771E-2</v>
      </c>
      <c r="AH122" s="20">
        <v>0.13645057053827811</v>
      </c>
      <c r="AI122" s="20">
        <v>4.8826696799181682E-2</v>
      </c>
      <c r="AK122" s="20">
        <v>0.213514350837571</v>
      </c>
      <c r="AL122" s="20">
        <v>0.15356395001227599</v>
      </c>
      <c r="AN122" s="20">
        <v>0.2080267042455041</v>
      </c>
      <c r="AO122" s="20">
        <v>0.24489751246325681</v>
      </c>
      <c r="AP122" s="20">
        <v>0.18978934651902341</v>
      </c>
      <c r="AQ122" s="20">
        <v>0.1625654543898348</v>
      </c>
      <c r="AR122" s="20">
        <v>0.14697245486064989</v>
      </c>
      <c r="AS122" s="20">
        <v>4.9235391822171792E-2</v>
      </c>
      <c r="AT122" s="20">
        <v>0.16678331902128021</v>
      </c>
      <c r="AV122" s="20">
        <v>0.15776295591947459</v>
      </c>
      <c r="AW122" s="20">
        <v>0.17229230471814699</v>
      </c>
      <c r="AX122" s="20">
        <v>0.17578194986005391</v>
      </c>
      <c r="AY122" s="20">
        <v>0.27344293525948438</v>
      </c>
      <c r="AZ122" s="20">
        <v>0.19716219869027499</v>
      </c>
      <c r="BA122" s="20">
        <v>0</v>
      </c>
      <c r="BB122" s="20">
        <v>0.21540950614272941</v>
      </c>
      <c r="BC122" s="20">
        <v>0.20486480615433111</v>
      </c>
      <c r="BE122" s="20">
        <v>0.16736257434775531</v>
      </c>
      <c r="BF122" s="20">
        <v>0.12064300307714421</v>
      </c>
      <c r="BG122" s="20">
        <v>0.25085109125311011</v>
      </c>
      <c r="BH122" s="20">
        <v>0.28535061345571427</v>
      </c>
      <c r="BI122" s="20">
        <v>0.24433774177528461</v>
      </c>
      <c r="BJ122" s="20">
        <v>0.20708149121455491</v>
      </c>
      <c r="BK122" s="20">
        <v>0.1238198517320775</v>
      </c>
      <c r="BL122" s="20">
        <v>0.1454827199570965</v>
      </c>
      <c r="BN122" s="20">
        <v>0.20517372828845701</v>
      </c>
      <c r="BO122" s="20">
        <v>0.1810309804746133</v>
      </c>
      <c r="BP122" s="20">
        <v>0.1078853179974837</v>
      </c>
    </row>
    <row r="123" spans="2:68" x14ac:dyDescent="0.35">
      <c r="B123" s="19" t="s">
        <v>105</v>
      </c>
      <c r="C123" s="20">
        <v>8.0361675684698958E-2</v>
      </c>
      <c r="D123" s="20">
        <v>8.3718267596812862E-2</v>
      </c>
      <c r="E123" s="20">
        <v>7.2633338942020773E-2</v>
      </c>
      <c r="F123" s="20">
        <v>8.3917261952390951E-2</v>
      </c>
      <c r="G123" s="20">
        <v>0.103616662677643</v>
      </c>
      <c r="H123" s="20">
        <v>6.9580831145465261E-2</v>
      </c>
      <c r="I123" s="20">
        <v>7.0067554669632423E-2</v>
      </c>
      <c r="K123" s="20">
        <v>8.496121895352382E-2</v>
      </c>
      <c r="L123" s="20">
        <v>7.3381769647033995E-2</v>
      </c>
      <c r="N123" s="20">
        <v>6.7351816366351375E-2</v>
      </c>
      <c r="O123" s="20">
        <v>4.803813910227421E-2</v>
      </c>
      <c r="P123" s="20">
        <v>0.1062353090347825</v>
      </c>
      <c r="Q123" s="20">
        <v>0.1208294203929148</v>
      </c>
      <c r="S123" s="20">
        <v>0.26371590699697728</v>
      </c>
      <c r="T123" s="20">
        <v>6.9427926356345621E-2</v>
      </c>
      <c r="U123" s="20">
        <v>6.3840966446506983E-2</v>
      </c>
      <c r="V123" s="20">
        <v>0.12056693457512049</v>
      </c>
      <c r="W123" s="20">
        <v>4.1914351264178792E-2</v>
      </c>
      <c r="X123" s="20">
        <v>0.14387227457365839</v>
      </c>
      <c r="Y123" s="20">
        <v>7.6468972101108937E-2</v>
      </c>
      <c r="Z123" s="20">
        <v>6.4752995553990111E-2</v>
      </c>
      <c r="AA123" s="20">
        <v>4.9732436153147389E-2</v>
      </c>
      <c r="AB123" s="20">
        <v>7.2639188392755322E-2</v>
      </c>
      <c r="AC123" s="20">
        <v>7.9695804128352032E-2</v>
      </c>
      <c r="AD123" s="20">
        <v>8.0618559694821124E-2</v>
      </c>
      <c r="AE123" s="20">
        <v>4.3503434238914208E-2</v>
      </c>
      <c r="AF123" s="20">
        <v>2.5023677260615398E-2</v>
      </c>
      <c r="AG123" s="20">
        <v>2.9981675591365619E-2</v>
      </c>
      <c r="AH123" s="20">
        <v>9.2609355010391137E-2</v>
      </c>
      <c r="AI123" s="20">
        <v>0.1132366520583088</v>
      </c>
      <c r="AK123" s="20">
        <v>7.775598189166863E-2</v>
      </c>
      <c r="AL123" s="20">
        <v>8.2183418149906123E-2</v>
      </c>
      <c r="AN123" s="20">
        <v>8.9780628797433371E-2</v>
      </c>
      <c r="AO123" s="20">
        <v>0.1100526375814332</v>
      </c>
      <c r="AP123" s="20">
        <v>0.12568781693833261</v>
      </c>
      <c r="AQ123" s="20">
        <v>5.9259240072726607E-2</v>
      </c>
      <c r="AR123" s="20">
        <v>3.1380737880913452E-2</v>
      </c>
      <c r="AS123" s="20">
        <v>0.11722545244268739</v>
      </c>
      <c r="AT123" s="20">
        <v>7.6167555431947642E-2</v>
      </c>
      <c r="AV123" s="20">
        <v>4.756881103899023E-2</v>
      </c>
      <c r="AW123" s="20">
        <v>6.276262726801933E-2</v>
      </c>
      <c r="AX123" s="20">
        <v>0.10868343586799629</v>
      </c>
      <c r="AY123" s="20">
        <v>0.11063042800878541</v>
      </c>
      <c r="AZ123" s="20">
        <v>0.15775759514766249</v>
      </c>
      <c r="BA123" s="20">
        <v>0</v>
      </c>
      <c r="BB123" s="20">
        <v>0.1082220874914907</v>
      </c>
      <c r="BC123" s="20">
        <v>9.2961529985456787E-2</v>
      </c>
      <c r="BE123" s="20">
        <v>3.030301473675158E-2</v>
      </c>
      <c r="BF123" s="20">
        <v>4.4839843852135283E-2</v>
      </c>
      <c r="BG123" s="20">
        <v>5.3968311832957083E-2</v>
      </c>
      <c r="BH123" s="20">
        <v>0.1291230677060469</v>
      </c>
      <c r="BI123" s="20">
        <v>0.117991219842664</v>
      </c>
      <c r="BJ123" s="20">
        <v>0.13121846256860989</v>
      </c>
      <c r="BK123" s="20">
        <v>9.0965897064489362E-2</v>
      </c>
      <c r="BL123" s="20">
        <v>0.34925006218215782</v>
      </c>
      <c r="BN123" s="20">
        <v>7.8563743196875271E-2</v>
      </c>
      <c r="BO123" s="20">
        <v>9.876061771568348E-2</v>
      </c>
      <c r="BP123" s="20">
        <v>7.3260636901345183E-2</v>
      </c>
    </row>
    <row r="125" spans="2:68" ht="87" x14ac:dyDescent="0.35">
      <c r="B125" s="17" t="s">
        <v>114</v>
      </c>
    </row>
    <row r="126" spans="2:68" x14ac:dyDescent="0.35">
      <c r="B126" s="18" t="s">
        <v>16</v>
      </c>
    </row>
    <row r="127" spans="2:68" x14ac:dyDescent="0.35">
      <c r="B127" s="19" t="s">
        <v>115</v>
      </c>
      <c r="C127" s="20">
        <v>0.14573401426877819</v>
      </c>
      <c r="D127" s="20">
        <v>6.7606618298243423E-2</v>
      </c>
      <c r="E127" s="20">
        <v>0.12301232129454349</v>
      </c>
      <c r="F127" s="20">
        <v>0.14933651378165291</v>
      </c>
      <c r="G127" s="20">
        <v>0.1802495535903606</v>
      </c>
      <c r="H127" s="20">
        <v>0.23076605006617379</v>
      </c>
      <c r="I127" s="20">
        <v>0.12943705752919821</v>
      </c>
      <c r="K127" s="20">
        <v>0.13788650926194659</v>
      </c>
      <c r="L127" s="20">
        <v>0.15555196834641699</v>
      </c>
      <c r="N127" s="20">
        <v>0.17193206394654681</v>
      </c>
      <c r="O127" s="20">
        <v>0.16601094007145439</v>
      </c>
      <c r="P127" s="20">
        <v>8.5364388294761936E-2</v>
      </c>
      <c r="Q127" s="20">
        <v>0.11966479025936259</v>
      </c>
      <c r="S127" s="20">
        <v>9.2219124640361666E-2</v>
      </c>
      <c r="T127" s="20">
        <v>0.1035775189316131</v>
      </c>
      <c r="U127" s="20">
        <v>0.16841266479116579</v>
      </c>
      <c r="V127" s="20">
        <v>0.1351417485811002</v>
      </c>
      <c r="W127" s="20">
        <v>0.1669441306084469</v>
      </c>
      <c r="X127" s="20">
        <v>7.5046376718100355E-2</v>
      </c>
      <c r="Y127" s="20">
        <v>0.17568661568673569</v>
      </c>
      <c r="Z127" s="20">
        <v>0.13300492504656281</v>
      </c>
      <c r="AA127" s="20">
        <v>0.30960777888114688</v>
      </c>
      <c r="AB127" s="20">
        <v>9.9357943136672205E-2</v>
      </c>
      <c r="AC127" s="20">
        <v>0.15237691003359269</v>
      </c>
      <c r="AD127" s="20">
        <v>0.16173734163631501</v>
      </c>
      <c r="AE127" s="20">
        <v>9.0558456577953361E-2</v>
      </c>
      <c r="AF127" s="20">
        <v>0.10035407279996469</v>
      </c>
      <c r="AG127" s="20">
        <v>0.26490690150785201</v>
      </c>
      <c r="AH127" s="20">
        <v>0.13571701308346071</v>
      </c>
      <c r="AI127" s="20">
        <v>5.1679501331794268E-2</v>
      </c>
      <c r="AK127" s="20">
        <v>0.16215843053854681</v>
      </c>
      <c r="AL127" s="20">
        <v>0.1283008800564536</v>
      </c>
      <c r="AN127" s="20">
        <v>0.1072366901622364</v>
      </c>
      <c r="AO127" s="20">
        <v>0.10822193206227219</v>
      </c>
      <c r="AP127" s="20">
        <v>8.1592996406423937E-2</v>
      </c>
      <c r="AQ127" s="20">
        <v>0.22805804760283699</v>
      </c>
      <c r="AR127" s="20">
        <v>0.1677926123489491</v>
      </c>
      <c r="AS127" s="20">
        <v>0.13556419579914231</v>
      </c>
      <c r="AT127" s="20">
        <v>7.4611537589717697E-2</v>
      </c>
      <c r="AV127" s="20">
        <v>8.2117844923263836E-2</v>
      </c>
      <c r="AW127" s="20">
        <v>0.18483099663639169</v>
      </c>
      <c r="AX127" s="20">
        <v>0.1800099430392017</v>
      </c>
      <c r="AY127" s="20">
        <v>0.26265186096497251</v>
      </c>
      <c r="AZ127" s="20">
        <v>6.156011110716373E-2</v>
      </c>
      <c r="BA127" s="20">
        <v>0</v>
      </c>
      <c r="BB127" s="20">
        <v>0</v>
      </c>
      <c r="BC127" s="20">
        <v>0.137216476639825</v>
      </c>
      <c r="BE127" s="20">
        <v>0.108481829416786</v>
      </c>
      <c r="BF127" s="20">
        <v>0.19146359964019191</v>
      </c>
      <c r="BG127" s="20">
        <v>0.19075446200877619</v>
      </c>
      <c r="BH127" s="20">
        <v>0.1789499361688123</v>
      </c>
      <c r="BI127" s="20">
        <v>7.6371405619450855E-2</v>
      </c>
      <c r="BJ127" s="20">
        <v>0.1515489789301466</v>
      </c>
      <c r="BK127" s="20">
        <v>0.1259016606603954</v>
      </c>
      <c r="BL127" s="20">
        <v>5.6365832701324857E-2</v>
      </c>
      <c r="BN127" s="20">
        <v>0.122247781094373</v>
      </c>
      <c r="BO127" s="20">
        <v>0.2429875548710102</v>
      </c>
      <c r="BP127" s="20">
        <v>0.15371082471928799</v>
      </c>
    </row>
    <row r="128" spans="2:68" x14ac:dyDescent="0.35">
      <c r="B128" s="19" t="s">
        <v>116</v>
      </c>
      <c r="C128" s="20">
        <v>0.1446867214081993</v>
      </c>
      <c r="D128" s="20">
        <v>0.26416642251993933</v>
      </c>
      <c r="E128" s="20">
        <v>0.1111049287387695</v>
      </c>
      <c r="F128" s="20">
        <v>0.1092150926813354</v>
      </c>
      <c r="G128" s="20">
        <v>0.16744389295388529</v>
      </c>
      <c r="H128" s="20">
        <v>0.16214176838370209</v>
      </c>
      <c r="I128" s="20">
        <v>0.1242625452519532</v>
      </c>
      <c r="K128" s="20">
        <v>0.13996917997196159</v>
      </c>
      <c r="L128" s="20">
        <v>0.14732983527809809</v>
      </c>
      <c r="N128" s="20">
        <v>0.13181324403727609</v>
      </c>
      <c r="O128" s="20">
        <v>0.1728584276527757</v>
      </c>
      <c r="P128" s="20">
        <v>0.14541982934230049</v>
      </c>
      <c r="Q128" s="20">
        <v>0.14213630564026081</v>
      </c>
      <c r="S128" s="20">
        <v>0.18533321002994069</v>
      </c>
      <c r="T128" s="20">
        <v>0.21557011659964051</v>
      </c>
      <c r="U128" s="20">
        <v>9.5524051666137963E-2</v>
      </c>
      <c r="V128" s="20">
        <v>0.19421251318323471</v>
      </c>
      <c r="W128" s="20">
        <v>0.10112060788063421</v>
      </c>
      <c r="X128" s="20">
        <v>0.19805127344233389</v>
      </c>
      <c r="Y128" s="20">
        <v>0.16424952695788131</v>
      </c>
      <c r="Z128" s="20">
        <v>0.16245973414719389</v>
      </c>
      <c r="AA128" s="20">
        <v>9.6745261808617602E-2</v>
      </c>
      <c r="AB128" s="20">
        <v>0.18960418722495101</v>
      </c>
      <c r="AC128" s="20">
        <v>0.1512808613830974</v>
      </c>
      <c r="AD128" s="20">
        <v>0.16108110334564099</v>
      </c>
      <c r="AE128" s="20">
        <v>0.1646618518419147</v>
      </c>
      <c r="AF128" s="20">
        <v>0.12037714210154001</v>
      </c>
      <c r="AG128" s="20">
        <v>0.1228420491737241</v>
      </c>
      <c r="AH128" s="20">
        <v>0.11565319425950329</v>
      </c>
      <c r="AI128" s="20">
        <v>6.5271476858921942E-2</v>
      </c>
      <c r="AK128" s="20">
        <v>0.1168198511041392</v>
      </c>
      <c r="AL128" s="20">
        <v>0.1733357896665966</v>
      </c>
      <c r="AN128" s="20">
        <v>0.16477449693408591</v>
      </c>
      <c r="AO128" s="20">
        <v>0.15627896364852081</v>
      </c>
      <c r="AP128" s="20">
        <v>0.22246691642204761</v>
      </c>
      <c r="AQ128" s="20">
        <v>0.1233297484406682</v>
      </c>
      <c r="AR128" s="20">
        <v>0.13726203789725699</v>
      </c>
      <c r="AS128" s="20">
        <v>7.4820995777127239E-2</v>
      </c>
      <c r="AT128" s="20">
        <v>3.3199822088943072E-2</v>
      </c>
      <c r="AV128" s="20">
        <v>0.12424849342631521</v>
      </c>
      <c r="AW128" s="20">
        <v>0.17609381955118461</v>
      </c>
      <c r="AX128" s="20">
        <v>0.13899110071201409</v>
      </c>
      <c r="AY128" s="20">
        <v>0.1491343807768836</v>
      </c>
      <c r="AZ128" s="20">
        <v>4.3635740119810633E-2</v>
      </c>
      <c r="BA128" s="20">
        <v>0</v>
      </c>
      <c r="BB128" s="20">
        <v>0.16873137125113591</v>
      </c>
      <c r="BC128" s="20">
        <v>0.15184498181306319</v>
      </c>
      <c r="BE128" s="20">
        <v>0.16467470032046161</v>
      </c>
      <c r="BF128" s="20">
        <v>0.1460294986954217</v>
      </c>
      <c r="BG128" s="20">
        <v>0.16799642683799959</v>
      </c>
      <c r="BH128" s="20">
        <v>0.28474656984946362</v>
      </c>
      <c r="BI128" s="20">
        <v>6.2048795364196413E-2</v>
      </c>
      <c r="BJ128" s="20">
        <v>7.960093505853004E-2</v>
      </c>
      <c r="BK128" s="20">
        <v>0.1306859021370495</v>
      </c>
      <c r="BL128" s="20">
        <v>5.4209707951771623E-2</v>
      </c>
      <c r="BN128" s="20">
        <v>0.14873462868560761</v>
      </c>
      <c r="BO128" s="20">
        <v>0.1103154470161976</v>
      </c>
      <c r="BP128" s="20">
        <v>0.16439920763375121</v>
      </c>
    </row>
    <row r="129" spans="2:68" x14ac:dyDescent="0.35">
      <c r="B129" s="19" t="s">
        <v>117</v>
      </c>
      <c r="C129" s="20">
        <v>9.45119757092312E-2</v>
      </c>
      <c r="D129" s="20">
        <v>0.1122214504443018</v>
      </c>
      <c r="E129" s="20">
        <v>0.1030833484261246</v>
      </c>
      <c r="F129" s="20">
        <v>7.7940833812706972E-2</v>
      </c>
      <c r="G129" s="20">
        <v>0.1051004997707949</v>
      </c>
      <c r="H129" s="20">
        <v>0.1117143149525371</v>
      </c>
      <c r="I129" s="20">
        <v>6.9887039821349459E-2</v>
      </c>
      <c r="K129" s="20">
        <v>8.0174128527563435E-2</v>
      </c>
      <c r="L129" s="20">
        <v>0.11130031735485089</v>
      </c>
      <c r="N129" s="20">
        <v>7.9186208088278337E-2</v>
      </c>
      <c r="O129" s="20">
        <v>0.11730297074181401</v>
      </c>
      <c r="P129" s="20">
        <v>7.79281666606471E-2</v>
      </c>
      <c r="Q129" s="20">
        <v>0.1129633354831017</v>
      </c>
      <c r="S129" s="20">
        <v>0.23763260316333679</v>
      </c>
      <c r="T129" s="20">
        <v>8.7141820311332593E-2</v>
      </c>
      <c r="U129" s="20">
        <v>0.1551819555102382</v>
      </c>
      <c r="V129" s="20">
        <v>8.6974048225477149E-2</v>
      </c>
      <c r="W129" s="20">
        <v>1.2462752554817789E-2</v>
      </c>
      <c r="X129" s="20">
        <v>0.16756109721519319</v>
      </c>
      <c r="Y129" s="20">
        <v>7.3085465261815905E-2</v>
      </c>
      <c r="Z129" s="20">
        <v>5.220907080606086E-2</v>
      </c>
      <c r="AA129" s="20">
        <v>9.3489919995949716E-2</v>
      </c>
      <c r="AB129" s="20">
        <v>9.8422345061292313E-2</v>
      </c>
      <c r="AC129" s="20">
        <v>0.1052996948132028</v>
      </c>
      <c r="AD129" s="20">
        <v>0.13247043395581409</v>
      </c>
      <c r="AE129" s="20">
        <v>4.4848484207634237E-2</v>
      </c>
      <c r="AF129" s="20">
        <v>0.12689041499460851</v>
      </c>
      <c r="AG129" s="20">
        <v>6.4479458009221155E-2</v>
      </c>
      <c r="AH129" s="20">
        <v>7.007262265488795E-2</v>
      </c>
      <c r="AI129" s="20">
        <v>0.10415807892097451</v>
      </c>
      <c r="AK129" s="20">
        <v>7.6252836534404969E-2</v>
      </c>
      <c r="AL129" s="20">
        <v>0.11250609260077819</v>
      </c>
      <c r="AN129" s="20">
        <v>9.6242332600018729E-2</v>
      </c>
      <c r="AO129" s="20">
        <v>9.5300393994019336E-2</v>
      </c>
      <c r="AP129" s="20">
        <v>9.4526144457742364E-2</v>
      </c>
      <c r="AQ129" s="20">
        <v>9.0219408997018011E-2</v>
      </c>
      <c r="AR129" s="20">
        <v>7.6937423476542879E-2</v>
      </c>
      <c r="AS129" s="20">
        <v>0.13579979742330431</v>
      </c>
      <c r="AT129" s="20">
        <v>0.14808482900821021</v>
      </c>
      <c r="AV129" s="20">
        <v>8.3390607748857259E-2</v>
      </c>
      <c r="AW129" s="20">
        <v>9.1739855988729677E-2</v>
      </c>
      <c r="AX129" s="20">
        <v>0.1020170629493509</v>
      </c>
      <c r="AY129" s="20">
        <v>0.1235026878616458</v>
      </c>
      <c r="AZ129" s="20">
        <v>1.895094731508486E-2</v>
      </c>
      <c r="BA129" s="20">
        <v>0</v>
      </c>
      <c r="BB129" s="20">
        <v>0.40936107790553738</v>
      </c>
      <c r="BC129" s="20">
        <v>0.1189951200743454</v>
      </c>
      <c r="BE129" s="20">
        <v>7.2798074954969955E-2</v>
      </c>
      <c r="BF129" s="20">
        <v>9.9877494205728667E-2</v>
      </c>
      <c r="BG129" s="20">
        <v>0.12155293303496691</v>
      </c>
      <c r="BH129" s="20">
        <v>8.1624061961372174E-2</v>
      </c>
      <c r="BI129" s="20">
        <v>5.3145551624849748E-2</v>
      </c>
      <c r="BJ129" s="20">
        <v>0.14324367087116921</v>
      </c>
      <c r="BK129" s="20">
        <v>0.16101796724153361</v>
      </c>
      <c r="BL129" s="20">
        <v>0.12724544644076011</v>
      </c>
      <c r="BN129" s="20">
        <v>9.2639171432390699E-2</v>
      </c>
      <c r="BO129" s="20">
        <v>8.2499949021661509E-2</v>
      </c>
      <c r="BP129" s="20">
        <v>0.111072205264258</v>
      </c>
    </row>
    <row r="130" spans="2:68" x14ac:dyDescent="0.35">
      <c r="B130" s="19" t="s">
        <v>118</v>
      </c>
      <c r="C130" s="20">
        <v>0.28833114047762048</v>
      </c>
      <c r="D130" s="20">
        <v>0.29951031183546739</v>
      </c>
      <c r="E130" s="20">
        <v>0.33511600408901338</v>
      </c>
      <c r="F130" s="20">
        <v>0.34907170470654558</v>
      </c>
      <c r="G130" s="20">
        <v>0.2162898419888819</v>
      </c>
      <c r="H130" s="20">
        <v>0.18521114435220451</v>
      </c>
      <c r="I130" s="20">
        <v>0.27694161746670659</v>
      </c>
      <c r="K130" s="20">
        <v>0.30517044907492941</v>
      </c>
      <c r="L130" s="20">
        <v>0.2695401730528047</v>
      </c>
      <c r="N130" s="20">
        <v>0.27431944933117042</v>
      </c>
      <c r="O130" s="20">
        <v>0.25592590351584821</v>
      </c>
      <c r="P130" s="20">
        <v>0.33381087541092491</v>
      </c>
      <c r="Q130" s="20">
        <v>0.31579675365784571</v>
      </c>
      <c r="S130" s="20">
        <v>0.1241443124298283</v>
      </c>
      <c r="T130" s="20">
        <v>0.38346438094724627</v>
      </c>
      <c r="U130" s="20">
        <v>0.32166067456147668</v>
      </c>
      <c r="V130" s="20">
        <v>0.28354698990022942</v>
      </c>
      <c r="W130" s="20">
        <v>0.25865928306898062</v>
      </c>
      <c r="X130" s="20">
        <v>0.2402544083193659</v>
      </c>
      <c r="Y130" s="20">
        <v>0.29132503223507061</v>
      </c>
      <c r="Z130" s="20">
        <v>0.40027248965055467</v>
      </c>
      <c r="AA130" s="20">
        <v>0.26730128331717462</v>
      </c>
      <c r="AB130" s="20">
        <v>0.24169218183786931</v>
      </c>
      <c r="AC130" s="20">
        <v>0.29255048524747762</v>
      </c>
      <c r="AD130" s="20">
        <v>0.23167461227082001</v>
      </c>
      <c r="AE130" s="20">
        <v>0.44239497798855848</v>
      </c>
      <c r="AF130" s="20">
        <v>0.2160161848490936</v>
      </c>
      <c r="AG130" s="20">
        <v>0.30394367067784139</v>
      </c>
      <c r="AH130" s="20">
        <v>0.21900430707344251</v>
      </c>
      <c r="AI130" s="20">
        <v>0.43173464789266502</v>
      </c>
      <c r="AK130" s="20">
        <v>0.27710039181180318</v>
      </c>
      <c r="AL130" s="20">
        <v>0.29955592014033172</v>
      </c>
      <c r="AN130" s="20">
        <v>0.24892550987180759</v>
      </c>
      <c r="AO130" s="20">
        <v>0.29384394886332588</v>
      </c>
      <c r="AP130" s="20">
        <v>0.32450882426608341</v>
      </c>
      <c r="AQ130" s="20">
        <v>0.25918923229317847</v>
      </c>
      <c r="AR130" s="20">
        <v>0.2998414909906264</v>
      </c>
      <c r="AS130" s="20">
        <v>0.28597390913579429</v>
      </c>
      <c r="AT130" s="20">
        <v>0.51309327916072334</v>
      </c>
      <c r="AV130" s="20">
        <v>0.31234867550016793</v>
      </c>
      <c r="AW130" s="20">
        <v>0.25955005195527292</v>
      </c>
      <c r="AX130" s="20">
        <v>0.26720422873379551</v>
      </c>
      <c r="AY130" s="20">
        <v>0.22915181368507939</v>
      </c>
      <c r="AZ130" s="20">
        <v>0.35935564604242759</v>
      </c>
      <c r="BA130" s="20">
        <v>0.42171900885360553</v>
      </c>
      <c r="BB130" s="20">
        <v>8.7469448567301933E-2</v>
      </c>
      <c r="BC130" s="20">
        <v>0.32249196830486149</v>
      </c>
      <c r="BE130" s="20">
        <v>0.30070640265983251</v>
      </c>
      <c r="BF130" s="20">
        <v>0.25747456230692789</v>
      </c>
      <c r="BG130" s="20">
        <v>0.29387518033701898</v>
      </c>
      <c r="BH130" s="20">
        <v>0.24927252466674621</v>
      </c>
      <c r="BI130" s="20">
        <v>0.32250630397626512</v>
      </c>
      <c r="BJ130" s="20">
        <v>0.33543540655716908</v>
      </c>
      <c r="BK130" s="20">
        <v>0.31743257015493442</v>
      </c>
      <c r="BL130" s="20">
        <v>0.31983162077736521</v>
      </c>
      <c r="BN130" s="20">
        <v>0.29166324343118821</v>
      </c>
      <c r="BO130" s="20">
        <v>0.25578887804919309</v>
      </c>
      <c r="BP130" s="20">
        <v>0.29528540292247052</v>
      </c>
    </row>
    <row r="131" spans="2:68" x14ac:dyDescent="0.35">
      <c r="B131" s="19" t="s">
        <v>119</v>
      </c>
      <c r="C131" s="20">
        <v>0.32673614813617069</v>
      </c>
      <c r="D131" s="20">
        <v>0.25649519690204792</v>
      </c>
      <c r="E131" s="20">
        <v>0.32768339745154917</v>
      </c>
      <c r="F131" s="20">
        <v>0.31443585501775889</v>
      </c>
      <c r="G131" s="20">
        <v>0.33091621169607732</v>
      </c>
      <c r="H131" s="20">
        <v>0.31016672224538261</v>
      </c>
      <c r="I131" s="20">
        <v>0.39947173993079238</v>
      </c>
      <c r="K131" s="20">
        <v>0.33679973316359901</v>
      </c>
      <c r="L131" s="20">
        <v>0.31627770596782923</v>
      </c>
      <c r="N131" s="20">
        <v>0.34274903459672817</v>
      </c>
      <c r="O131" s="20">
        <v>0.28790175801810752</v>
      </c>
      <c r="P131" s="20">
        <v>0.35747674029136561</v>
      </c>
      <c r="Q131" s="20">
        <v>0.30943881495942932</v>
      </c>
      <c r="S131" s="20">
        <v>0.36067074973653263</v>
      </c>
      <c r="T131" s="20">
        <v>0.2102461632101674</v>
      </c>
      <c r="U131" s="20">
        <v>0.25922065347098122</v>
      </c>
      <c r="V131" s="20">
        <v>0.30012470010995829</v>
      </c>
      <c r="W131" s="20">
        <v>0.46081322588712048</v>
      </c>
      <c r="X131" s="20">
        <v>0.31908684430500678</v>
      </c>
      <c r="Y131" s="20">
        <v>0.29565335985849639</v>
      </c>
      <c r="Z131" s="20">
        <v>0.25205378034962778</v>
      </c>
      <c r="AA131" s="20">
        <v>0.23285575599711131</v>
      </c>
      <c r="AB131" s="20">
        <v>0.37092334273921512</v>
      </c>
      <c r="AC131" s="20">
        <v>0.29849204852262962</v>
      </c>
      <c r="AD131" s="20">
        <v>0.31303650879140987</v>
      </c>
      <c r="AE131" s="20">
        <v>0.25753622938393922</v>
      </c>
      <c r="AF131" s="20">
        <v>0.43636218525479309</v>
      </c>
      <c r="AG131" s="20">
        <v>0.2438279206313613</v>
      </c>
      <c r="AH131" s="20">
        <v>0.45955286292870551</v>
      </c>
      <c r="AI131" s="20">
        <v>0.34715629499564438</v>
      </c>
      <c r="AK131" s="20">
        <v>0.36766849001110591</v>
      </c>
      <c r="AL131" s="20">
        <v>0.28630131753583993</v>
      </c>
      <c r="AN131" s="20">
        <v>0.38282097043185148</v>
      </c>
      <c r="AO131" s="20">
        <v>0.34635476143186189</v>
      </c>
      <c r="AP131" s="20">
        <v>0.27690511844770271</v>
      </c>
      <c r="AQ131" s="20">
        <v>0.29920356266629827</v>
      </c>
      <c r="AR131" s="20">
        <v>0.31816643528662458</v>
      </c>
      <c r="AS131" s="20">
        <v>0.36784110186463193</v>
      </c>
      <c r="AT131" s="20">
        <v>0.23101053215240561</v>
      </c>
      <c r="AV131" s="20">
        <v>0.39789437840139602</v>
      </c>
      <c r="AW131" s="20">
        <v>0.28778527586842101</v>
      </c>
      <c r="AX131" s="20">
        <v>0.31177766456563788</v>
      </c>
      <c r="AY131" s="20">
        <v>0.2355592567114187</v>
      </c>
      <c r="AZ131" s="20">
        <v>0.51649755541551334</v>
      </c>
      <c r="BA131" s="20">
        <v>0.57828099114639453</v>
      </c>
      <c r="BB131" s="20">
        <v>0.33443810227602488</v>
      </c>
      <c r="BC131" s="20">
        <v>0.26945145316790492</v>
      </c>
      <c r="BE131" s="20">
        <v>0.35333899264795021</v>
      </c>
      <c r="BF131" s="20">
        <v>0.30515484515173003</v>
      </c>
      <c r="BG131" s="20">
        <v>0.22582099778123821</v>
      </c>
      <c r="BH131" s="20">
        <v>0.20540690735360589</v>
      </c>
      <c r="BI131" s="20">
        <v>0.48592794341523787</v>
      </c>
      <c r="BJ131" s="20">
        <v>0.29017100858298511</v>
      </c>
      <c r="BK131" s="20">
        <v>0.26496189980608731</v>
      </c>
      <c r="BL131" s="20">
        <v>0.44234739212877833</v>
      </c>
      <c r="BN131" s="20">
        <v>0.34471517535644047</v>
      </c>
      <c r="BO131" s="20">
        <v>0.30840817104193741</v>
      </c>
      <c r="BP131" s="20">
        <v>0.27553235946023241</v>
      </c>
    </row>
    <row r="133" spans="2:68" ht="87" x14ac:dyDescent="0.35">
      <c r="B133" s="17" t="s">
        <v>120</v>
      </c>
    </row>
    <row r="134" spans="2:68" x14ac:dyDescent="0.35">
      <c r="B134" s="18" t="s">
        <v>16</v>
      </c>
    </row>
    <row r="135" spans="2:68" x14ac:dyDescent="0.35">
      <c r="B135" s="19" t="s">
        <v>115</v>
      </c>
      <c r="C135" s="20">
        <v>0.1079257860101939</v>
      </c>
      <c r="D135" s="20">
        <v>0.10429350421108061</v>
      </c>
      <c r="E135" s="20">
        <v>0.1086950601930617</v>
      </c>
      <c r="F135" s="20">
        <v>0.13053323475401321</v>
      </c>
      <c r="G135" s="20">
        <v>0.1091772957449122</v>
      </c>
      <c r="H135" s="20">
        <v>9.4765670755803763E-2</v>
      </c>
      <c r="I135" s="20">
        <v>8.6782259814146973E-2</v>
      </c>
      <c r="K135" s="20">
        <v>0.12618914048821131</v>
      </c>
      <c r="L135" s="20">
        <v>8.8069250247244962E-2</v>
      </c>
      <c r="N135" s="20">
        <v>0.10952320334570979</v>
      </c>
      <c r="O135" s="20">
        <v>0.1031908983166388</v>
      </c>
      <c r="P135" s="20">
        <v>7.0340787659177659E-2</v>
      </c>
      <c r="Q135" s="20">
        <v>0.13692033253700031</v>
      </c>
      <c r="S135" s="20">
        <v>0.16771619528133491</v>
      </c>
      <c r="T135" s="20">
        <v>8.0849648401597585E-2</v>
      </c>
      <c r="U135" s="20">
        <v>7.9803262010676682E-2</v>
      </c>
      <c r="V135" s="20">
        <v>0.15319675698278251</v>
      </c>
      <c r="W135" s="20">
        <v>0.13263222750562509</v>
      </c>
      <c r="X135" s="20">
        <v>0.15592842601786669</v>
      </c>
      <c r="Y135" s="20">
        <v>0.13433614922576051</v>
      </c>
      <c r="Z135" s="20">
        <v>0.1084175078613723</v>
      </c>
      <c r="AA135" s="20">
        <v>6.747465689274719E-2</v>
      </c>
      <c r="AB135" s="20">
        <v>8.2559453698710775E-2</v>
      </c>
      <c r="AC135" s="20">
        <v>8.2430943892264852E-2</v>
      </c>
      <c r="AD135" s="20">
        <v>8.7511351378073046E-2</v>
      </c>
      <c r="AE135" s="20">
        <v>3.6009013638698857E-2</v>
      </c>
      <c r="AF135" s="20">
        <v>4.029097134567218E-2</v>
      </c>
      <c r="AG135" s="20">
        <v>6.0706844411924053E-2</v>
      </c>
      <c r="AH135" s="20">
        <v>0.1904559424842521</v>
      </c>
      <c r="AI135" s="20">
        <v>3.1523038132699972E-2</v>
      </c>
      <c r="AK135" s="20">
        <v>8.2104735150096322E-2</v>
      </c>
      <c r="AL135" s="20">
        <v>0.13413905499916701</v>
      </c>
      <c r="AN135" s="20">
        <v>7.8557850889221417E-2</v>
      </c>
      <c r="AO135" s="20">
        <v>0.13591180978078979</v>
      </c>
      <c r="AP135" s="20">
        <v>7.041282545704898E-2</v>
      </c>
      <c r="AQ135" s="20">
        <v>9.8593993634419119E-2</v>
      </c>
      <c r="AR135" s="20">
        <v>0.1133867153888527</v>
      </c>
      <c r="AS135" s="20">
        <v>0.18843541538142411</v>
      </c>
      <c r="AT135" s="20">
        <v>0.1258242832800148</v>
      </c>
      <c r="AV135" s="20">
        <v>7.7822474379416792E-2</v>
      </c>
      <c r="AW135" s="20">
        <v>0.10028315375355459</v>
      </c>
      <c r="AX135" s="20">
        <v>0.1210198241568316</v>
      </c>
      <c r="AY135" s="20">
        <v>0.13834285905238511</v>
      </c>
      <c r="AZ135" s="20">
        <v>0.11851728328187271</v>
      </c>
      <c r="BA135" s="20">
        <v>0.27333896788454798</v>
      </c>
      <c r="BB135" s="20">
        <v>0</v>
      </c>
      <c r="BC135" s="20">
        <v>0.1390031881650321</v>
      </c>
      <c r="BE135" s="20">
        <v>5.7894788081744482E-2</v>
      </c>
      <c r="BF135" s="20">
        <v>0.1183044560989628</v>
      </c>
      <c r="BG135" s="20">
        <v>3.4049334817472493E-2</v>
      </c>
      <c r="BH135" s="20">
        <v>0.1081621190687959</v>
      </c>
      <c r="BI135" s="20">
        <v>0.12423202224128679</v>
      </c>
      <c r="BJ135" s="20">
        <v>0.1457413988618867</v>
      </c>
      <c r="BK135" s="20">
        <v>0.1324503122987776</v>
      </c>
      <c r="BL135" s="20">
        <v>0.29460449783908749</v>
      </c>
      <c r="BN135" s="20">
        <v>0.1055373847434498</v>
      </c>
      <c r="BO135" s="20">
        <v>9.7709012921290209E-2</v>
      </c>
      <c r="BP135" s="20">
        <v>0.1296989036402168</v>
      </c>
    </row>
    <row r="136" spans="2:68" x14ac:dyDescent="0.35">
      <c r="B136" s="19" t="s">
        <v>116</v>
      </c>
      <c r="C136" s="20">
        <v>0.21001869562246439</v>
      </c>
      <c r="D136" s="20">
        <v>0.28713331924487862</v>
      </c>
      <c r="E136" s="20">
        <v>0.25234752543600031</v>
      </c>
      <c r="F136" s="20">
        <v>0.20529227105979081</v>
      </c>
      <c r="G136" s="20">
        <v>0.21886498647720401</v>
      </c>
      <c r="H136" s="20">
        <v>0.15338349059739029</v>
      </c>
      <c r="I136" s="20">
        <v>0.1376396115334825</v>
      </c>
      <c r="K136" s="20">
        <v>0.1895993098040174</v>
      </c>
      <c r="L136" s="20">
        <v>0.23209769714300721</v>
      </c>
      <c r="N136" s="20">
        <v>0.22403368323511569</v>
      </c>
      <c r="O136" s="20">
        <v>0.21625551086794889</v>
      </c>
      <c r="P136" s="20">
        <v>0.1610153296260512</v>
      </c>
      <c r="Q136" s="20">
        <v>0.214100716778999</v>
      </c>
      <c r="S136" s="20">
        <v>0.1705693331366861</v>
      </c>
      <c r="T136" s="20">
        <v>0.192521218449549</v>
      </c>
      <c r="U136" s="20">
        <v>0.14368704389595871</v>
      </c>
      <c r="V136" s="20">
        <v>0.2458301301646825</v>
      </c>
      <c r="W136" s="20">
        <v>0.22702263586456201</v>
      </c>
      <c r="X136" s="20">
        <v>0.18309170075801279</v>
      </c>
      <c r="Y136" s="20">
        <v>0.18836171417597761</v>
      </c>
      <c r="Z136" s="20">
        <v>0.152652200067978</v>
      </c>
      <c r="AA136" s="20">
        <v>0.30201936501230642</v>
      </c>
      <c r="AB136" s="20">
        <v>0.21040451338225469</v>
      </c>
      <c r="AC136" s="20">
        <v>0.22002233575300201</v>
      </c>
      <c r="AD136" s="20">
        <v>0.1726894949431638</v>
      </c>
      <c r="AE136" s="20">
        <v>0.22560204723946181</v>
      </c>
      <c r="AF136" s="20">
        <v>0.20543397787300821</v>
      </c>
      <c r="AG136" s="20">
        <v>0.2933068886458301</v>
      </c>
      <c r="AH136" s="20">
        <v>0.21063409446588899</v>
      </c>
      <c r="AI136" s="20">
        <v>0.25359573641976568</v>
      </c>
      <c r="AK136" s="20">
        <v>0.16355725245481889</v>
      </c>
      <c r="AL136" s="20">
        <v>0.25579688714444759</v>
      </c>
      <c r="AN136" s="20">
        <v>0.13358540880666381</v>
      </c>
      <c r="AO136" s="20">
        <v>0.19638494863279909</v>
      </c>
      <c r="AP136" s="20">
        <v>0.18196638570321519</v>
      </c>
      <c r="AQ136" s="20">
        <v>0.24314171992607231</v>
      </c>
      <c r="AR136" s="20">
        <v>0.26404368474948048</v>
      </c>
      <c r="AS136" s="20">
        <v>0.24408929336286531</v>
      </c>
      <c r="AT136" s="20">
        <v>0.21848457307109381</v>
      </c>
      <c r="AV136" s="20">
        <v>0.19012016713184729</v>
      </c>
      <c r="AW136" s="20">
        <v>0.2313001558073608</v>
      </c>
      <c r="AX136" s="20">
        <v>0.1788384622073084</v>
      </c>
      <c r="AY136" s="20">
        <v>0.30059715447875679</v>
      </c>
      <c r="AZ136" s="20">
        <v>0.1401777919532419</v>
      </c>
      <c r="BA136" s="20">
        <v>0</v>
      </c>
      <c r="BB136" s="20">
        <v>0.20060600969623121</v>
      </c>
      <c r="BC136" s="20">
        <v>0.21065982198628269</v>
      </c>
      <c r="BE136" s="20">
        <v>0.1891324747882992</v>
      </c>
      <c r="BF136" s="20">
        <v>0.2233749041635591</v>
      </c>
      <c r="BG136" s="20">
        <v>0.20371802258418331</v>
      </c>
      <c r="BH136" s="20">
        <v>0.30651778949037378</v>
      </c>
      <c r="BI136" s="20">
        <v>0.16792271106606291</v>
      </c>
      <c r="BJ136" s="20">
        <v>0.22140653338919081</v>
      </c>
      <c r="BK136" s="20">
        <v>0.1738083825222444</v>
      </c>
      <c r="BL136" s="20">
        <v>0.15237460996658489</v>
      </c>
      <c r="BN136" s="20">
        <v>0.2038517105087457</v>
      </c>
      <c r="BO136" s="20">
        <v>0.19772241612315461</v>
      </c>
      <c r="BP136" s="20">
        <v>0.24665421556126679</v>
      </c>
    </row>
    <row r="137" spans="2:68" x14ac:dyDescent="0.35">
      <c r="B137" s="19" t="s">
        <v>117</v>
      </c>
      <c r="C137" s="20">
        <v>0.25232449849133037</v>
      </c>
      <c r="D137" s="20">
        <v>0.27074836658008472</v>
      </c>
      <c r="E137" s="20">
        <v>0.27737231697625958</v>
      </c>
      <c r="F137" s="20">
        <v>0.2283829199631065</v>
      </c>
      <c r="G137" s="20">
        <v>0.23736692664981321</v>
      </c>
      <c r="H137" s="20">
        <v>0.3462392551106524</v>
      </c>
      <c r="I137" s="20">
        <v>0.1801662009673235</v>
      </c>
      <c r="K137" s="20">
        <v>0.23630280072838289</v>
      </c>
      <c r="L137" s="20">
        <v>0.27076057973081202</v>
      </c>
      <c r="N137" s="20">
        <v>0.26763326901186268</v>
      </c>
      <c r="O137" s="20">
        <v>0.26321243928451188</v>
      </c>
      <c r="P137" s="20">
        <v>0.29636214922654353</v>
      </c>
      <c r="Q137" s="20">
        <v>0.18668584653194409</v>
      </c>
      <c r="S137" s="20">
        <v>0.40588043698971232</v>
      </c>
      <c r="T137" s="20">
        <v>0.46782055492887631</v>
      </c>
      <c r="U137" s="20">
        <v>0.12504282654261259</v>
      </c>
      <c r="V137" s="20">
        <v>0.16613148358822491</v>
      </c>
      <c r="W137" s="20">
        <v>0.23469553601782439</v>
      </c>
      <c r="X137" s="20">
        <v>0.23369000285211219</v>
      </c>
      <c r="Y137" s="20">
        <v>0.20249917271387879</v>
      </c>
      <c r="Z137" s="20">
        <v>0.30613498909950188</v>
      </c>
      <c r="AA137" s="20">
        <v>0.1761193272826608</v>
      </c>
      <c r="AB137" s="20">
        <v>0.30212274643977599</v>
      </c>
      <c r="AC137" s="20">
        <v>0.25690116685667752</v>
      </c>
      <c r="AD137" s="20">
        <v>0.28737912237945551</v>
      </c>
      <c r="AE137" s="20">
        <v>0.15858918014402801</v>
      </c>
      <c r="AF137" s="20">
        <v>0.25682654437421798</v>
      </c>
      <c r="AG137" s="20">
        <v>0.27778726510222912</v>
      </c>
      <c r="AH137" s="20">
        <v>0.28028248367333569</v>
      </c>
      <c r="AI137" s="20">
        <v>0.2128611485195929</v>
      </c>
      <c r="AK137" s="20">
        <v>0.21877395404957739</v>
      </c>
      <c r="AL137" s="20">
        <v>0.28603351297961449</v>
      </c>
      <c r="AN137" s="20">
        <v>0.25590675025083659</v>
      </c>
      <c r="AO137" s="20">
        <v>0.24289085229550431</v>
      </c>
      <c r="AP137" s="20">
        <v>0.22885719704644519</v>
      </c>
      <c r="AQ137" s="20">
        <v>0.2909403090137318</v>
      </c>
      <c r="AR137" s="20">
        <v>0.23835644282507301</v>
      </c>
      <c r="AS137" s="20">
        <v>0.26674848467396212</v>
      </c>
      <c r="AT137" s="20">
        <v>0.1363560769959874</v>
      </c>
      <c r="AV137" s="20">
        <v>0.21721100916336639</v>
      </c>
      <c r="AW137" s="20">
        <v>0.27545474311505308</v>
      </c>
      <c r="AX137" s="20">
        <v>0.17479533681938481</v>
      </c>
      <c r="AY137" s="20">
        <v>0.26651271801952098</v>
      </c>
      <c r="AZ137" s="20">
        <v>0.19872793904198449</v>
      </c>
      <c r="BA137" s="20">
        <v>0</v>
      </c>
      <c r="BB137" s="20">
        <v>0.22323551736381789</v>
      </c>
      <c r="BC137" s="20">
        <v>0.29681276012760832</v>
      </c>
      <c r="BE137" s="20">
        <v>0.20236714505400491</v>
      </c>
      <c r="BF137" s="20">
        <v>0.28107989216528451</v>
      </c>
      <c r="BG137" s="20">
        <v>0.27039439202340432</v>
      </c>
      <c r="BH137" s="20">
        <v>0.30151586706926953</v>
      </c>
      <c r="BI137" s="20">
        <v>0.16044188539742291</v>
      </c>
      <c r="BJ137" s="20">
        <v>0.299342380770105</v>
      </c>
      <c r="BK137" s="20">
        <v>0.35729400037579512</v>
      </c>
      <c r="BL137" s="20">
        <v>0.18814480650772861</v>
      </c>
      <c r="BN137" s="20">
        <v>0.2475054826441016</v>
      </c>
      <c r="BO137" s="20">
        <v>0.28083889594085859</v>
      </c>
      <c r="BP137" s="20">
        <v>0.23519251458993559</v>
      </c>
    </row>
    <row r="138" spans="2:68" x14ac:dyDescent="0.35">
      <c r="B138" s="19" t="s">
        <v>118</v>
      </c>
      <c r="C138" s="20">
        <v>0.27564541885513061</v>
      </c>
      <c r="D138" s="20">
        <v>0.2400082460498433</v>
      </c>
      <c r="E138" s="20">
        <v>0.251790172391408</v>
      </c>
      <c r="F138" s="20">
        <v>0.26699660248076118</v>
      </c>
      <c r="G138" s="20">
        <v>0.26942756251549249</v>
      </c>
      <c r="H138" s="20">
        <v>0.18022137797247309</v>
      </c>
      <c r="I138" s="20">
        <v>0.42455924939009121</v>
      </c>
      <c r="K138" s="20">
        <v>0.29062108571723289</v>
      </c>
      <c r="L138" s="20">
        <v>0.25756354286359567</v>
      </c>
      <c r="N138" s="20">
        <v>0.2783512219924546</v>
      </c>
      <c r="O138" s="20">
        <v>0.26489146362635962</v>
      </c>
      <c r="P138" s="20">
        <v>0.29683465813536603</v>
      </c>
      <c r="Q138" s="20">
        <v>0.25586969599717158</v>
      </c>
      <c r="S138" s="20">
        <v>8.3902699546199E-2</v>
      </c>
      <c r="T138" s="20">
        <v>0.1755135577963777</v>
      </c>
      <c r="U138" s="20">
        <v>0.39105548427620718</v>
      </c>
      <c r="V138" s="20">
        <v>0.23298649544233821</v>
      </c>
      <c r="W138" s="20">
        <v>0.26299915310743283</v>
      </c>
      <c r="X138" s="20">
        <v>0.23922156427803939</v>
      </c>
      <c r="Y138" s="20">
        <v>0.25267246181717401</v>
      </c>
      <c r="Z138" s="20">
        <v>0.2740607952395212</v>
      </c>
      <c r="AA138" s="20">
        <v>0.29857601809949752</v>
      </c>
      <c r="AB138" s="20">
        <v>0.3331931507838003</v>
      </c>
      <c r="AC138" s="20">
        <v>0.29311141501671051</v>
      </c>
      <c r="AD138" s="20">
        <v>0.32492932693927701</v>
      </c>
      <c r="AE138" s="20">
        <v>0.38464976817409258</v>
      </c>
      <c r="AF138" s="20">
        <v>0.37515966405568452</v>
      </c>
      <c r="AG138" s="20">
        <v>0.32453343515555849</v>
      </c>
      <c r="AH138" s="20">
        <v>0.20341378802043869</v>
      </c>
      <c r="AI138" s="20">
        <v>0.26321630590269612</v>
      </c>
      <c r="AK138" s="20">
        <v>0.33154639923592072</v>
      </c>
      <c r="AL138" s="20">
        <v>0.21985182294605241</v>
      </c>
      <c r="AN138" s="20">
        <v>0.25989134987935231</v>
      </c>
      <c r="AO138" s="20">
        <v>0.28029019708019393</v>
      </c>
      <c r="AP138" s="20">
        <v>0.37451679755136918</v>
      </c>
      <c r="AQ138" s="20">
        <v>0.22692845917262339</v>
      </c>
      <c r="AR138" s="20">
        <v>0.29327144223078211</v>
      </c>
      <c r="AS138" s="20">
        <v>0.2348286569613921</v>
      </c>
      <c r="AT138" s="20">
        <v>0.36594768788964133</v>
      </c>
      <c r="AV138" s="20">
        <v>0.34701756829798758</v>
      </c>
      <c r="AW138" s="20">
        <v>0.25109653419677908</v>
      </c>
      <c r="AX138" s="20">
        <v>0.39787662460536888</v>
      </c>
      <c r="AY138" s="20">
        <v>0.16637764465270169</v>
      </c>
      <c r="AZ138" s="20">
        <v>0.27543954887206701</v>
      </c>
      <c r="BA138" s="20">
        <v>0.5611515664783856</v>
      </c>
      <c r="BB138" s="20">
        <v>0.2735950091090214</v>
      </c>
      <c r="BC138" s="20">
        <v>0.23476160509936261</v>
      </c>
      <c r="BE138" s="20">
        <v>0.35292928216392322</v>
      </c>
      <c r="BF138" s="20">
        <v>0.2340555590222127</v>
      </c>
      <c r="BG138" s="20">
        <v>0.38769739781553608</v>
      </c>
      <c r="BH138" s="20">
        <v>0.23567397922865749</v>
      </c>
      <c r="BI138" s="20">
        <v>0.28188186871543941</v>
      </c>
      <c r="BJ138" s="20">
        <v>0.19346932194276559</v>
      </c>
      <c r="BK138" s="20">
        <v>0.23257384247749471</v>
      </c>
      <c r="BL138" s="20">
        <v>0.33647662766524511</v>
      </c>
      <c r="BN138" s="20">
        <v>0.27313343353144209</v>
      </c>
      <c r="BO138" s="20">
        <v>0.27054761322064202</v>
      </c>
      <c r="BP138" s="20">
        <v>0.29847904116561841</v>
      </c>
    </row>
    <row r="139" spans="2:68" x14ac:dyDescent="0.35">
      <c r="B139" s="19" t="s">
        <v>119</v>
      </c>
      <c r="C139" s="20">
        <v>0.15408560102088051</v>
      </c>
      <c r="D139" s="20">
        <v>9.7816563914112878E-2</v>
      </c>
      <c r="E139" s="20">
        <v>0.1097949250032705</v>
      </c>
      <c r="F139" s="20">
        <v>0.1687949717423281</v>
      </c>
      <c r="G139" s="20">
        <v>0.16516322861257829</v>
      </c>
      <c r="H139" s="20">
        <v>0.22539020556368061</v>
      </c>
      <c r="I139" s="20">
        <v>0.17085267829495571</v>
      </c>
      <c r="K139" s="20">
        <v>0.15728766326215551</v>
      </c>
      <c r="L139" s="20">
        <v>0.15150893001534019</v>
      </c>
      <c r="N139" s="20">
        <v>0.1204586224148573</v>
      </c>
      <c r="O139" s="20">
        <v>0.15244968790454089</v>
      </c>
      <c r="P139" s="20">
        <v>0.1754470753528618</v>
      </c>
      <c r="Q139" s="20">
        <v>0.20642340815488511</v>
      </c>
      <c r="S139" s="20">
        <v>0.17193133504606781</v>
      </c>
      <c r="T139" s="20">
        <v>8.3295020423599458E-2</v>
      </c>
      <c r="U139" s="20">
        <v>0.26041138327454483</v>
      </c>
      <c r="V139" s="20">
        <v>0.20185513382197159</v>
      </c>
      <c r="W139" s="20">
        <v>0.14265044750455569</v>
      </c>
      <c r="X139" s="20">
        <v>0.18806830609396921</v>
      </c>
      <c r="Y139" s="20">
        <v>0.22213050206720911</v>
      </c>
      <c r="Z139" s="20">
        <v>0.15873450773162651</v>
      </c>
      <c r="AA139" s="20">
        <v>0.15581063271278811</v>
      </c>
      <c r="AB139" s="20">
        <v>7.1720135695458126E-2</v>
      </c>
      <c r="AC139" s="20">
        <v>0.1475341384813452</v>
      </c>
      <c r="AD139" s="20">
        <v>0.1274907043600306</v>
      </c>
      <c r="AE139" s="20">
        <v>0.19514999080371859</v>
      </c>
      <c r="AF139" s="20">
        <v>0.1222888423514171</v>
      </c>
      <c r="AG139" s="20">
        <v>4.3665566684458368E-2</v>
      </c>
      <c r="AH139" s="20">
        <v>0.11521369135608441</v>
      </c>
      <c r="AI139" s="20">
        <v>0.2388037710252455</v>
      </c>
      <c r="AK139" s="20">
        <v>0.20401765910958669</v>
      </c>
      <c r="AL139" s="20">
        <v>0.1041787219307185</v>
      </c>
      <c r="AN139" s="20">
        <v>0.27205864017392578</v>
      </c>
      <c r="AO139" s="20">
        <v>0.1445221922107128</v>
      </c>
      <c r="AP139" s="20">
        <v>0.14424679424192149</v>
      </c>
      <c r="AQ139" s="20">
        <v>0.1403955182531535</v>
      </c>
      <c r="AR139" s="20">
        <v>9.0941714805811688E-2</v>
      </c>
      <c r="AS139" s="20">
        <v>6.5898149620356408E-2</v>
      </c>
      <c r="AT139" s="20">
        <v>0.15338737876326269</v>
      </c>
      <c r="AV139" s="20">
        <v>0.16782878102738211</v>
      </c>
      <c r="AW139" s="20">
        <v>0.14186541312725229</v>
      </c>
      <c r="AX139" s="20">
        <v>0.1274697522111064</v>
      </c>
      <c r="AY139" s="20">
        <v>0.12816962379663541</v>
      </c>
      <c r="AZ139" s="20">
        <v>0.26713743685083391</v>
      </c>
      <c r="BA139" s="20">
        <v>0.16550946563706651</v>
      </c>
      <c r="BB139" s="20">
        <v>0.30256346383092952</v>
      </c>
      <c r="BC139" s="20">
        <v>0.1187626246217143</v>
      </c>
      <c r="BE139" s="20">
        <v>0.1976763099120282</v>
      </c>
      <c r="BF139" s="20">
        <v>0.143185188549981</v>
      </c>
      <c r="BG139" s="20">
        <v>0.1041408527594037</v>
      </c>
      <c r="BH139" s="20">
        <v>4.8130245142903552E-2</v>
      </c>
      <c r="BI139" s="20">
        <v>0.26552151257978801</v>
      </c>
      <c r="BJ139" s="20">
        <v>0.14004036503605199</v>
      </c>
      <c r="BK139" s="20">
        <v>0.1038734623256882</v>
      </c>
      <c r="BL139" s="20">
        <v>2.839945802135389E-2</v>
      </c>
      <c r="BN139" s="20">
        <v>0.16997198857226081</v>
      </c>
      <c r="BO139" s="20">
        <v>0.1531820617940543</v>
      </c>
      <c r="BP139" s="20">
        <v>8.9975325042962476E-2</v>
      </c>
    </row>
    <row r="141" spans="2:68" ht="116" x14ac:dyDescent="0.35">
      <c r="B141" s="17" t="s">
        <v>121</v>
      </c>
    </row>
    <row r="142" spans="2:68" x14ac:dyDescent="0.35">
      <c r="B142" s="18" t="s">
        <v>16</v>
      </c>
    </row>
    <row r="143" spans="2:68" x14ac:dyDescent="0.35">
      <c r="B143" s="19" t="s">
        <v>115</v>
      </c>
      <c r="C143" s="20">
        <v>0.1180160417608314</v>
      </c>
      <c r="D143" s="20">
        <v>9.2641640342024253E-2</v>
      </c>
      <c r="E143" s="20">
        <v>0.13572551783101491</v>
      </c>
      <c r="F143" s="20">
        <v>0.13103149757266291</v>
      </c>
      <c r="G143" s="20">
        <v>8.5419036792425476E-2</v>
      </c>
      <c r="H143" s="20">
        <v>0.1124595016162368</v>
      </c>
      <c r="I143" s="20">
        <v>0.1276425829323764</v>
      </c>
      <c r="K143" s="20">
        <v>0.13555189588983449</v>
      </c>
      <c r="L143" s="20">
        <v>9.9046784524591827E-2</v>
      </c>
      <c r="N143" s="20">
        <v>0.13937246538848391</v>
      </c>
      <c r="O143" s="20">
        <v>0.10656493362224841</v>
      </c>
      <c r="P143" s="20">
        <v>0.1066900214291398</v>
      </c>
      <c r="Q143" s="20">
        <v>9.9131128432284901E-2</v>
      </c>
      <c r="S143" s="20">
        <v>0.10666966812921801</v>
      </c>
      <c r="T143" s="20">
        <v>9.5347006436064183E-2</v>
      </c>
      <c r="U143" s="20">
        <v>0.13108750484744869</v>
      </c>
      <c r="V143" s="20">
        <v>0.13874173607119661</v>
      </c>
      <c r="W143" s="20">
        <v>0.1134618910590012</v>
      </c>
      <c r="X143" s="20">
        <v>2.6998908973305289E-2</v>
      </c>
      <c r="Y143" s="20">
        <v>0.15321971607736479</v>
      </c>
      <c r="Z143" s="20">
        <v>0.10870183736754251</v>
      </c>
      <c r="AA143" s="20">
        <v>0.20160778011805749</v>
      </c>
      <c r="AB143" s="20">
        <v>9.8108288796698417E-2</v>
      </c>
      <c r="AC143" s="20">
        <v>9.6390041590712267E-2</v>
      </c>
      <c r="AD143" s="20">
        <v>0.17873255743548211</v>
      </c>
      <c r="AE143" s="20">
        <v>6.569963596229568E-2</v>
      </c>
      <c r="AF143" s="20">
        <v>7.4269968410320297E-2</v>
      </c>
      <c r="AG143" s="20">
        <v>0.12163076902468151</v>
      </c>
      <c r="AH143" s="20">
        <v>0.1426352463275542</v>
      </c>
      <c r="AI143" s="20">
        <v>9.3712896462637751E-2</v>
      </c>
      <c r="AK143" s="20">
        <v>0.1214349227272882</v>
      </c>
      <c r="AL143" s="20">
        <v>0.1139015581865845</v>
      </c>
      <c r="AN143" s="20">
        <v>0.1057948167728238</v>
      </c>
      <c r="AO143" s="20">
        <v>8.9055077205368829E-2</v>
      </c>
      <c r="AP143" s="20">
        <v>5.4065379837455983E-2</v>
      </c>
      <c r="AQ143" s="20">
        <v>0.1574924239524659</v>
      </c>
      <c r="AR143" s="20">
        <v>0.14536868751885329</v>
      </c>
      <c r="AS143" s="20">
        <v>0.14581287122412259</v>
      </c>
      <c r="AT143" s="20">
        <v>8.1437632914025018E-2</v>
      </c>
      <c r="AV143" s="20">
        <v>9.8062401361665844E-2</v>
      </c>
      <c r="AW143" s="20">
        <v>0.13849252111538221</v>
      </c>
      <c r="AX143" s="20">
        <v>8.2820616903937827E-2</v>
      </c>
      <c r="AY143" s="20">
        <v>0.27283484029181909</v>
      </c>
      <c r="AZ143" s="20">
        <v>5.6863409192057582E-2</v>
      </c>
      <c r="BA143" s="20">
        <v>0</v>
      </c>
      <c r="BB143" s="20">
        <v>6.9501297691103664E-2</v>
      </c>
      <c r="BC143" s="20">
        <v>0.100549277547536</v>
      </c>
      <c r="BE143" s="20">
        <v>7.7276658206080207E-2</v>
      </c>
      <c r="BF143" s="20">
        <v>0.15537748365989651</v>
      </c>
      <c r="BG143" s="20">
        <v>9.8247225086538312E-2</v>
      </c>
      <c r="BH143" s="20">
        <v>0.17185893061053789</v>
      </c>
      <c r="BI143" s="20">
        <v>8.4160162730117893E-2</v>
      </c>
      <c r="BJ143" s="20">
        <v>0.103702130249044</v>
      </c>
      <c r="BK143" s="20">
        <v>8.0174566358509156E-2</v>
      </c>
      <c r="BL143" s="20">
        <v>0.13214613698509289</v>
      </c>
      <c r="BN143" s="20">
        <v>0.12766616293815389</v>
      </c>
      <c r="BO143" s="20">
        <v>0.1153342587552106</v>
      </c>
      <c r="BP143" s="20">
        <v>8.671263745768297E-2</v>
      </c>
    </row>
    <row r="144" spans="2:68" x14ac:dyDescent="0.35">
      <c r="B144" s="19" t="s">
        <v>116</v>
      </c>
      <c r="C144" s="20">
        <v>0.21963643248641609</v>
      </c>
      <c r="D144" s="20">
        <v>0.28887106735361001</v>
      </c>
      <c r="E144" s="20">
        <v>0.2060204219256917</v>
      </c>
      <c r="F144" s="20">
        <v>0.17649091983556259</v>
      </c>
      <c r="G144" s="20">
        <v>0.30545552926032782</v>
      </c>
      <c r="H144" s="20">
        <v>0.18350119966154521</v>
      </c>
      <c r="I144" s="20">
        <v>0.19645941278372861</v>
      </c>
      <c r="K144" s="20">
        <v>0.22001631508549391</v>
      </c>
      <c r="L144" s="20">
        <v>0.2206785277250139</v>
      </c>
      <c r="N144" s="20">
        <v>0.2215979236750841</v>
      </c>
      <c r="O144" s="20">
        <v>0.26879989297639989</v>
      </c>
      <c r="P144" s="20">
        <v>0.15130675795591231</v>
      </c>
      <c r="Q144" s="20">
        <v>0.21241505564638261</v>
      </c>
      <c r="S144" s="20">
        <v>0.2122843574960899</v>
      </c>
      <c r="T144" s="20">
        <v>0.2311117821865048</v>
      </c>
      <c r="U144" s="20">
        <v>0.21258748183711901</v>
      </c>
      <c r="V144" s="20">
        <v>0.18268010271446</v>
      </c>
      <c r="W144" s="20">
        <v>0.29760223154996862</v>
      </c>
      <c r="X144" s="20">
        <v>0.1890272032382159</v>
      </c>
      <c r="Y144" s="20">
        <v>0.23855235259581081</v>
      </c>
      <c r="Z144" s="20">
        <v>0.20980435242065959</v>
      </c>
      <c r="AA144" s="20">
        <v>0.24562042099087089</v>
      </c>
      <c r="AB144" s="20">
        <v>0.29314555685439658</v>
      </c>
      <c r="AC144" s="20">
        <v>0.24990851552163809</v>
      </c>
      <c r="AD144" s="20">
        <v>0.18973004264778751</v>
      </c>
      <c r="AE144" s="20">
        <v>0.18844638307993281</v>
      </c>
      <c r="AF144" s="20">
        <v>0.20733798344882581</v>
      </c>
      <c r="AG144" s="20">
        <v>0.20145648880372949</v>
      </c>
      <c r="AH144" s="20">
        <v>0.17850233610195559</v>
      </c>
      <c r="AI144" s="20">
        <v>0.2450845711890047</v>
      </c>
      <c r="AK144" s="20">
        <v>0.1972559248178474</v>
      </c>
      <c r="AL144" s="20">
        <v>0.24254490523013611</v>
      </c>
      <c r="AN144" s="20">
        <v>0.16269098064424919</v>
      </c>
      <c r="AO144" s="20">
        <v>0.28764783555010581</v>
      </c>
      <c r="AP144" s="20">
        <v>0.15673063880408081</v>
      </c>
      <c r="AQ144" s="20">
        <v>0.23461051773653141</v>
      </c>
      <c r="AR144" s="20">
        <v>0.22783718023081229</v>
      </c>
      <c r="AS144" s="20">
        <v>0.11664921117456831</v>
      </c>
      <c r="AT144" s="20">
        <v>0.25453520862401308</v>
      </c>
      <c r="AV144" s="20">
        <v>0.15946003668256101</v>
      </c>
      <c r="AW144" s="20">
        <v>0.22347756132475119</v>
      </c>
      <c r="AX144" s="20">
        <v>0.28617587301046238</v>
      </c>
      <c r="AY144" s="20">
        <v>0.25331392612581832</v>
      </c>
      <c r="AZ144" s="20">
        <v>8.8025093127422335E-2</v>
      </c>
      <c r="BA144" s="20">
        <v>0</v>
      </c>
      <c r="BB144" s="20">
        <v>0.19478620660735729</v>
      </c>
      <c r="BC144" s="20">
        <v>0.30681551244697769</v>
      </c>
      <c r="BE144" s="20">
        <v>0.19233965341598019</v>
      </c>
      <c r="BF144" s="20">
        <v>0.21396968412699571</v>
      </c>
      <c r="BG144" s="20">
        <v>0.31685553469926647</v>
      </c>
      <c r="BH144" s="20">
        <v>0.31901509593313809</v>
      </c>
      <c r="BI144" s="20">
        <v>0.14360610570769269</v>
      </c>
      <c r="BJ144" s="20">
        <v>0.29147445728794191</v>
      </c>
      <c r="BK144" s="20">
        <v>0.19170697724644339</v>
      </c>
      <c r="BL144" s="20">
        <v>0.16982048357084259</v>
      </c>
      <c r="BN144" s="20">
        <v>0.1983615252824982</v>
      </c>
      <c r="BO144" s="20">
        <v>0.21828437816529511</v>
      </c>
      <c r="BP144" s="20">
        <v>0.30522286101396667</v>
      </c>
    </row>
    <row r="145" spans="2:68" x14ac:dyDescent="0.35">
      <c r="B145" s="19" t="s">
        <v>117</v>
      </c>
      <c r="C145" s="20">
        <v>0.11276367721494231</v>
      </c>
      <c r="D145" s="20">
        <v>0.13577961791878471</v>
      </c>
      <c r="E145" s="20">
        <v>7.9325103860854354E-2</v>
      </c>
      <c r="F145" s="20">
        <v>0.10366611406001761</v>
      </c>
      <c r="G145" s="20">
        <v>0.135975298863699</v>
      </c>
      <c r="H145" s="20">
        <v>0.14132253721048649</v>
      </c>
      <c r="I145" s="20">
        <v>0.1132423590487759</v>
      </c>
      <c r="K145" s="20">
        <v>9.74526989257333E-2</v>
      </c>
      <c r="L145" s="20">
        <v>0.12843560405306259</v>
      </c>
      <c r="N145" s="20">
        <v>0.1071420403753043</v>
      </c>
      <c r="O145" s="20">
        <v>0.1181229502815974</v>
      </c>
      <c r="P145" s="20">
        <v>7.319501814670093E-2</v>
      </c>
      <c r="Q145" s="20">
        <v>0.1465217765209251</v>
      </c>
      <c r="S145" s="20">
        <v>0.2376326031633367</v>
      </c>
      <c r="T145" s="20">
        <v>0.18867105627284719</v>
      </c>
      <c r="U145" s="20">
        <v>5.2494114965043089E-2</v>
      </c>
      <c r="V145" s="20">
        <v>0.1211559242000718</v>
      </c>
      <c r="W145" s="20">
        <v>5.2961929166441282E-2</v>
      </c>
      <c r="X145" s="20">
        <v>0.18672226287518121</v>
      </c>
      <c r="Y145" s="20">
        <v>6.9532935547177405E-2</v>
      </c>
      <c r="Z145" s="20">
        <v>6.3446558376206691E-2</v>
      </c>
      <c r="AA145" s="20">
        <v>8.9872444443530625E-2</v>
      </c>
      <c r="AB145" s="20">
        <v>0.1639445540802468</v>
      </c>
      <c r="AC145" s="20">
        <v>0.1352743309881568</v>
      </c>
      <c r="AD145" s="20">
        <v>0.18949366613560001</v>
      </c>
      <c r="AE145" s="20">
        <v>0.13220224809554329</v>
      </c>
      <c r="AF145" s="20">
        <v>9.6359370597209934E-2</v>
      </c>
      <c r="AG145" s="20">
        <v>0.14149056887314351</v>
      </c>
      <c r="AH145" s="20">
        <v>5.3848891282905591E-2</v>
      </c>
      <c r="AI145" s="20">
        <v>0.1039394258787724</v>
      </c>
      <c r="AK145" s="20">
        <v>8.4221902771285939E-2</v>
      </c>
      <c r="AL145" s="20">
        <v>0.1417573072375746</v>
      </c>
      <c r="AN145" s="20">
        <v>0.1192454140550147</v>
      </c>
      <c r="AO145" s="20">
        <v>9.1156185026556771E-2</v>
      </c>
      <c r="AP145" s="20">
        <v>0.1435578644116661</v>
      </c>
      <c r="AQ145" s="20">
        <v>0.12242773677682479</v>
      </c>
      <c r="AR145" s="20">
        <v>0.10373080611500959</v>
      </c>
      <c r="AS145" s="20">
        <v>0.1124767356391532</v>
      </c>
      <c r="AT145" s="20">
        <v>0.1070374143344878</v>
      </c>
      <c r="AV145" s="20">
        <v>9.7875985705064741E-2</v>
      </c>
      <c r="AW145" s="20">
        <v>0.11309714433334089</v>
      </c>
      <c r="AX145" s="20">
        <v>0.1035567071397149</v>
      </c>
      <c r="AY145" s="20">
        <v>3.155215620697982E-2</v>
      </c>
      <c r="AZ145" s="20">
        <v>7.2119137417959209E-2</v>
      </c>
      <c r="BA145" s="20">
        <v>0</v>
      </c>
      <c r="BB145" s="20">
        <v>0.43864502350654733</v>
      </c>
      <c r="BC145" s="20">
        <v>0.1545246027703486</v>
      </c>
      <c r="BE145" s="20">
        <v>0.10950579414808401</v>
      </c>
      <c r="BF145" s="20">
        <v>0.11342016832536531</v>
      </c>
      <c r="BG145" s="20">
        <v>6.697600498674286E-2</v>
      </c>
      <c r="BH145" s="20">
        <v>0.13889185350555189</v>
      </c>
      <c r="BI145" s="20">
        <v>6.0618941864170807E-2</v>
      </c>
      <c r="BJ145" s="20">
        <v>0.14132650842690681</v>
      </c>
      <c r="BK145" s="20">
        <v>0.22560753955205459</v>
      </c>
      <c r="BL145" s="20">
        <v>0.12665873552035681</v>
      </c>
      <c r="BN145" s="20">
        <v>9.3245787701389679E-2</v>
      </c>
      <c r="BO145" s="20">
        <v>0.13263928706714939</v>
      </c>
      <c r="BP145" s="20">
        <v>0.16952985317591571</v>
      </c>
    </row>
    <row r="146" spans="2:68" x14ac:dyDescent="0.35">
      <c r="B146" s="19" t="s">
        <v>118</v>
      </c>
      <c r="C146" s="20">
        <v>0.27835850936879519</v>
      </c>
      <c r="D146" s="20">
        <v>0.29531465323474781</v>
      </c>
      <c r="E146" s="20">
        <v>0.2983317965946144</v>
      </c>
      <c r="F146" s="20">
        <v>0.32966734923550228</v>
      </c>
      <c r="G146" s="20">
        <v>0.19172736044163161</v>
      </c>
      <c r="H146" s="20">
        <v>0.23582126668574649</v>
      </c>
      <c r="I146" s="20">
        <v>0.28220401271492401</v>
      </c>
      <c r="K146" s="20">
        <v>0.29371574776368059</v>
      </c>
      <c r="L146" s="20">
        <v>0.25855891642558632</v>
      </c>
      <c r="N146" s="20">
        <v>0.27499589041186562</v>
      </c>
      <c r="O146" s="20">
        <v>0.28457920768114159</v>
      </c>
      <c r="P146" s="20">
        <v>0.35923049473165558</v>
      </c>
      <c r="Q146" s="20">
        <v>0.22284609832519911</v>
      </c>
      <c r="S146" s="20">
        <v>0.20268714640544691</v>
      </c>
      <c r="T146" s="20">
        <v>0.2542188991865682</v>
      </c>
      <c r="U146" s="20">
        <v>0.24672578235843851</v>
      </c>
      <c r="V146" s="20">
        <v>0.20830491051593369</v>
      </c>
      <c r="W146" s="20">
        <v>0.24182940499412259</v>
      </c>
      <c r="X146" s="20">
        <v>0.27543656281607531</v>
      </c>
      <c r="Y146" s="20">
        <v>0.27976349050780752</v>
      </c>
      <c r="Z146" s="20">
        <v>0.39951188654114661</v>
      </c>
      <c r="AA146" s="20">
        <v>0.29149122895598623</v>
      </c>
      <c r="AB146" s="20">
        <v>0.28313135603598483</v>
      </c>
      <c r="AC146" s="20">
        <v>0.30610659756302422</v>
      </c>
      <c r="AD146" s="20">
        <v>0.25171081297173092</v>
      </c>
      <c r="AE146" s="20">
        <v>0.34972293007898769</v>
      </c>
      <c r="AF146" s="20">
        <v>0.34454773068958933</v>
      </c>
      <c r="AG146" s="20">
        <v>0.27412249661119409</v>
      </c>
      <c r="AH146" s="20">
        <v>0.2483390947948001</v>
      </c>
      <c r="AI146" s="20">
        <v>0.25809853982376058</v>
      </c>
      <c r="AK146" s="20">
        <v>0.2930736605937701</v>
      </c>
      <c r="AL146" s="20">
        <v>0.26275565982463472</v>
      </c>
      <c r="AN146" s="20">
        <v>0.2472085700070959</v>
      </c>
      <c r="AO146" s="20">
        <v>0.25720732394604068</v>
      </c>
      <c r="AP146" s="20">
        <v>0.37748531478629321</v>
      </c>
      <c r="AQ146" s="20">
        <v>0.23578429976106299</v>
      </c>
      <c r="AR146" s="20">
        <v>0.29845034782677232</v>
      </c>
      <c r="AS146" s="20">
        <v>0.38880510898772752</v>
      </c>
      <c r="AT146" s="20">
        <v>0.3582642226141714</v>
      </c>
      <c r="AV146" s="20">
        <v>0.30762253172469278</v>
      </c>
      <c r="AW146" s="20">
        <v>0.28753731491346618</v>
      </c>
      <c r="AX146" s="20">
        <v>0.28117349717758078</v>
      </c>
      <c r="AY146" s="20">
        <v>0.23928843114817541</v>
      </c>
      <c r="AZ146" s="20">
        <v>0.30859018729128762</v>
      </c>
      <c r="BA146" s="20">
        <v>0.5611515664783856</v>
      </c>
      <c r="BB146" s="20">
        <v>8.7469448567301933E-2</v>
      </c>
      <c r="BC146" s="20">
        <v>0.23255570626313921</v>
      </c>
      <c r="BE146" s="20">
        <v>0.30520902707963959</v>
      </c>
      <c r="BF146" s="20">
        <v>0.27343596690206312</v>
      </c>
      <c r="BG146" s="20">
        <v>0.34915692895084782</v>
      </c>
      <c r="BH146" s="20">
        <v>0.25345055703723368</v>
      </c>
      <c r="BI146" s="20">
        <v>0.26842271093977782</v>
      </c>
      <c r="BJ146" s="20">
        <v>0.25991102515856562</v>
      </c>
      <c r="BK146" s="20">
        <v>0.25786878744023201</v>
      </c>
      <c r="BL146" s="20">
        <v>0.20152391327174601</v>
      </c>
      <c r="BN146" s="20">
        <v>0.32086189397234682</v>
      </c>
      <c r="BO146" s="20">
        <v>0.1983385010294888</v>
      </c>
      <c r="BP146" s="20">
        <v>0.18540430781655831</v>
      </c>
    </row>
    <row r="147" spans="2:68" x14ac:dyDescent="0.35">
      <c r="B147" s="19" t="s">
        <v>119</v>
      </c>
      <c r="C147" s="20">
        <v>0.27122533916901481</v>
      </c>
      <c r="D147" s="20">
        <v>0.18739302115083331</v>
      </c>
      <c r="E147" s="20">
        <v>0.28059715978782462</v>
      </c>
      <c r="F147" s="20">
        <v>0.25914411929625442</v>
      </c>
      <c r="G147" s="20">
        <v>0.28142277464191628</v>
      </c>
      <c r="H147" s="20">
        <v>0.32689549482598501</v>
      </c>
      <c r="I147" s="20">
        <v>0.28045163252019489</v>
      </c>
      <c r="K147" s="20">
        <v>0.25326334233525771</v>
      </c>
      <c r="L147" s="20">
        <v>0.2932801672717455</v>
      </c>
      <c r="N147" s="20">
        <v>0.25689168014926211</v>
      </c>
      <c r="O147" s="20">
        <v>0.22193301543861271</v>
      </c>
      <c r="P147" s="20">
        <v>0.30957770773659138</v>
      </c>
      <c r="Q147" s="20">
        <v>0.31908594107520832</v>
      </c>
      <c r="S147" s="20">
        <v>0.2407262248059085</v>
      </c>
      <c r="T147" s="20">
        <v>0.23065125591801569</v>
      </c>
      <c r="U147" s="20">
        <v>0.35710511599195072</v>
      </c>
      <c r="V147" s="20">
        <v>0.34911732649833782</v>
      </c>
      <c r="W147" s="20">
        <v>0.2941445432304664</v>
      </c>
      <c r="X147" s="20">
        <v>0.32181506209722249</v>
      </c>
      <c r="Y147" s="20">
        <v>0.25893150527183939</v>
      </c>
      <c r="Z147" s="20">
        <v>0.21853536529444451</v>
      </c>
      <c r="AA147" s="20">
        <v>0.17140812549155479</v>
      </c>
      <c r="AB147" s="20">
        <v>0.1616702442326734</v>
      </c>
      <c r="AC147" s="20">
        <v>0.21232051433646859</v>
      </c>
      <c r="AD147" s="20">
        <v>0.1903329208093994</v>
      </c>
      <c r="AE147" s="20">
        <v>0.26392880278324032</v>
      </c>
      <c r="AF147" s="20">
        <v>0.27748494685405478</v>
      </c>
      <c r="AG147" s="20">
        <v>0.26129967668725151</v>
      </c>
      <c r="AH147" s="20">
        <v>0.3766744314927844</v>
      </c>
      <c r="AI147" s="20">
        <v>0.29916456664582469</v>
      </c>
      <c r="AK147" s="20">
        <v>0.30401358908980819</v>
      </c>
      <c r="AL147" s="20">
        <v>0.23904056952107011</v>
      </c>
      <c r="AN147" s="20">
        <v>0.36506021852081638</v>
      </c>
      <c r="AO147" s="20">
        <v>0.27493357827192788</v>
      </c>
      <c r="AP147" s="20">
        <v>0.26816080216050397</v>
      </c>
      <c r="AQ147" s="20">
        <v>0.24968502177311491</v>
      </c>
      <c r="AR147" s="20">
        <v>0.2246129783085524</v>
      </c>
      <c r="AS147" s="20">
        <v>0.23625607297442819</v>
      </c>
      <c r="AT147" s="20">
        <v>0.19872552151330261</v>
      </c>
      <c r="AV147" s="20">
        <v>0.33697904452601568</v>
      </c>
      <c r="AW147" s="20">
        <v>0.2373954583130595</v>
      </c>
      <c r="AX147" s="20">
        <v>0.2462733057683042</v>
      </c>
      <c r="AY147" s="20">
        <v>0.20301064622720741</v>
      </c>
      <c r="AZ147" s="20">
        <v>0.47440217297127318</v>
      </c>
      <c r="BA147" s="20">
        <v>0.43884843352161451</v>
      </c>
      <c r="BB147" s="20">
        <v>0.20959802362768981</v>
      </c>
      <c r="BC147" s="20">
        <v>0.20555490097199849</v>
      </c>
      <c r="BE147" s="20">
        <v>0.31566886715021608</v>
      </c>
      <c r="BF147" s="20">
        <v>0.24379669698567941</v>
      </c>
      <c r="BG147" s="20">
        <v>0.16876430627660441</v>
      </c>
      <c r="BH147" s="20">
        <v>0.1167835629135385</v>
      </c>
      <c r="BI147" s="20">
        <v>0.44319207875824063</v>
      </c>
      <c r="BJ147" s="20">
        <v>0.2035858788775417</v>
      </c>
      <c r="BK147" s="20">
        <v>0.24464212940276089</v>
      </c>
      <c r="BL147" s="20">
        <v>0.36985073065196172</v>
      </c>
      <c r="BN147" s="20">
        <v>0.25986463010561139</v>
      </c>
      <c r="BO147" s="20">
        <v>0.335403574982856</v>
      </c>
      <c r="BP147" s="20">
        <v>0.25313034053587641</v>
      </c>
    </row>
    <row r="149" spans="2:68" ht="72.5" x14ac:dyDescent="0.35">
      <c r="B149" s="17" t="s">
        <v>122</v>
      </c>
    </row>
    <row r="150" spans="2:68" x14ac:dyDescent="0.35">
      <c r="B150" s="18" t="s">
        <v>16</v>
      </c>
    </row>
    <row r="151" spans="2:68" x14ac:dyDescent="0.35">
      <c r="B151" s="19" t="s">
        <v>101</v>
      </c>
      <c r="C151" s="20">
        <v>0.22252495978812659</v>
      </c>
      <c r="D151" s="20">
        <v>0.1530014979789821</v>
      </c>
      <c r="E151" s="20">
        <v>0.25921256096127199</v>
      </c>
      <c r="F151" s="20">
        <v>0.28979345324391897</v>
      </c>
      <c r="G151" s="20">
        <v>0.1607366285952333</v>
      </c>
      <c r="H151" s="20">
        <v>0.1942069680669955</v>
      </c>
      <c r="I151" s="20">
        <v>0.20554740149878481</v>
      </c>
      <c r="K151" s="20">
        <v>0.25460381996404158</v>
      </c>
      <c r="L151" s="20">
        <v>0.18656241553545819</v>
      </c>
      <c r="N151" s="20">
        <v>0.23777613725371319</v>
      </c>
      <c r="O151" s="20">
        <v>0.1787338840471267</v>
      </c>
      <c r="P151" s="20">
        <v>0.23503767544938389</v>
      </c>
      <c r="Q151" s="20">
        <v>0.2263791232480625</v>
      </c>
      <c r="S151" s="20">
        <v>0.141307512308047</v>
      </c>
      <c r="T151" s="20">
        <v>0.30478673242500409</v>
      </c>
      <c r="U151" s="20">
        <v>0.20541475822077021</v>
      </c>
      <c r="V151" s="20">
        <v>0.24209898943315189</v>
      </c>
      <c r="W151" s="20">
        <v>0.24168192368371341</v>
      </c>
      <c r="X151" s="20">
        <v>0.1136772361470107</v>
      </c>
      <c r="Y151" s="20">
        <v>0.21635619366733291</v>
      </c>
      <c r="Z151" s="20">
        <v>0.20391792589864061</v>
      </c>
      <c r="AA151" s="20">
        <v>0.1564021889017625</v>
      </c>
      <c r="AB151" s="20">
        <v>0.24841498210282151</v>
      </c>
      <c r="AC151" s="20">
        <v>0.14315250506301369</v>
      </c>
      <c r="AD151" s="20">
        <v>0.23326373237162751</v>
      </c>
      <c r="AE151" s="20">
        <v>0.17635498882921721</v>
      </c>
      <c r="AF151" s="20">
        <v>0.33549889069391531</v>
      </c>
      <c r="AG151" s="20">
        <v>0.2358498209101543</v>
      </c>
      <c r="AH151" s="20">
        <v>0.32726113150538633</v>
      </c>
      <c r="AI151" s="20">
        <v>0.17936818598120891</v>
      </c>
      <c r="AK151" s="20">
        <v>0.22772289732936579</v>
      </c>
      <c r="AL151" s="20">
        <v>0.21764974094390499</v>
      </c>
      <c r="AN151" s="20">
        <v>0.25161606559283362</v>
      </c>
      <c r="AO151" s="20">
        <v>0.15246732213588829</v>
      </c>
      <c r="AP151" s="20">
        <v>0.1858219944109254</v>
      </c>
      <c r="AQ151" s="20">
        <v>0.22159713208920029</v>
      </c>
      <c r="AR151" s="20">
        <v>0.27661079619518653</v>
      </c>
      <c r="AS151" s="20">
        <v>0.34545702275632473</v>
      </c>
      <c r="AT151" s="20">
        <v>0.17406782781042709</v>
      </c>
      <c r="AV151" s="20">
        <v>0.22877843395499919</v>
      </c>
      <c r="AW151" s="20">
        <v>0.25986521315306821</v>
      </c>
      <c r="AX151" s="20">
        <v>0.2191076619861409</v>
      </c>
      <c r="AY151" s="20">
        <v>0.1505486122009333</v>
      </c>
      <c r="AZ151" s="20">
        <v>0.20385667078536571</v>
      </c>
      <c r="BA151" s="20">
        <v>0.57828099114639453</v>
      </c>
      <c r="BB151" s="20">
        <v>0.36384894572431392</v>
      </c>
      <c r="BC151" s="20">
        <v>0.15626064268589249</v>
      </c>
      <c r="BE151" s="20">
        <v>0.20450495848671471</v>
      </c>
      <c r="BF151" s="20">
        <v>0.29052938369474018</v>
      </c>
      <c r="BG151" s="20">
        <v>0.2154947701952335</v>
      </c>
      <c r="BH151" s="20">
        <v>0.13328915791684109</v>
      </c>
      <c r="BI151" s="20">
        <v>0.25545448729309178</v>
      </c>
      <c r="BJ151" s="20">
        <v>0.1763828838290688</v>
      </c>
      <c r="BK151" s="20">
        <v>0.1058809633435927</v>
      </c>
      <c r="BL151" s="20">
        <v>0.1166760944305771</v>
      </c>
      <c r="BN151" s="20">
        <v>0.233376992315006</v>
      </c>
      <c r="BO151" s="20">
        <v>0.17368370896608271</v>
      </c>
      <c r="BP151" s="20">
        <v>0.22235435535210221</v>
      </c>
    </row>
    <row r="152" spans="2:68" x14ac:dyDescent="0.35">
      <c r="B152" s="19" t="s">
        <v>123</v>
      </c>
      <c r="C152" s="20">
        <v>0.20465791964421659</v>
      </c>
      <c r="D152" s="20">
        <v>0.12596984873164471</v>
      </c>
      <c r="E152" s="20">
        <v>0.19262912154329259</v>
      </c>
      <c r="F152" s="20">
        <v>0.2058345776698236</v>
      </c>
      <c r="G152" s="20">
        <v>0.1948122234196013</v>
      </c>
      <c r="H152" s="20">
        <v>0.25813419969128698</v>
      </c>
      <c r="I152" s="20">
        <v>0.24325473312807111</v>
      </c>
      <c r="K152" s="20">
        <v>0.22655318016132539</v>
      </c>
      <c r="L152" s="20">
        <v>0.18135647272998839</v>
      </c>
      <c r="N152" s="20">
        <v>0.25672459522611413</v>
      </c>
      <c r="O152" s="20">
        <v>0.18383254229093551</v>
      </c>
      <c r="P152" s="20">
        <v>0.1477089276422838</v>
      </c>
      <c r="Q152" s="20">
        <v>0.17015794547019811</v>
      </c>
      <c r="S152" s="20">
        <v>0</v>
      </c>
      <c r="T152" s="20">
        <v>7.9448553677738787E-2</v>
      </c>
      <c r="U152" s="20">
        <v>0.2090212928461701</v>
      </c>
      <c r="V152" s="20">
        <v>0.13024463676395789</v>
      </c>
      <c r="W152" s="20">
        <v>0.1770725071550823</v>
      </c>
      <c r="X152" s="20">
        <v>0.21023104404930379</v>
      </c>
      <c r="Y152" s="20">
        <v>0.1597580565774443</v>
      </c>
      <c r="Z152" s="20">
        <v>0.20744480432145629</v>
      </c>
      <c r="AA152" s="20">
        <v>0.25151662927935098</v>
      </c>
      <c r="AB152" s="20">
        <v>0.21591440876650511</v>
      </c>
      <c r="AC152" s="20">
        <v>0.26954647995899239</v>
      </c>
      <c r="AD152" s="20">
        <v>0.20385704497792331</v>
      </c>
      <c r="AE152" s="20">
        <v>0.29021993200663881</v>
      </c>
      <c r="AF152" s="20">
        <v>0.23706071151656899</v>
      </c>
      <c r="AG152" s="20">
        <v>0.25122716212335588</v>
      </c>
      <c r="AH152" s="20">
        <v>0.24874348242771091</v>
      </c>
      <c r="AI152" s="20">
        <v>0.10431748687313259</v>
      </c>
      <c r="AK152" s="20">
        <v>0.23397811616368611</v>
      </c>
      <c r="AL152" s="20">
        <v>0.17528935561773731</v>
      </c>
      <c r="AN152" s="20">
        <v>0.14553903408503691</v>
      </c>
      <c r="AO152" s="20">
        <v>0.20777492230918981</v>
      </c>
      <c r="AP152" s="20">
        <v>0.27723385758452102</v>
      </c>
      <c r="AQ152" s="20">
        <v>0.19546581494468299</v>
      </c>
      <c r="AR152" s="20">
        <v>0.241884697971785</v>
      </c>
      <c r="AS152" s="20">
        <v>0.28478953189725298</v>
      </c>
      <c r="AT152" s="20">
        <v>6.8748993550784926E-2</v>
      </c>
      <c r="AV152" s="20">
        <v>0.25258642502654333</v>
      </c>
      <c r="AW152" s="20">
        <v>0.23072988608724451</v>
      </c>
      <c r="AX152" s="20">
        <v>0.24646927487472861</v>
      </c>
      <c r="AY152" s="20">
        <v>9.6854872397720421E-2</v>
      </c>
      <c r="AZ152" s="20">
        <v>0.26239867815959328</v>
      </c>
      <c r="BA152" s="20">
        <v>0.1935822602973207</v>
      </c>
      <c r="BB152" s="20">
        <v>0.1248400786483351</v>
      </c>
      <c r="BC152" s="20">
        <v>9.6241327489378845E-2</v>
      </c>
      <c r="BE152" s="20">
        <v>0.25821598736125501</v>
      </c>
      <c r="BF152" s="20">
        <v>0.22160100684832931</v>
      </c>
      <c r="BG152" s="20">
        <v>0.2107825837421303</v>
      </c>
      <c r="BH152" s="20">
        <v>0.16871678702548579</v>
      </c>
      <c r="BI152" s="20">
        <v>0.18298292083022771</v>
      </c>
      <c r="BJ152" s="20">
        <v>0.10231768309779241</v>
      </c>
      <c r="BK152" s="20">
        <v>0.20133362787471981</v>
      </c>
      <c r="BL152" s="20">
        <v>0.14057703283531531</v>
      </c>
      <c r="BN152" s="20">
        <v>0.1980068849962911</v>
      </c>
      <c r="BO152" s="20">
        <v>0.24195100791564941</v>
      </c>
      <c r="BP152" s="20">
        <v>0.1938305780192475</v>
      </c>
    </row>
    <row r="153" spans="2:68" x14ac:dyDescent="0.35">
      <c r="B153" s="19" t="s">
        <v>103</v>
      </c>
      <c r="C153" s="20">
        <v>0.22643597198638249</v>
      </c>
      <c r="D153" s="20">
        <v>0.23630989924269891</v>
      </c>
      <c r="E153" s="20">
        <v>0.22855876889849169</v>
      </c>
      <c r="F153" s="20">
        <v>0.17612744760355681</v>
      </c>
      <c r="G153" s="20">
        <v>0.27731640368178739</v>
      </c>
      <c r="H153" s="20">
        <v>0.2004578149623249</v>
      </c>
      <c r="I153" s="20">
        <v>0.25742410564849633</v>
      </c>
      <c r="K153" s="20">
        <v>0.22274980041894479</v>
      </c>
      <c r="L153" s="20">
        <v>0.2321051637087039</v>
      </c>
      <c r="N153" s="20">
        <v>0.1710361967938582</v>
      </c>
      <c r="O153" s="20">
        <v>0.25083212470514132</v>
      </c>
      <c r="P153" s="20">
        <v>0.26309683239054987</v>
      </c>
      <c r="Q153" s="20">
        <v>0.27917493695427342</v>
      </c>
      <c r="S153" s="20">
        <v>0.36415122185631549</v>
      </c>
      <c r="T153" s="20">
        <v>0.25215538690593953</v>
      </c>
      <c r="U153" s="20">
        <v>0.234130561476946</v>
      </c>
      <c r="V153" s="20">
        <v>0.15911969438373019</v>
      </c>
      <c r="W153" s="20">
        <v>0.20571359372601911</v>
      </c>
      <c r="X153" s="20">
        <v>0.34280158798621718</v>
      </c>
      <c r="Y153" s="20">
        <v>0.29337142187243342</v>
      </c>
      <c r="Z153" s="20">
        <v>0.23720287691914441</v>
      </c>
      <c r="AA153" s="20">
        <v>0.24855883264053269</v>
      </c>
      <c r="AB153" s="20">
        <v>0.18257016466160589</v>
      </c>
      <c r="AC153" s="20">
        <v>0.24676081736535649</v>
      </c>
      <c r="AD153" s="20">
        <v>0.20154384977990639</v>
      </c>
      <c r="AE153" s="20">
        <v>0.27719296548707761</v>
      </c>
      <c r="AF153" s="20">
        <v>0.12589017908426081</v>
      </c>
      <c r="AG153" s="20">
        <v>0.25459071462507121</v>
      </c>
      <c r="AH153" s="20">
        <v>0.1140491986810305</v>
      </c>
      <c r="AI153" s="20">
        <v>0.27836771271089189</v>
      </c>
      <c r="AK153" s="20">
        <v>0.23462786667257279</v>
      </c>
      <c r="AL153" s="20">
        <v>0.21720251462205989</v>
      </c>
      <c r="AN153" s="20">
        <v>0.24924262190552629</v>
      </c>
      <c r="AO153" s="20">
        <v>0.2405760152397923</v>
      </c>
      <c r="AP153" s="20">
        <v>0.18927550715483449</v>
      </c>
      <c r="AQ153" s="20">
        <v>0.22263332726508039</v>
      </c>
      <c r="AR153" s="20">
        <v>0.1810882790373505</v>
      </c>
      <c r="AS153" s="20">
        <v>0.21887709863651611</v>
      </c>
      <c r="AT153" s="20">
        <v>0.39010250157777382</v>
      </c>
      <c r="AV153" s="20">
        <v>0.28016415403136963</v>
      </c>
      <c r="AW153" s="20">
        <v>0.20512448516337059</v>
      </c>
      <c r="AX153" s="20">
        <v>0.1123438449589326</v>
      </c>
      <c r="AY153" s="20">
        <v>0.15556282355271589</v>
      </c>
      <c r="AZ153" s="20">
        <v>0.28993604518292138</v>
      </c>
      <c r="BA153" s="20">
        <v>0.2281367485562848</v>
      </c>
      <c r="BB153" s="20">
        <v>0.20060600969623121</v>
      </c>
      <c r="BC153" s="20">
        <v>0.24793841254823379</v>
      </c>
      <c r="BE153" s="20">
        <v>0.28254955097178458</v>
      </c>
      <c r="BF153" s="20">
        <v>0.1821402305054938</v>
      </c>
      <c r="BG153" s="20">
        <v>0.15253924088747289</v>
      </c>
      <c r="BH153" s="20">
        <v>0.17941101069698359</v>
      </c>
      <c r="BI153" s="20">
        <v>0.26101756967670731</v>
      </c>
      <c r="BJ153" s="20">
        <v>0.22026902182222929</v>
      </c>
      <c r="BK153" s="20">
        <v>0.30372540307800289</v>
      </c>
      <c r="BL153" s="20">
        <v>0.38633080121408792</v>
      </c>
      <c r="BN153" s="20">
        <v>0.2308211143398127</v>
      </c>
      <c r="BO153" s="20">
        <v>0.21682440873092809</v>
      </c>
      <c r="BP153" s="20">
        <v>0.22068622085354389</v>
      </c>
    </row>
    <row r="154" spans="2:68" x14ac:dyDescent="0.35">
      <c r="B154" s="19" t="s">
        <v>124</v>
      </c>
      <c r="C154" s="20">
        <v>0.21125246113846749</v>
      </c>
      <c r="D154" s="20">
        <v>0.26902590601737719</v>
      </c>
      <c r="E154" s="20">
        <v>0.20200804951116191</v>
      </c>
      <c r="F154" s="20">
        <v>0.14867832356037669</v>
      </c>
      <c r="G154" s="20">
        <v>0.25722792777544518</v>
      </c>
      <c r="H154" s="20">
        <v>0.26274691688532931</v>
      </c>
      <c r="I154" s="20">
        <v>0.18827937869077621</v>
      </c>
      <c r="K154" s="20">
        <v>0.17365121788346929</v>
      </c>
      <c r="L154" s="20">
        <v>0.25270004238374932</v>
      </c>
      <c r="N154" s="20">
        <v>0.2018313958040161</v>
      </c>
      <c r="O154" s="20">
        <v>0.25107591213744329</v>
      </c>
      <c r="P154" s="20">
        <v>0.19728209390248139</v>
      </c>
      <c r="Q154" s="20">
        <v>0.20155095498038719</v>
      </c>
      <c r="S154" s="20">
        <v>0.25821380755937362</v>
      </c>
      <c r="T154" s="20">
        <v>0.2116952458191334</v>
      </c>
      <c r="U154" s="20">
        <v>0.22494714639864119</v>
      </c>
      <c r="V154" s="20">
        <v>0.24626451619183379</v>
      </c>
      <c r="W154" s="20">
        <v>0.17316104387939071</v>
      </c>
      <c r="X154" s="20">
        <v>0.1485050472352476</v>
      </c>
      <c r="Y154" s="20">
        <v>0.24986817788923121</v>
      </c>
      <c r="Z154" s="20">
        <v>0.27557092958951201</v>
      </c>
      <c r="AA154" s="20">
        <v>0.21651298765791949</v>
      </c>
      <c r="AB154" s="20">
        <v>0.25444140322335979</v>
      </c>
      <c r="AC154" s="20">
        <v>0.1842953099342601</v>
      </c>
      <c r="AD154" s="20">
        <v>0.2193457894335594</v>
      </c>
      <c r="AE154" s="20">
        <v>0.17395322652379239</v>
      </c>
      <c r="AF154" s="20">
        <v>0.19419642331353451</v>
      </c>
      <c r="AG154" s="20">
        <v>0.198347811980915</v>
      </c>
      <c r="AH154" s="20">
        <v>0.18546575338074661</v>
      </c>
      <c r="AI154" s="20">
        <v>0.26856980494788069</v>
      </c>
      <c r="AK154" s="20">
        <v>0.18196213868881961</v>
      </c>
      <c r="AL154" s="20">
        <v>0.24094972190029329</v>
      </c>
      <c r="AN154" s="20">
        <v>0.20223800842056011</v>
      </c>
      <c r="AO154" s="20">
        <v>0.25679188438167577</v>
      </c>
      <c r="AP154" s="20">
        <v>0.20488424269259109</v>
      </c>
      <c r="AQ154" s="20">
        <v>0.21818353507609209</v>
      </c>
      <c r="AR154" s="20">
        <v>0.18864568381883079</v>
      </c>
      <c r="AS154" s="20">
        <v>6.6803503224790409E-2</v>
      </c>
      <c r="AT154" s="20">
        <v>0.2470453161478898</v>
      </c>
      <c r="AV154" s="20">
        <v>0.1644783024069946</v>
      </c>
      <c r="AW154" s="20">
        <v>0.17223261701841511</v>
      </c>
      <c r="AX154" s="20">
        <v>0.28412778047509329</v>
      </c>
      <c r="AY154" s="20">
        <v>0.36556259608024028</v>
      </c>
      <c r="AZ154" s="20">
        <v>0.12713217061728571</v>
      </c>
      <c r="BA154" s="20">
        <v>0</v>
      </c>
      <c r="BB154" s="20">
        <v>8.7469448567301933E-2</v>
      </c>
      <c r="BC154" s="20">
        <v>0.31884480885139571</v>
      </c>
      <c r="BE154" s="20">
        <v>0.18108145075672319</v>
      </c>
      <c r="BF154" s="20">
        <v>0.16931990203804481</v>
      </c>
      <c r="BG154" s="20">
        <v>0.24637894409281591</v>
      </c>
      <c r="BH154" s="20">
        <v>0.29759984187967059</v>
      </c>
      <c r="BI154" s="20">
        <v>0.17127489988041819</v>
      </c>
      <c r="BJ154" s="20">
        <v>0.30964670894955149</v>
      </c>
      <c r="BK154" s="20">
        <v>0.29800816367876748</v>
      </c>
      <c r="BL154" s="20">
        <v>0.26456114369363248</v>
      </c>
      <c r="BN154" s="20">
        <v>0.2040776830500198</v>
      </c>
      <c r="BO154" s="20">
        <v>0.2259961968658194</v>
      </c>
      <c r="BP154" s="20">
        <v>0.22412768389778909</v>
      </c>
    </row>
    <row r="155" spans="2:68" x14ac:dyDescent="0.35">
      <c r="B155" s="19" t="s">
        <v>105</v>
      </c>
      <c r="C155" s="20">
        <v>0.1202354803712211</v>
      </c>
      <c r="D155" s="20">
        <v>0.21569284802929689</v>
      </c>
      <c r="E155" s="20">
        <v>0.1107059166315698</v>
      </c>
      <c r="F155" s="20">
        <v>0.1577647772633019</v>
      </c>
      <c r="G155" s="20">
        <v>0.1001277933270415</v>
      </c>
      <c r="H155" s="20">
        <v>6.9589866055865673E-2</v>
      </c>
      <c r="I155" s="20">
        <v>7.3593010350570601E-2</v>
      </c>
      <c r="K155" s="20">
        <v>0.11537495928750249</v>
      </c>
      <c r="L155" s="20">
        <v>0.123464554491781</v>
      </c>
      <c r="N155" s="20">
        <v>0.12804633554855441</v>
      </c>
      <c r="O155" s="20">
        <v>0.12134233085846929</v>
      </c>
      <c r="P155" s="20">
        <v>0.1369061038919176</v>
      </c>
      <c r="Q155" s="20">
        <v>9.1085695698919972E-2</v>
      </c>
      <c r="S155" s="20">
        <v>0.1125251043433725</v>
      </c>
      <c r="T155" s="20">
        <v>7.5013312029261731E-2</v>
      </c>
      <c r="U155" s="20">
        <v>0.1264862410574725</v>
      </c>
      <c r="V155" s="20">
        <v>0.2222721632273259</v>
      </c>
      <c r="W155" s="20">
        <v>0.1396251747414623</v>
      </c>
      <c r="X155" s="20">
        <v>0.16235325078485369</v>
      </c>
      <c r="Y155" s="20">
        <v>8.0646149993558125E-2</v>
      </c>
      <c r="Z155" s="20">
        <v>7.5863463271246642E-2</v>
      </c>
      <c r="AA155" s="20">
        <v>0.12700936152043429</v>
      </c>
      <c r="AB155" s="20">
        <v>9.8659041245707749E-2</v>
      </c>
      <c r="AC155" s="20">
        <v>0.15624488767837741</v>
      </c>
      <c r="AD155" s="20">
        <v>0.1419895834369834</v>
      </c>
      <c r="AE155" s="20">
        <v>8.227888715327393E-2</v>
      </c>
      <c r="AF155" s="20">
        <v>0.10735379539172039</v>
      </c>
      <c r="AG155" s="20">
        <v>4.1199686873806388E-2</v>
      </c>
      <c r="AH155" s="20">
        <v>0.1176576387888246</v>
      </c>
      <c r="AI155" s="20">
        <v>0.13453230199810021</v>
      </c>
      <c r="AK155" s="20">
        <v>0.11759104983324439</v>
      </c>
      <c r="AL155" s="20">
        <v>0.1230794350366529</v>
      </c>
      <c r="AN155" s="20">
        <v>0.13196234510199251</v>
      </c>
      <c r="AO155" s="20">
        <v>0.12794844740773559</v>
      </c>
      <c r="AP155" s="20">
        <v>0.1211287450173095</v>
      </c>
      <c r="AQ155" s="20">
        <v>0.13121222764198279</v>
      </c>
      <c r="AR155" s="20">
        <v>0.1069515079466971</v>
      </c>
      <c r="AS155" s="20">
        <v>8.407284348511572E-2</v>
      </c>
      <c r="AT155" s="20">
        <v>4.5346517153191108E-2</v>
      </c>
      <c r="AV155" s="20">
        <v>6.8736681800284624E-2</v>
      </c>
      <c r="AW155" s="20">
        <v>0.123567025027173</v>
      </c>
      <c r="AX155" s="20">
        <v>0.13795143770510479</v>
      </c>
      <c r="AY155" s="20">
        <v>0.18824893824870281</v>
      </c>
      <c r="AZ155" s="20">
        <v>9.4111098583871344E-2</v>
      </c>
      <c r="BA155" s="20">
        <v>0</v>
      </c>
      <c r="BB155" s="20">
        <v>0</v>
      </c>
      <c r="BC155" s="20">
        <v>0.16172208586257841</v>
      </c>
      <c r="BE155" s="20">
        <v>7.3648052423522653E-2</v>
      </c>
      <c r="BF155" s="20">
        <v>0.1237249097106544</v>
      </c>
      <c r="BG155" s="20">
        <v>0.15536168634966491</v>
      </c>
      <c r="BH155" s="20">
        <v>0.198644278020186</v>
      </c>
      <c r="BI155" s="20">
        <v>0.1169743664877631</v>
      </c>
      <c r="BJ155" s="20">
        <v>0.15571454400148119</v>
      </c>
      <c r="BK155" s="20">
        <v>6.1602604276607312E-2</v>
      </c>
      <c r="BL155" s="20">
        <v>6.2169771786016258E-2</v>
      </c>
      <c r="BN155" s="20">
        <v>0.1204603165590139</v>
      </c>
      <c r="BO155" s="20">
        <v>0.12601270012226981</v>
      </c>
      <c r="BP155" s="20">
        <v>0.1178867626142211</v>
      </c>
    </row>
    <row r="156" spans="2:68" x14ac:dyDescent="0.35">
      <c r="B156" s="19" t="s">
        <v>93</v>
      </c>
      <c r="C156" s="20">
        <v>1.489320707158562E-2</v>
      </c>
      <c r="D156" s="20">
        <v>0</v>
      </c>
      <c r="E156" s="20">
        <v>6.8855824542119028E-3</v>
      </c>
      <c r="F156" s="20">
        <v>2.1801420659021738E-2</v>
      </c>
      <c r="G156" s="20">
        <v>9.7790232008914107E-3</v>
      </c>
      <c r="H156" s="20">
        <v>1.4864234338197771E-2</v>
      </c>
      <c r="I156" s="20">
        <v>3.1901370683300713E-2</v>
      </c>
      <c r="K156" s="20">
        <v>7.0670222847164484E-3</v>
      </c>
      <c r="L156" s="20">
        <v>2.3811351150319179E-2</v>
      </c>
      <c r="N156" s="20">
        <v>4.5853393737440651E-3</v>
      </c>
      <c r="O156" s="20">
        <v>1.4183205960883851E-2</v>
      </c>
      <c r="P156" s="20">
        <v>1.9968366723383681E-2</v>
      </c>
      <c r="Q156" s="20">
        <v>3.1651343648158962E-2</v>
      </c>
      <c r="S156" s="20">
        <v>0.12380235393289141</v>
      </c>
      <c r="T156" s="20">
        <v>7.6900769142922501E-2</v>
      </c>
      <c r="U156" s="20">
        <v>0</v>
      </c>
      <c r="V156" s="20">
        <v>0</v>
      </c>
      <c r="W156" s="20">
        <v>6.2745756814332268E-2</v>
      </c>
      <c r="X156" s="20">
        <v>2.243183379736724E-2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1.878480348669731E-2</v>
      </c>
      <c r="AH156" s="20">
        <v>6.8227952163009767E-3</v>
      </c>
      <c r="AI156" s="20">
        <v>3.4844507488785849E-2</v>
      </c>
      <c r="AK156" s="20">
        <v>4.1179313123112186E-3</v>
      </c>
      <c r="AL156" s="20">
        <v>2.5829231879351659E-2</v>
      </c>
      <c r="AN156" s="20">
        <v>1.9401924894050699E-2</v>
      </c>
      <c r="AO156" s="20">
        <v>1.444140852571823E-2</v>
      </c>
      <c r="AP156" s="20">
        <v>2.1655653139818581E-2</v>
      </c>
      <c r="AQ156" s="20">
        <v>1.0907962982961509E-2</v>
      </c>
      <c r="AR156" s="20">
        <v>4.8190350301500796E-3</v>
      </c>
      <c r="AS156" s="20">
        <v>0</v>
      </c>
      <c r="AT156" s="20">
        <v>7.4688843759933093E-2</v>
      </c>
      <c r="AV156" s="20">
        <v>5.2560027798088356E-3</v>
      </c>
      <c r="AW156" s="20">
        <v>8.4807735507286368E-3</v>
      </c>
      <c r="AX156" s="20">
        <v>0</v>
      </c>
      <c r="AY156" s="20">
        <v>4.3222157519687221E-2</v>
      </c>
      <c r="AZ156" s="20">
        <v>2.2565336670962409E-2</v>
      </c>
      <c r="BA156" s="20">
        <v>0</v>
      </c>
      <c r="BB156" s="20">
        <v>0.22323551736381789</v>
      </c>
      <c r="BC156" s="20">
        <v>1.8992722562520839E-2</v>
      </c>
      <c r="BE156" s="20">
        <v>0</v>
      </c>
      <c r="BF156" s="20">
        <v>1.2684567202737539E-2</v>
      </c>
      <c r="BG156" s="20">
        <v>1.9442774732682449E-2</v>
      </c>
      <c r="BH156" s="20">
        <v>2.2338924460833041E-2</v>
      </c>
      <c r="BI156" s="20">
        <v>1.2295755831791769E-2</v>
      </c>
      <c r="BJ156" s="20">
        <v>3.5669158299876838E-2</v>
      </c>
      <c r="BK156" s="20">
        <v>2.9449237748309851E-2</v>
      </c>
      <c r="BL156" s="20">
        <v>2.9685156040371009E-2</v>
      </c>
      <c r="BN156" s="20">
        <v>1.3257008739856409E-2</v>
      </c>
      <c r="BO156" s="20">
        <v>1.553197739925026E-2</v>
      </c>
      <c r="BP156" s="20">
        <v>2.1114399263096089E-2</v>
      </c>
    </row>
    <row r="158" spans="2:68" ht="72.5" x14ac:dyDescent="0.35">
      <c r="B158" s="17" t="s">
        <v>125</v>
      </c>
    </row>
    <row r="159" spans="2:68" x14ac:dyDescent="0.35">
      <c r="B159" s="18" t="s">
        <v>16</v>
      </c>
    </row>
    <row r="160" spans="2:68" x14ac:dyDescent="0.35">
      <c r="B160" s="19" t="s">
        <v>101</v>
      </c>
      <c r="C160" s="20">
        <v>0.35214992287374131</v>
      </c>
      <c r="D160" s="20">
        <v>0.22485314900548031</v>
      </c>
      <c r="E160" s="20">
        <v>0.3831032511531885</v>
      </c>
      <c r="F160" s="20">
        <v>0.41326817065865318</v>
      </c>
      <c r="G160" s="20">
        <v>0.32836394919628231</v>
      </c>
      <c r="H160" s="20">
        <v>0.36634302275209751</v>
      </c>
      <c r="I160" s="20">
        <v>0.32311100797268338</v>
      </c>
      <c r="K160" s="20">
        <v>0.3642982720682264</v>
      </c>
      <c r="L160" s="20">
        <v>0.3382065733381357</v>
      </c>
      <c r="N160" s="20">
        <v>0.38048171980551942</v>
      </c>
      <c r="O160" s="20">
        <v>0.3344871802604506</v>
      </c>
      <c r="P160" s="20">
        <v>0.29148102384622099</v>
      </c>
      <c r="Q160" s="20">
        <v>0.35486327634242271</v>
      </c>
      <c r="S160" s="20">
        <v>0.35449330850604033</v>
      </c>
      <c r="T160" s="20">
        <v>0.39140200590098501</v>
      </c>
      <c r="U160" s="20">
        <v>0.40208155997120099</v>
      </c>
      <c r="V160" s="20">
        <v>0.38944687073521628</v>
      </c>
      <c r="W160" s="20">
        <v>0.41098040766313559</v>
      </c>
      <c r="X160" s="20">
        <v>0.20212658360912891</v>
      </c>
      <c r="Y160" s="20">
        <v>0.33045274077242093</v>
      </c>
      <c r="Z160" s="20">
        <v>0.32835403542837571</v>
      </c>
      <c r="AA160" s="20">
        <v>0.29177578840786028</v>
      </c>
      <c r="AB160" s="20">
        <v>0.3325579257644074</v>
      </c>
      <c r="AC160" s="20">
        <v>0.23559148183707751</v>
      </c>
      <c r="AD160" s="20">
        <v>0.37633415066562231</v>
      </c>
      <c r="AE160" s="20">
        <v>0.35761448472813129</v>
      </c>
      <c r="AF160" s="20">
        <v>0.4032227470193458</v>
      </c>
      <c r="AG160" s="20">
        <v>0.41583606911538079</v>
      </c>
      <c r="AH160" s="20">
        <v>0.45192690576151928</v>
      </c>
      <c r="AI160" s="20">
        <v>0.31464578122251452</v>
      </c>
      <c r="AK160" s="20">
        <v>0.35503362469326211</v>
      </c>
      <c r="AL160" s="20">
        <v>0.34899158461256241</v>
      </c>
      <c r="AN160" s="20">
        <v>0.36715731037274701</v>
      </c>
      <c r="AO160" s="20">
        <v>0.257360473719767</v>
      </c>
      <c r="AP160" s="20">
        <v>0.35586932882200289</v>
      </c>
      <c r="AQ160" s="20">
        <v>0.34846841089610597</v>
      </c>
      <c r="AR160" s="20">
        <v>0.41377938689680938</v>
      </c>
      <c r="AS160" s="20">
        <v>0.3799905582592864</v>
      </c>
      <c r="AT160" s="20">
        <v>0.52438573497966434</v>
      </c>
      <c r="AV160" s="20">
        <v>0.40338403057345928</v>
      </c>
      <c r="AW160" s="20">
        <v>0.37060384972278831</v>
      </c>
      <c r="AX160" s="20">
        <v>0.33025409902040431</v>
      </c>
      <c r="AY160" s="20">
        <v>0.21221201489854119</v>
      </c>
      <c r="AZ160" s="20">
        <v>0.3699736627045172</v>
      </c>
      <c r="BA160" s="20">
        <v>0.77186325144371515</v>
      </c>
      <c r="BB160" s="20">
        <v>0.65322975268716788</v>
      </c>
      <c r="BC160" s="20">
        <v>0.27624827488648951</v>
      </c>
      <c r="BE160" s="20">
        <v>0.372754850007677</v>
      </c>
      <c r="BF160" s="20">
        <v>0.41012834539981241</v>
      </c>
      <c r="BG160" s="20">
        <v>0.35225900428583551</v>
      </c>
      <c r="BH160" s="20">
        <v>0.2320289903306437</v>
      </c>
      <c r="BI160" s="20">
        <v>0.39968429062049038</v>
      </c>
      <c r="BJ160" s="20">
        <v>0.2099780804200837</v>
      </c>
      <c r="BK160" s="20">
        <v>0.28936048217482663</v>
      </c>
      <c r="BL160" s="20">
        <v>0.1843877156351596</v>
      </c>
      <c r="BN160" s="20">
        <v>0.35333857441155048</v>
      </c>
      <c r="BO160" s="20">
        <v>0.36517607605050523</v>
      </c>
      <c r="BP160" s="20">
        <v>0.32958541934103919</v>
      </c>
    </row>
    <row r="161" spans="2:68" x14ac:dyDescent="0.35">
      <c r="B161" s="19" t="s">
        <v>123</v>
      </c>
      <c r="C161" s="20">
        <v>0.29776759318081347</v>
      </c>
      <c r="D161" s="20">
        <v>0.21870299460863171</v>
      </c>
      <c r="E161" s="20">
        <v>0.29296977647138173</v>
      </c>
      <c r="F161" s="20">
        <v>0.23899422534373821</v>
      </c>
      <c r="G161" s="20">
        <v>0.32635755013767759</v>
      </c>
      <c r="H161" s="20">
        <v>0.31968437796187621</v>
      </c>
      <c r="I161" s="20">
        <v>0.39665361459874349</v>
      </c>
      <c r="K161" s="20">
        <v>0.29440958236888298</v>
      </c>
      <c r="L161" s="20">
        <v>0.3017978986415501</v>
      </c>
      <c r="N161" s="20">
        <v>0.32132985792515179</v>
      </c>
      <c r="O161" s="20">
        <v>0.2418514845634985</v>
      </c>
      <c r="P161" s="20">
        <v>0.30328828745036068</v>
      </c>
      <c r="Q161" s="20">
        <v>0.30419373515919812</v>
      </c>
      <c r="S161" s="20">
        <v>0.2423247654821431</v>
      </c>
      <c r="T161" s="20">
        <v>0.15029920885851769</v>
      </c>
      <c r="U161" s="20">
        <v>0.28516175295113</v>
      </c>
      <c r="V161" s="20">
        <v>0.24705075923642361</v>
      </c>
      <c r="W161" s="20">
        <v>0.29990135299355453</v>
      </c>
      <c r="X161" s="20">
        <v>0.37309976856080801</v>
      </c>
      <c r="Y161" s="20">
        <v>0.27258231194956489</v>
      </c>
      <c r="Z161" s="20">
        <v>0.27664045956689348</v>
      </c>
      <c r="AA161" s="20">
        <v>0.41547538710600179</v>
      </c>
      <c r="AB161" s="20">
        <v>0.32955081392903668</v>
      </c>
      <c r="AC161" s="20">
        <v>0.32323149822412262</v>
      </c>
      <c r="AD161" s="20">
        <v>0.2496729595367167</v>
      </c>
      <c r="AE161" s="20">
        <v>0.31303268746377311</v>
      </c>
      <c r="AF161" s="20">
        <v>0.28593104504311218</v>
      </c>
      <c r="AG161" s="20">
        <v>0.42989598728655992</v>
      </c>
      <c r="AH161" s="20">
        <v>0.28996743881015302</v>
      </c>
      <c r="AI161" s="20">
        <v>0.2246535827121991</v>
      </c>
      <c r="AK161" s="20">
        <v>0.31274095128755741</v>
      </c>
      <c r="AL161" s="20">
        <v>0.28351320515728262</v>
      </c>
      <c r="AN161" s="20">
        <v>0.26806534241474428</v>
      </c>
      <c r="AO161" s="20">
        <v>0.32397113128000349</v>
      </c>
      <c r="AP161" s="20">
        <v>0.34970571105825432</v>
      </c>
      <c r="AQ161" s="20">
        <v>0.30674180329438722</v>
      </c>
      <c r="AR161" s="20">
        <v>0.2871691372505969</v>
      </c>
      <c r="AS161" s="20">
        <v>0.24559126264551279</v>
      </c>
      <c r="AT161" s="20">
        <v>0.20803466673256379</v>
      </c>
      <c r="AV161" s="20">
        <v>0.31184557571568788</v>
      </c>
      <c r="AW161" s="20">
        <v>0.33653499882654142</v>
      </c>
      <c r="AX161" s="20">
        <v>0.37117368934570022</v>
      </c>
      <c r="AY161" s="20">
        <v>0.15742588397996041</v>
      </c>
      <c r="AZ161" s="20">
        <v>0.33471765866544112</v>
      </c>
      <c r="BA161" s="20">
        <v>0.2281367485562848</v>
      </c>
      <c r="BB161" s="20">
        <v>0</v>
      </c>
      <c r="BC161" s="20">
        <v>0.21947528165470989</v>
      </c>
      <c r="BE161" s="20">
        <v>0.33019670660957362</v>
      </c>
      <c r="BF161" s="20">
        <v>0.29620182436912118</v>
      </c>
      <c r="BG161" s="20">
        <v>0.35266041719329161</v>
      </c>
      <c r="BH161" s="20">
        <v>0.24556758317202629</v>
      </c>
      <c r="BI161" s="20">
        <v>0.30076864981292462</v>
      </c>
      <c r="BJ161" s="20">
        <v>0.229980293320314</v>
      </c>
      <c r="BK161" s="20">
        <v>0.29167118467305708</v>
      </c>
      <c r="BL161" s="20">
        <v>0.29254493858341862</v>
      </c>
      <c r="BN161" s="20">
        <v>0.28450557721512171</v>
      </c>
      <c r="BO161" s="20">
        <v>0.3282435572569864</v>
      </c>
      <c r="BP161" s="20">
        <v>0.32154715925603788</v>
      </c>
    </row>
    <row r="162" spans="2:68" x14ac:dyDescent="0.35">
      <c r="B162" s="19" t="s">
        <v>103</v>
      </c>
      <c r="C162" s="20">
        <v>0.17931346082124591</v>
      </c>
      <c r="D162" s="20">
        <v>0.17813286259702921</v>
      </c>
      <c r="E162" s="20">
        <v>0.16836224703582309</v>
      </c>
      <c r="F162" s="20">
        <v>0.1813755449176272</v>
      </c>
      <c r="G162" s="20">
        <v>0.19845293164919689</v>
      </c>
      <c r="H162" s="20">
        <v>0.16479339618303521</v>
      </c>
      <c r="I162" s="20">
        <v>0.1855819291202862</v>
      </c>
      <c r="K162" s="20">
        <v>0.16741506728474029</v>
      </c>
      <c r="L162" s="20">
        <v>0.19392067497552001</v>
      </c>
      <c r="N162" s="20">
        <v>0.14383986480829719</v>
      </c>
      <c r="O162" s="20">
        <v>0.24075005543157929</v>
      </c>
      <c r="P162" s="20">
        <v>0.2038077448930041</v>
      </c>
      <c r="Q162" s="20">
        <v>0.16991910752554609</v>
      </c>
      <c r="S162" s="20">
        <v>0.2607346456972553</v>
      </c>
      <c r="T162" s="20">
        <v>0.28961560927187457</v>
      </c>
      <c r="U162" s="20">
        <v>0.2044026730274765</v>
      </c>
      <c r="V162" s="20">
        <v>0.16546073682815651</v>
      </c>
      <c r="W162" s="20">
        <v>0.14815316565016301</v>
      </c>
      <c r="X162" s="20">
        <v>0.16394723054059951</v>
      </c>
      <c r="Y162" s="20">
        <v>0.25241340213847868</v>
      </c>
      <c r="Z162" s="20">
        <v>0.2494743305418004</v>
      </c>
      <c r="AA162" s="20">
        <v>0.190627418478996</v>
      </c>
      <c r="AB162" s="20">
        <v>0.17360963148008909</v>
      </c>
      <c r="AC162" s="20">
        <v>0.22008205046798371</v>
      </c>
      <c r="AD162" s="20">
        <v>0.12906285195975509</v>
      </c>
      <c r="AE162" s="20">
        <v>0.1431965744086077</v>
      </c>
      <c r="AF162" s="20">
        <v>0.16667543415934641</v>
      </c>
      <c r="AG162" s="20">
        <v>5.9308463571827452E-2</v>
      </c>
      <c r="AH162" s="20">
        <v>0.12832853978253889</v>
      </c>
      <c r="AI162" s="20">
        <v>0.15992126232618889</v>
      </c>
      <c r="AK162" s="20">
        <v>0.18645879729451811</v>
      </c>
      <c r="AL162" s="20">
        <v>0.1718004658336135</v>
      </c>
      <c r="AN162" s="20">
        <v>0.225993148189395</v>
      </c>
      <c r="AO162" s="20">
        <v>0.19266519778268851</v>
      </c>
      <c r="AP162" s="20">
        <v>0.16692583423809429</v>
      </c>
      <c r="AQ162" s="20">
        <v>0.17068757644074459</v>
      </c>
      <c r="AR162" s="20">
        <v>0.13890722373650791</v>
      </c>
      <c r="AS162" s="20">
        <v>0.1712115682907141</v>
      </c>
      <c r="AT162" s="20">
        <v>0.16339679669096471</v>
      </c>
      <c r="AV162" s="20">
        <v>0.14585711366622289</v>
      </c>
      <c r="AW162" s="20">
        <v>0.16153425035100541</v>
      </c>
      <c r="AX162" s="20">
        <v>0.11083433249197661</v>
      </c>
      <c r="AY162" s="20">
        <v>0.19156479584239949</v>
      </c>
      <c r="AZ162" s="20">
        <v>0.2259029712506653</v>
      </c>
      <c r="BA162" s="20">
        <v>0</v>
      </c>
      <c r="BB162" s="20">
        <v>0.25620081981843779</v>
      </c>
      <c r="BC162" s="20">
        <v>0.24653706272898521</v>
      </c>
      <c r="BE162" s="20">
        <v>0.16698907396630491</v>
      </c>
      <c r="BF162" s="20">
        <v>0.1730910398578776</v>
      </c>
      <c r="BG162" s="20">
        <v>0.1238849126230476</v>
      </c>
      <c r="BH162" s="20">
        <v>0.16255638497694361</v>
      </c>
      <c r="BI162" s="20">
        <v>0.15502460775259949</v>
      </c>
      <c r="BJ162" s="20">
        <v>0.30084866784572772</v>
      </c>
      <c r="BK162" s="20">
        <v>0.24729207787742219</v>
      </c>
      <c r="BL162" s="20">
        <v>0.28155383365539011</v>
      </c>
      <c r="BN162" s="20">
        <v>0.1828828145496483</v>
      </c>
      <c r="BO162" s="20">
        <v>0.17049836658752821</v>
      </c>
      <c r="BP162" s="20">
        <v>0.17454905624355119</v>
      </c>
    </row>
    <row r="163" spans="2:68" x14ac:dyDescent="0.35">
      <c r="B163" s="19" t="s">
        <v>124</v>
      </c>
      <c r="C163" s="20">
        <v>0.12405190469486781</v>
      </c>
      <c r="D163" s="20">
        <v>0.30102698665918498</v>
      </c>
      <c r="E163" s="20">
        <v>9.9097621320244342E-2</v>
      </c>
      <c r="F163" s="20">
        <v>0.10972126626409399</v>
      </c>
      <c r="G163" s="20">
        <v>0.111680885303264</v>
      </c>
      <c r="H163" s="20">
        <v>0.12965299762499091</v>
      </c>
      <c r="I163" s="20">
        <v>6.495856373104239E-2</v>
      </c>
      <c r="K163" s="20">
        <v>0.1253954576729775</v>
      </c>
      <c r="L163" s="20">
        <v>0.12103325324811851</v>
      </c>
      <c r="N163" s="20">
        <v>0.10725067835754221</v>
      </c>
      <c r="O163" s="20">
        <v>0.1619564054642991</v>
      </c>
      <c r="P163" s="20">
        <v>0.12031616773693039</v>
      </c>
      <c r="Q163" s="20">
        <v>0.1217755230630143</v>
      </c>
      <c r="S163" s="20">
        <v>8.6484396351311291E-2</v>
      </c>
      <c r="T163" s="20">
        <v>0.1458854763771277</v>
      </c>
      <c r="U163" s="20">
        <v>9.3568935886286994E-2</v>
      </c>
      <c r="V163" s="20">
        <v>9.522584453893497E-2</v>
      </c>
      <c r="W163" s="20">
        <v>5.8745619212743537E-2</v>
      </c>
      <c r="X163" s="20">
        <v>0.23431190904379329</v>
      </c>
      <c r="Y163" s="20">
        <v>0.1354080229695396</v>
      </c>
      <c r="Z163" s="20">
        <v>9.6361238881289696E-2</v>
      </c>
      <c r="AA163" s="20">
        <v>7.4813105540497374E-2</v>
      </c>
      <c r="AB163" s="20">
        <v>0.1535769073255184</v>
      </c>
      <c r="AC163" s="20">
        <v>0.16456678049866441</v>
      </c>
      <c r="AD163" s="20">
        <v>0.1898119200018383</v>
      </c>
      <c r="AE163" s="20">
        <v>0.1305441428606415</v>
      </c>
      <c r="AF163" s="20">
        <v>0.1062629522394615</v>
      </c>
      <c r="AG163" s="20">
        <v>7.6174676539534567E-2</v>
      </c>
      <c r="AH163" s="20">
        <v>7.4866199000180655E-2</v>
      </c>
      <c r="AI163" s="20">
        <v>0.18220244669292299</v>
      </c>
      <c r="AK163" s="20">
        <v>0.10563326012615799</v>
      </c>
      <c r="AL163" s="20">
        <v>0.14240814172578969</v>
      </c>
      <c r="AN163" s="20">
        <v>0.1061632960439826</v>
      </c>
      <c r="AO163" s="20">
        <v>0.1803160315921867</v>
      </c>
      <c r="AP163" s="20">
        <v>7.545491624924304E-2</v>
      </c>
      <c r="AQ163" s="20">
        <v>0.11870259947467859</v>
      </c>
      <c r="AR163" s="20">
        <v>0.13178296460028191</v>
      </c>
      <c r="AS163" s="20">
        <v>6.6724946428142043E-2</v>
      </c>
      <c r="AT163" s="20">
        <v>7.3880608202863629E-2</v>
      </c>
      <c r="AV163" s="20">
        <v>9.8372453807381799E-2</v>
      </c>
      <c r="AW163" s="20">
        <v>9.0535882204050663E-2</v>
      </c>
      <c r="AX163" s="20">
        <v>0.17586387997759911</v>
      </c>
      <c r="AY163" s="20">
        <v>0.2847623436552722</v>
      </c>
      <c r="AZ163" s="20">
        <v>4.6732240387052093E-2</v>
      </c>
      <c r="BA163" s="20">
        <v>0</v>
      </c>
      <c r="BB163" s="20">
        <v>0</v>
      </c>
      <c r="BC163" s="20">
        <v>0.20047027167469789</v>
      </c>
      <c r="BE163" s="20">
        <v>9.8137228614239541E-2</v>
      </c>
      <c r="BF163" s="20">
        <v>8.1240381482102983E-2</v>
      </c>
      <c r="BG163" s="20">
        <v>0.1622171552065815</v>
      </c>
      <c r="BH163" s="20">
        <v>0.24563223353591271</v>
      </c>
      <c r="BI163" s="20">
        <v>0.1213005271000332</v>
      </c>
      <c r="BJ163" s="20">
        <v>0.1859467479267515</v>
      </c>
      <c r="BK163" s="20">
        <v>9.7771863050234581E-2</v>
      </c>
      <c r="BL163" s="20">
        <v>0.14965858429964429</v>
      </c>
      <c r="BN163" s="20">
        <v>0.12728809466496779</v>
      </c>
      <c r="BO163" s="20">
        <v>0.1073626245348774</v>
      </c>
      <c r="BP163" s="20">
        <v>0.1303668860327801</v>
      </c>
    </row>
    <row r="164" spans="2:68" x14ac:dyDescent="0.35">
      <c r="B164" s="19" t="s">
        <v>105</v>
      </c>
      <c r="C164" s="20">
        <v>3.8498759816177848E-2</v>
      </c>
      <c r="D164" s="20">
        <v>6.658631702142058E-2</v>
      </c>
      <c r="E164" s="20">
        <v>4.8451537731261873E-2</v>
      </c>
      <c r="F164" s="20">
        <v>5.2769999157453097E-2</v>
      </c>
      <c r="G164" s="20">
        <v>2.5365660512687949E-2</v>
      </c>
      <c r="H164" s="20">
        <v>4.6619711398025602E-3</v>
      </c>
      <c r="I164" s="20">
        <v>2.3406574479505379E-2</v>
      </c>
      <c r="K164" s="20">
        <v>4.1315733628732781E-2</v>
      </c>
      <c r="L164" s="20">
        <v>3.5582318303110358E-2</v>
      </c>
      <c r="N164" s="20">
        <v>4.2512539729745322E-2</v>
      </c>
      <c r="O164" s="20">
        <v>2.0954874280172439E-2</v>
      </c>
      <c r="P164" s="20">
        <v>6.8766175136953323E-2</v>
      </c>
      <c r="Q164" s="20">
        <v>2.8650273553411831E-2</v>
      </c>
      <c r="S164" s="20">
        <v>5.7347282890503823E-3</v>
      </c>
      <c r="T164" s="20">
        <v>2.279769959149501E-2</v>
      </c>
      <c r="U164" s="20">
        <v>1.4785078163905469E-2</v>
      </c>
      <c r="V164" s="20">
        <v>7.7313361750788748E-2</v>
      </c>
      <c r="W164" s="20">
        <v>2.3125354297501621E-2</v>
      </c>
      <c r="X164" s="20">
        <v>2.65145082456705E-2</v>
      </c>
      <c r="Y164" s="20">
        <v>9.1435221699958293E-3</v>
      </c>
      <c r="Z164" s="20">
        <v>4.9169935581640692E-2</v>
      </c>
      <c r="AA164" s="20">
        <v>2.7308300466644422E-2</v>
      </c>
      <c r="AB164" s="20">
        <v>1.070472150094838E-2</v>
      </c>
      <c r="AC164" s="20">
        <v>5.6528188972151887E-2</v>
      </c>
      <c r="AD164" s="20">
        <v>5.5118117836067557E-2</v>
      </c>
      <c r="AE164" s="20">
        <v>5.5612110538846377E-2</v>
      </c>
      <c r="AF164" s="20">
        <v>3.7907821538734128E-2</v>
      </c>
      <c r="AG164" s="20">
        <v>0</v>
      </c>
      <c r="AH164" s="20">
        <v>5.4910916645607932E-2</v>
      </c>
      <c r="AI164" s="20">
        <v>8.3732419557388887E-2</v>
      </c>
      <c r="AK164" s="20">
        <v>3.6015435286193227E-2</v>
      </c>
      <c r="AL164" s="20">
        <v>4.0897840255164873E-2</v>
      </c>
      <c r="AN164" s="20">
        <v>2.4430375564892751E-2</v>
      </c>
      <c r="AO164" s="20">
        <v>4.5687165625354291E-2</v>
      </c>
      <c r="AP164" s="20">
        <v>2.0285712099783311E-2</v>
      </c>
      <c r="AQ164" s="20">
        <v>4.8196764211402177E-2</v>
      </c>
      <c r="AR164" s="20">
        <v>2.354225248565384E-2</v>
      </c>
      <c r="AS164" s="20">
        <v>0.13648166437634471</v>
      </c>
      <c r="AT164" s="20">
        <v>0</v>
      </c>
      <c r="AV164" s="20">
        <v>2.5745439483339631E-2</v>
      </c>
      <c r="AW164" s="20">
        <v>3.1598563092132798E-2</v>
      </c>
      <c r="AX164" s="20">
        <v>1.1873999164319859E-2</v>
      </c>
      <c r="AY164" s="20">
        <v>0.13976311167602121</v>
      </c>
      <c r="AZ164" s="20">
        <v>2.2673466992324351E-2</v>
      </c>
      <c r="BA164" s="20">
        <v>0</v>
      </c>
      <c r="BB164" s="20">
        <v>0</v>
      </c>
      <c r="BC164" s="20">
        <v>5.7269109055117479E-2</v>
      </c>
      <c r="BE164" s="20">
        <v>2.1541573064495639E-2</v>
      </c>
      <c r="BF164" s="20">
        <v>3.078958783119197E-2</v>
      </c>
      <c r="BG164" s="20">
        <v>8.9785106912435141E-3</v>
      </c>
      <c r="BH164" s="20">
        <v>0.1062024998371181</v>
      </c>
      <c r="BI164" s="20">
        <v>2.322192471395227E-2</v>
      </c>
      <c r="BJ164" s="20">
        <v>7.3246210487123209E-2</v>
      </c>
      <c r="BK164" s="20">
        <v>4.4455154476149561E-2</v>
      </c>
      <c r="BL164" s="20">
        <v>6.2169771786016258E-2</v>
      </c>
      <c r="BN164" s="20">
        <v>4.3715125660121007E-2</v>
      </c>
      <c r="BO164" s="20">
        <v>2.31485169874188E-2</v>
      </c>
      <c r="BP164" s="20">
        <v>3.3297202726859369E-2</v>
      </c>
    </row>
    <row r="165" spans="2:68" x14ac:dyDescent="0.35">
      <c r="B165" s="19" t="s">
        <v>93</v>
      </c>
      <c r="C165" s="20">
        <v>8.2183586131535681E-3</v>
      </c>
      <c r="D165" s="20">
        <v>1.069769010825317E-2</v>
      </c>
      <c r="E165" s="20">
        <v>8.0155662881006284E-3</v>
      </c>
      <c r="F165" s="20">
        <v>3.8707936584342919E-3</v>
      </c>
      <c r="G165" s="20">
        <v>9.7790232008914107E-3</v>
      </c>
      <c r="H165" s="20">
        <v>1.4864234338197771E-2</v>
      </c>
      <c r="I165" s="20">
        <v>6.2883100977389646E-3</v>
      </c>
      <c r="K165" s="20">
        <v>7.1658869764400094E-3</v>
      </c>
      <c r="L165" s="20">
        <v>9.4592814935652286E-3</v>
      </c>
      <c r="N165" s="20">
        <v>4.5853393737440651E-3</v>
      </c>
      <c r="O165" s="20">
        <v>0</v>
      </c>
      <c r="P165" s="20">
        <v>1.234060093653053E-2</v>
      </c>
      <c r="Q165" s="20">
        <v>2.0598084356407E-2</v>
      </c>
      <c r="S165" s="20">
        <v>5.0228155674199637E-2</v>
      </c>
      <c r="T165" s="20">
        <v>0</v>
      </c>
      <c r="U165" s="20">
        <v>0</v>
      </c>
      <c r="V165" s="20">
        <v>2.5502426910479561E-2</v>
      </c>
      <c r="W165" s="20">
        <v>5.9094100182901607E-2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1.878480348669731E-2</v>
      </c>
      <c r="AH165" s="20">
        <v>0</v>
      </c>
      <c r="AI165" s="20">
        <v>3.4844507488785849E-2</v>
      </c>
      <c r="AK165" s="20">
        <v>4.1179313123112186E-3</v>
      </c>
      <c r="AL165" s="20">
        <v>1.238876241558691E-2</v>
      </c>
      <c r="AN165" s="20">
        <v>8.1905274142383636E-3</v>
      </c>
      <c r="AO165" s="20">
        <v>0</v>
      </c>
      <c r="AP165" s="20">
        <v>3.1758497532622179E-2</v>
      </c>
      <c r="AQ165" s="20">
        <v>7.2028456826815114E-3</v>
      </c>
      <c r="AR165" s="20">
        <v>4.8190350301500796E-3</v>
      </c>
      <c r="AS165" s="20">
        <v>0</v>
      </c>
      <c r="AT165" s="20">
        <v>3.0302193393943321E-2</v>
      </c>
      <c r="AV165" s="20">
        <v>1.479538675390858E-2</v>
      </c>
      <c r="AW165" s="20">
        <v>9.1924558034813079E-3</v>
      </c>
      <c r="AX165" s="20">
        <v>0</v>
      </c>
      <c r="AY165" s="20">
        <v>1.42718499478055E-2</v>
      </c>
      <c r="AZ165" s="20">
        <v>0</v>
      </c>
      <c r="BA165" s="20">
        <v>0</v>
      </c>
      <c r="BB165" s="20">
        <v>9.056942749439427E-2</v>
      </c>
      <c r="BC165" s="20">
        <v>0</v>
      </c>
      <c r="BE165" s="20">
        <v>1.0380567737709481E-2</v>
      </c>
      <c r="BF165" s="20">
        <v>8.5488210598939386E-3</v>
      </c>
      <c r="BG165" s="20">
        <v>0</v>
      </c>
      <c r="BH165" s="20">
        <v>8.0123081473557171E-3</v>
      </c>
      <c r="BI165" s="20">
        <v>0</v>
      </c>
      <c r="BJ165" s="20">
        <v>0</v>
      </c>
      <c r="BK165" s="20">
        <v>2.9449237748309851E-2</v>
      </c>
      <c r="BL165" s="20">
        <v>2.9685156040371009E-2</v>
      </c>
      <c r="BN165" s="20">
        <v>8.2698134985906956E-3</v>
      </c>
      <c r="BO165" s="20">
        <v>5.5708585826838393E-3</v>
      </c>
      <c r="BP165" s="20">
        <v>1.0654276399732021E-2</v>
      </c>
    </row>
    <row r="167" spans="2:68" ht="72.5" x14ac:dyDescent="0.35">
      <c r="B167" s="17" t="s">
        <v>126</v>
      </c>
    </row>
    <row r="168" spans="2:68" x14ac:dyDescent="0.35">
      <c r="B168" s="18" t="s">
        <v>16</v>
      </c>
    </row>
    <row r="169" spans="2:68" x14ac:dyDescent="0.35">
      <c r="B169" s="19" t="s">
        <v>101</v>
      </c>
      <c r="C169" s="20">
        <v>0.34909867950282419</v>
      </c>
      <c r="D169" s="20">
        <v>0.23614032350512279</v>
      </c>
      <c r="E169" s="20">
        <v>0.23707533884922469</v>
      </c>
      <c r="F169" s="20">
        <v>0.27908678603089082</v>
      </c>
      <c r="G169" s="20">
        <v>0.43858098576680921</v>
      </c>
      <c r="H169" s="20">
        <v>0.42869165111603103</v>
      </c>
      <c r="I169" s="20">
        <v>0.5376179219446634</v>
      </c>
      <c r="K169" s="20">
        <v>0.35549589706074441</v>
      </c>
      <c r="L169" s="20">
        <v>0.34422706935566177</v>
      </c>
      <c r="N169" s="20">
        <v>0.30674536065498931</v>
      </c>
      <c r="O169" s="20">
        <v>0.31520027134615458</v>
      </c>
      <c r="P169" s="20">
        <v>0.43782807676815721</v>
      </c>
      <c r="Q169" s="20">
        <v>0.40078412736770541</v>
      </c>
      <c r="S169" s="20">
        <v>0.47660425830000042</v>
      </c>
      <c r="T169" s="20">
        <v>0.30216112481967461</v>
      </c>
      <c r="U169" s="20">
        <v>0.49301704291583159</v>
      </c>
      <c r="V169" s="20">
        <v>0.36892881245050868</v>
      </c>
      <c r="W169" s="20">
        <v>0.34639701126336542</v>
      </c>
      <c r="X169" s="20">
        <v>0.40202445250178681</v>
      </c>
      <c r="Y169" s="20">
        <v>0.4262474014896932</v>
      </c>
      <c r="Z169" s="20">
        <v>0.41098617222816652</v>
      </c>
      <c r="AA169" s="20">
        <v>0.31884695169266042</v>
      </c>
      <c r="AB169" s="20">
        <v>0.30145851653267519</v>
      </c>
      <c r="AC169" s="20">
        <v>0.37842969050276543</v>
      </c>
      <c r="AD169" s="20">
        <v>0.30799418965984632</v>
      </c>
      <c r="AE169" s="20">
        <v>0.34309828233227108</v>
      </c>
      <c r="AF169" s="20">
        <v>0.29390156515337101</v>
      </c>
      <c r="AG169" s="20">
        <v>0.17682781484675161</v>
      </c>
      <c r="AH169" s="20">
        <v>0.28776888714380128</v>
      </c>
      <c r="AI169" s="20">
        <v>0.34629317894669182</v>
      </c>
      <c r="AK169" s="20">
        <v>0.44053918785426849</v>
      </c>
      <c r="AL169" s="20">
        <v>0.25736809976797431</v>
      </c>
      <c r="AN169" s="20">
        <v>0.49725852003228782</v>
      </c>
      <c r="AO169" s="20">
        <v>0.41193278432446973</v>
      </c>
      <c r="AP169" s="20">
        <v>0.45153872523715372</v>
      </c>
      <c r="AQ169" s="20">
        <v>0.27827989549911369</v>
      </c>
      <c r="AR169" s="20">
        <v>0.2236497164391848</v>
      </c>
      <c r="AS169" s="20">
        <v>0.154193385707838</v>
      </c>
      <c r="AT169" s="20">
        <v>0.29470197563136469</v>
      </c>
      <c r="AV169" s="20">
        <v>0.46972307296937649</v>
      </c>
      <c r="AW169" s="20">
        <v>0.2485297407644991</v>
      </c>
      <c r="AX169" s="20">
        <v>0.38640701539152061</v>
      </c>
      <c r="AY169" s="20">
        <v>0.30779604672344402</v>
      </c>
      <c r="AZ169" s="20">
        <v>0.64105033913165477</v>
      </c>
      <c r="BA169" s="20">
        <v>0.77186325144371515</v>
      </c>
      <c r="BB169" s="20">
        <v>0.20959802362768981</v>
      </c>
      <c r="BC169" s="20">
        <v>0.29091273355028752</v>
      </c>
      <c r="BE169" s="20">
        <v>0.43184555424766191</v>
      </c>
      <c r="BF169" s="20">
        <v>0.22572688135348579</v>
      </c>
      <c r="BG169" s="20">
        <v>0.33332865708786003</v>
      </c>
      <c r="BH169" s="20">
        <v>0.22232534206330859</v>
      </c>
      <c r="BI169" s="20">
        <v>0.58236866882811522</v>
      </c>
      <c r="BJ169" s="20">
        <v>0.33004088375049501</v>
      </c>
      <c r="BK169" s="20">
        <v>0.30037731826707031</v>
      </c>
      <c r="BL169" s="20">
        <v>0.52744486719201078</v>
      </c>
      <c r="BN169" s="20">
        <v>0.37236801304268102</v>
      </c>
      <c r="BO169" s="20">
        <v>0.35581333754828559</v>
      </c>
      <c r="BP169" s="20">
        <v>0.24662204753213871</v>
      </c>
    </row>
    <row r="170" spans="2:68" x14ac:dyDescent="0.35">
      <c r="B170" s="19" t="s">
        <v>123</v>
      </c>
      <c r="C170" s="20">
        <v>0.27963791140610539</v>
      </c>
      <c r="D170" s="20">
        <v>0.24862101417918159</v>
      </c>
      <c r="E170" s="20">
        <v>0.28838171719410449</v>
      </c>
      <c r="F170" s="20">
        <v>0.34263419927124122</v>
      </c>
      <c r="G170" s="20">
        <v>0.20917338887278669</v>
      </c>
      <c r="H170" s="20">
        <v>0.27782307242525928</v>
      </c>
      <c r="I170" s="20">
        <v>0.26999053452947619</v>
      </c>
      <c r="K170" s="20">
        <v>0.30340436849985081</v>
      </c>
      <c r="L170" s="20">
        <v>0.25472990215868202</v>
      </c>
      <c r="N170" s="20">
        <v>0.27951005745634683</v>
      </c>
      <c r="O170" s="20">
        <v>0.34159863808755631</v>
      </c>
      <c r="P170" s="20">
        <v>0.27564305856719318</v>
      </c>
      <c r="Q170" s="20">
        <v>0.22061950537946881</v>
      </c>
      <c r="S170" s="20">
        <v>9.5030633852663998E-2</v>
      </c>
      <c r="T170" s="20">
        <v>0.20137810571322959</v>
      </c>
      <c r="U170" s="20">
        <v>0.22965762781400251</v>
      </c>
      <c r="V170" s="20">
        <v>0.19992758828474441</v>
      </c>
      <c r="W170" s="20">
        <v>0.31051248247451058</v>
      </c>
      <c r="X170" s="20">
        <v>0.23728691278518749</v>
      </c>
      <c r="Y170" s="20">
        <v>0.29887024047456812</v>
      </c>
      <c r="Z170" s="20">
        <v>0.22195326148468869</v>
      </c>
      <c r="AA170" s="20">
        <v>0.41561738933245901</v>
      </c>
      <c r="AB170" s="20">
        <v>0.4248966445367624</v>
      </c>
      <c r="AC170" s="20">
        <v>0.28225414467071119</v>
      </c>
      <c r="AD170" s="20">
        <v>0.20702910177357969</v>
      </c>
      <c r="AE170" s="20">
        <v>0.34500650377691949</v>
      </c>
      <c r="AF170" s="20">
        <v>0.47150768971891588</v>
      </c>
      <c r="AG170" s="20">
        <v>0.30383458446578621</v>
      </c>
      <c r="AH170" s="20">
        <v>0.28474252999861172</v>
      </c>
      <c r="AI170" s="20">
        <v>0.19851471673062099</v>
      </c>
      <c r="AK170" s="20">
        <v>0.27042157401792238</v>
      </c>
      <c r="AL170" s="20">
        <v>0.2881053515210697</v>
      </c>
      <c r="AN170" s="20">
        <v>0.24220534392462451</v>
      </c>
      <c r="AO170" s="20">
        <v>0.25905644326866012</v>
      </c>
      <c r="AP170" s="20">
        <v>0.30671172393422441</v>
      </c>
      <c r="AQ170" s="20">
        <v>0.30399385713359828</v>
      </c>
      <c r="AR170" s="20">
        <v>0.25777352083431299</v>
      </c>
      <c r="AS170" s="20">
        <v>0.39628600078718229</v>
      </c>
      <c r="AT170" s="20">
        <v>0.32090676546920532</v>
      </c>
      <c r="AV170" s="20">
        <v>0.28773323641924509</v>
      </c>
      <c r="AW170" s="20">
        <v>0.32010890888750099</v>
      </c>
      <c r="AX170" s="20">
        <v>0.31572693648873168</v>
      </c>
      <c r="AY170" s="20">
        <v>0.22764018738629099</v>
      </c>
      <c r="AZ170" s="20">
        <v>0.21440608043153961</v>
      </c>
      <c r="BA170" s="20">
        <v>0</v>
      </c>
      <c r="BB170" s="20">
        <v>0.34309630680012498</v>
      </c>
      <c r="BC170" s="20">
        <v>0.22326489682622919</v>
      </c>
      <c r="BE170" s="20">
        <v>0.27764460044709172</v>
      </c>
      <c r="BF170" s="20">
        <v>0.31569600174672507</v>
      </c>
      <c r="BG170" s="20">
        <v>0.34422689266896239</v>
      </c>
      <c r="BH170" s="20">
        <v>0.28240734814280971</v>
      </c>
      <c r="BI170" s="20">
        <v>0.22178979430163459</v>
      </c>
      <c r="BJ170" s="20">
        <v>0.19631777086898861</v>
      </c>
      <c r="BK170" s="20">
        <v>0.30555649650698691</v>
      </c>
      <c r="BL170" s="20">
        <v>0.13369999732693319</v>
      </c>
      <c r="BN170" s="20">
        <v>0.27584622649052448</v>
      </c>
      <c r="BO170" s="20">
        <v>0.28215409212181408</v>
      </c>
      <c r="BP170" s="20">
        <v>0.29590744736260682</v>
      </c>
    </row>
    <row r="171" spans="2:68" x14ac:dyDescent="0.35">
      <c r="B171" s="19" t="s">
        <v>103</v>
      </c>
      <c r="C171" s="20">
        <v>0.2028034896401153</v>
      </c>
      <c r="D171" s="20">
        <v>0.29113487364872348</v>
      </c>
      <c r="E171" s="20">
        <v>0.2601388157683257</v>
      </c>
      <c r="F171" s="20">
        <v>0.1846477109771496</v>
      </c>
      <c r="G171" s="20">
        <v>0.21563088495720489</v>
      </c>
      <c r="H171" s="20">
        <v>0.13909571146410871</v>
      </c>
      <c r="I171" s="20">
        <v>0.1215021650628328</v>
      </c>
      <c r="K171" s="20">
        <v>0.18263677081126109</v>
      </c>
      <c r="L171" s="20">
        <v>0.22383208452942269</v>
      </c>
      <c r="N171" s="20">
        <v>0.22110635817082511</v>
      </c>
      <c r="O171" s="20">
        <v>0.193750154809851</v>
      </c>
      <c r="P171" s="20">
        <v>0.13841304739812341</v>
      </c>
      <c r="Q171" s="20">
        <v>0.21978620244649441</v>
      </c>
      <c r="S171" s="20">
        <v>0.29385938990846711</v>
      </c>
      <c r="T171" s="20">
        <v>0.27876602800378658</v>
      </c>
      <c r="U171" s="20">
        <v>0.1729132005676336</v>
      </c>
      <c r="V171" s="20">
        <v>0.23640672467552851</v>
      </c>
      <c r="W171" s="20">
        <v>0.1268527190415796</v>
      </c>
      <c r="X171" s="20">
        <v>0.24958248152538201</v>
      </c>
      <c r="Y171" s="20">
        <v>0.1641417416096155</v>
      </c>
      <c r="Z171" s="20">
        <v>0.20648784944833451</v>
      </c>
      <c r="AA171" s="20">
        <v>0.1368784278279393</v>
      </c>
      <c r="AB171" s="20">
        <v>0.1632919161326612</v>
      </c>
      <c r="AC171" s="20">
        <v>0.1506721651361845</v>
      </c>
      <c r="AD171" s="20">
        <v>0.29648439174247981</v>
      </c>
      <c r="AE171" s="20">
        <v>0.22583142104400361</v>
      </c>
      <c r="AF171" s="20">
        <v>0.1081495005521355</v>
      </c>
      <c r="AG171" s="20">
        <v>0.26579914153414941</v>
      </c>
      <c r="AH171" s="20">
        <v>0.21104616807849591</v>
      </c>
      <c r="AI171" s="20">
        <v>0.2251815594714757</v>
      </c>
      <c r="AK171" s="20">
        <v>0.15228402878455091</v>
      </c>
      <c r="AL171" s="20">
        <v>0.25370104912108721</v>
      </c>
      <c r="AN171" s="20">
        <v>0.16625232369847259</v>
      </c>
      <c r="AO171" s="20">
        <v>0.17207835549616779</v>
      </c>
      <c r="AP171" s="20">
        <v>0.1014608969629394</v>
      </c>
      <c r="AQ171" s="20">
        <v>0.21284612008502379</v>
      </c>
      <c r="AR171" s="20">
        <v>0.29013722245365697</v>
      </c>
      <c r="AS171" s="20">
        <v>0.26163161849904348</v>
      </c>
      <c r="AT171" s="20">
        <v>0.26726415294895961</v>
      </c>
      <c r="AV171" s="20">
        <v>0.13368886171045849</v>
      </c>
      <c r="AW171" s="20">
        <v>0.23556347199737279</v>
      </c>
      <c r="AX171" s="20">
        <v>0.16886491349075161</v>
      </c>
      <c r="AY171" s="20">
        <v>0.19910834020007401</v>
      </c>
      <c r="AZ171" s="20">
        <v>9.0823571665670205E-2</v>
      </c>
      <c r="BA171" s="20">
        <v>0</v>
      </c>
      <c r="BB171" s="20">
        <v>0.35673624207779098</v>
      </c>
      <c r="BC171" s="20">
        <v>0.26698625780127472</v>
      </c>
      <c r="BE171" s="20">
        <v>0.15732784606074529</v>
      </c>
      <c r="BF171" s="20">
        <v>0.23716604816263359</v>
      </c>
      <c r="BG171" s="20">
        <v>0.1865616679946272</v>
      </c>
      <c r="BH171" s="20">
        <v>0.26783511877841581</v>
      </c>
      <c r="BI171" s="20">
        <v>0.1034861272496132</v>
      </c>
      <c r="BJ171" s="20">
        <v>0.23313103886390821</v>
      </c>
      <c r="BK171" s="20">
        <v>0.30964413301369942</v>
      </c>
      <c r="BL171" s="20">
        <v>0.15960704639915849</v>
      </c>
      <c r="BN171" s="20">
        <v>0.18188175215003219</v>
      </c>
      <c r="BO171" s="20">
        <v>0.2063396285395924</v>
      </c>
      <c r="BP171" s="20">
        <v>0.2779112557905194</v>
      </c>
    </row>
    <row r="172" spans="2:68" x14ac:dyDescent="0.35">
      <c r="B172" s="19" t="s">
        <v>124</v>
      </c>
      <c r="C172" s="20">
        <v>0.1033681211749049</v>
      </c>
      <c r="D172" s="20">
        <v>0.15645633172270071</v>
      </c>
      <c r="E172" s="20">
        <v>0.1226462449137156</v>
      </c>
      <c r="F172" s="20">
        <v>0.10923957211785611</v>
      </c>
      <c r="G172" s="20">
        <v>9.4452628939919833E-2</v>
      </c>
      <c r="H172" s="20">
        <v>9.3612318115170901E-2</v>
      </c>
      <c r="I172" s="20">
        <v>4.7089114689200878E-2</v>
      </c>
      <c r="K172" s="20">
        <v>0.10761880316456419</v>
      </c>
      <c r="L172" s="20">
        <v>9.6935302346610783E-2</v>
      </c>
      <c r="N172" s="20">
        <v>0.1234455740688772</v>
      </c>
      <c r="O172" s="20">
        <v>0.10026444788491221</v>
      </c>
      <c r="P172" s="20">
        <v>8.2053745499597333E-2</v>
      </c>
      <c r="Q172" s="20">
        <v>8.5045363615604164E-2</v>
      </c>
      <c r="S172" s="20">
        <v>7.8542833975618606E-2</v>
      </c>
      <c r="T172" s="20">
        <v>0.14342429428387571</v>
      </c>
      <c r="U172" s="20">
        <v>1.443718975498022E-2</v>
      </c>
      <c r="V172" s="20">
        <v>9.0153655671512539E-2</v>
      </c>
      <c r="W172" s="20">
        <v>0.12942706979792251</v>
      </c>
      <c r="X172" s="20">
        <v>7.1147800772785236E-2</v>
      </c>
      <c r="Y172" s="20">
        <v>6.3207408916021973E-2</v>
      </c>
      <c r="Z172" s="20">
        <v>0.122931518520042</v>
      </c>
      <c r="AA172" s="20">
        <v>0.10073096838014151</v>
      </c>
      <c r="AB172" s="20">
        <v>4.7760463649057498E-2</v>
      </c>
      <c r="AC172" s="20">
        <v>0.14869433071999549</v>
      </c>
      <c r="AD172" s="20">
        <v>0.115343925292475</v>
      </c>
      <c r="AE172" s="20">
        <v>3.0212326738949701E-2</v>
      </c>
      <c r="AF172" s="20">
        <v>7.4039059045359859E-2</v>
      </c>
      <c r="AG172" s="20">
        <v>0.16123926244949571</v>
      </c>
      <c r="AH172" s="20">
        <v>0.1480945492524316</v>
      </c>
      <c r="AI172" s="20">
        <v>9.3121624469919034E-2</v>
      </c>
      <c r="AK172" s="20">
        <v>9.137505130528592E-2</v>
      </c>
      <c r="AL172" s="20">
        <v>0.1158396894604825</v>
      </c>
      <c r="AN172" s="20">
        <v>5.8697505894021583E-2</v>
      </c>
      <c r="AO172" s="20">
        <v>0.1011657179349523</v>
      </c>
      <c r="AP172" s="20">
        <v>7.8852887479854486E-2</v>
      </c>
      <c r="AQ172" s="20">
        <v>0.1234962947367879</v>
      </c>
      <c r="AR172" s="20">
        <v>0.14047811621292991</v>
      </c>
      <c r="AS172" s="20">
        <v>0.13822271639471681</v>
      </c>
      <c r="AT172" s="20">
        <v>4.1478395403335949E-2</v>
      </c>
      <c r="AV172" s="20">
        <v>9.1474421323112245E-2</v>
      </c>
      <c r="AW172" s="20">
        <v>0.1155933750837138</v>
      </c>
      <c r="AX172" s="20">
        <v>9.2817354086765433E-2</v>
      </c>
      <c r="AY172" s="20">
        <v>0.17437080304781319</v>
      </c>
      <c r="AZ172" s="20">
        <v>3.7130351103644939E-2</v>
      </c>
      <c r="BA172" s="20">
        <v>0.2281367485562848</v>
      </c>
      <c r="BB172" s="20">
        <v>0</v>
      </c>
      <c r="BC172" s="20">
        <v>0.1103639174167319</v>
      </c>
      <c r="BE172" s="20">
        <v>9.6548878598985005E-2</v>
      </c>
      <c r="BF172" s="20">
        <v>0.13460326904235601</v>
      </c>
      <c r="BG172" s="20">
        <v>9.9997946023079223E-2</v>
      </c>
      <c r="BH172" s="20">
        <v>0.14281982878635399</v>
      </c>
      <c r="BI172" s="20">
        <v>7.3482419502526236E-2</v>
      </c>
      <c r="BJ172" s="20">
        <v>7.4013754863742093E-2</v>
      </c>
      <c r="BK172" s="20">
        <v>4.6044424206545247E-2</v>
      </c>
      <c r="BL172" s="20">
        <v>2.9685156040371009E-2</v>
      </c>
      <c r="BN172" s="20">
        <v>0.1093343588070352</v>
      </c>
      <c r="BO172" s="20">
        <v>8.6890478488349507E-2</v>
      </c>
      <c r="BP172" s="20">
        <v>9.8282783818021122E-2</v>
      </c>
    </row>
    <row r="173" spans="2:68" x14ac:dyDescent="0.35">
      <c r="B173" s="19" t="s">
        <v>105</v>
      </c>
      <c r="C173" s="20">
        <v>4.6521082580174219E-2</v>
      </c>
      <c r="D173" s="20">
        <v>5.1289766564114943E-2</v>
      </c>
      <c r="E173" s="20">
        <v>8.0122653563354934E-2</v>
      </c>
      <c r="F173" s="20">
        <v>7.02370226747807E-2</v>
      </c>
      <c r="G173" s="20">
        <v>2.72600398384669E-2</v>
      </c>
      <c r="H173" s="20">
        <v>2.1386597299000699E-2</v>
      </c>
      <c r="I173" s="20">
        <v>0</v>
      </c>
      <c r="K173" s="20">
        <v>4.4177823966394421E-2</v>
      </c>
      <c r="L173" s="20">
        <v>4.9472829899590391E-2</v>
      </c>
      <c r="N173" s="20">
        <v>5.4210171067338823E-2</v>
      </c>
      <c r="O173" s="20">
        <v>2.8508360779561419E-2</v>
      </c>
      <c r="P173" s="20">
        <v>5.2895800568218028E-2</v>
      </c>
      <c r="Q173" s="20">
        <v>4.6646346885404068E-2</v>
      </c>
      <c r="S173" s="20">
        <v>5.7347282890503823E-3</v>
      </c>
      <c r="T173" s="20">
        <v>3.0703290845638859E-2</v>
      </c>
      <c r="U173" s="20">
        <v>7.05532508493385E-2</v>
      </c>
      <c r="V173" s="20">
        <v>9.1434513866407566E-2</v>
      </c>
      <c r="W173" s="20">
        <v>3.6084354085967933E-2</v>
      </c>
      <c r="X173" s="20">
        <v>3.9958352414858671E-2</v>
      </c>
      <c r="Y173" s="20">
        <v>3.0499097358221709E-2</v>
      </c>
      <c r="Z173" s="20">
        <v>0</v>
      </c>
      <c r="AA173" s="20">
        <v>2.7926262766799749E-2</v>
      </c>
      <c r="AB173" s="20">
        <v>6.2592459148843552E-2</v>
      </c>
      <c r="AC173" s="20">
        <v>2.5658543121414759E-2</v>
      </c>
      <c r="AD173" s="20">
        <v>3.3844131409459528E-2</v>
      </c>
      <c r="AE173" s="20">
        <v>5.585146610785599E-2</v>
      </c>
      <c r="AF173" s="20">
        <v>5.2402185530217728E-2</v>
      </c>
      <c r="AG173" s="20">
        <v>9.2299196703817199E-2</v>
      </c>
      <c r="AH173" s="20">
        <v>6.3515872014211716E-2</v>
      </c>
      <c r="AI173" s="20">
        <v>8.2044458488025246E-2</v>
      </c>
      <c r="AK173" s="20">
        <v>3.9574302645557988E-2</v>
      </c>
      <c r="AL173" s="20">
        <v>5.3456602074381902E-2</v>
      </c>
      <c r="AN173" s="20">
        <v>2.7395779036355188E-2</v>
      </c>
      <c r="AO173" s="20">
        <v>4.2573934096091122E-2</v>
      </c>
      <c r="AP173" s="20">
        <v>3.9780113246009441E-2</v>
      </c>
      <c r="AQ173" s="20">
        <v>5.2219056603146553E-2</v>
      </c>
      <c r="AR173" s="20">
        <v>7.1005257662714746E-2</v>
      </c>
      <c r="AS173" s="20">
        <v>3.000506754795354E-2</v>
      </c>
      <c r="AT173" s="20">
        <v>4.5346517153191108E-2</v>
      </c>
      <c r="AV173" s="20">
        <v>1.738040757780776E-2</v>
      </c>
      <c r="AW173" s="20">
        <v>6.2093970058157019E-2</v>
      </c>
      <c r="AX173" s="20">
        <v>3.6183780542230877E-2</v>
      </c>
      <c r="AY173" s="20">
        <v>5.1965073927022362E-2</v>
      </c>
      <c r="AZ173" s="20">
        <v>1.6589657667490539E-2</v>
      </c>
      <c r="BA173" s="20">
        <v>0</v>
      </c>
      <c r="BB173" s="20">
        <v>0</v>
      </c>
      <c r="BC173" s="20">
        <v>6.4495010357592475E-2</v>
      </c>
      <c r="BE173" s="20">
        <v>3.6633120645516097E-2</v>
      </c>
      <c r="BF173" s="20">
        <v>5.8621180994958617E-2</v>
      </c>
      <c r="BG173" s="20">
        <v>3.5884836225471041E-2</v>
      </c>
      <c r="BH173" s="20">
        <v>6.8164987272514452E-2</v>
      </c>
      <c r="BI173" s="20">
        <v>1.8872990118110701E-2</v>
      </c>
      <c r="BJ173" s="20">
        <v>9.8383507333159162E-2</v>
      </c>
      <c r="BK173" s="20">
        <v>0</v>
      </c>
      <c r="BL173" s="20">
        <v>9.9078813578520664E-2</v>
      </c>
      <c r="BN173" s="20">
        <v>4.3810793050917403E-2</v>
      </c>
      <c r="BO173" s="20">
        <v>6.0252955524631099E-2</v>
      </c>
      <c r="BP173" s="20">
        <v>4.6103615655677763E-2</v>
      </c>
    </row>
    <row r="174" spans="2:68" x14ac:dyDescent="0.35">
      <c r="B174" s="19" t="s">
        <v>93</v>
      </c>
      <c r="C174" s="20">
        <v>1.857071569587582E-2</v>
      </c>
      <c r="D174" s="20">
        <v>1.6357690380156501E-2</v>
      </c>
      <c r="E174" s="20">
        <v>1.1635229711274489E-2</v>
      </c>
      <c r="F174" s="20">
        <v>1.4154708928081461E-2</v>
      </c>
      <c r="G174" s="20">
        <v>1.490207162481275E-2</v>
      </c>
      <c r="H174" s="20">
        <v>3.9390649580429593E-2</v>
      </c>
      <c r="I174" s="20">
        <v>2.3800263773826599E-2</v>
      </c>
      <c r="K174" s="20">
        <v>6.6663364971852263E-3</v>
      </c>
      <c r="L174" s="20">
        <v>3.08028117100323E-2</v>
      </c>
      <c r="N174" s="20">
        <v>1.4982478581622809E-2</v>
      </c>
      <c r="O174" s="20">
        <v>2.0678127091964531E-2</v>
      </c>
      <c r="P174" s="20">
        <v>1.3166271198710991E-2</v>
      </c>
      <c r="Q174" s="20">
        <v>2.7118454305323121E-2</v>
      </c>
      <c r="S174" s="20">
        <v>5.0228155674199637E-2</v>
      </c>
      <c r="T174" s="20">
        <v>4.3567156333794703E-2</v>
      </c>
      <c r="U174" s="20">
        <v>1.9421688098213551E-2</v>
      </c>
      <c r="V174" s="20">
        <v>1.31487050512982E-2</v>
      </c>
      <c r="W174" s="20">
        <v>5.0726363336654028E-2</v>
      </c>
      <c r="X174" s="20">
        <v>0</v>
      </c>
      <c r="Y174" s="20">
        <v>1.7034110151879479E-2</v>
      </c>
      <c r="Z174" s="20">
        <v>3.7641198318768242E-2</v>
      </c>
      <c r="AA174" s="20">
        <v>0</v>
      </c>
      <c r="AB174" s="20">
        <v>0</v>
      </c>
      <c r="AC174" s="20">
        <v>1.4291125848928599E-2</v>
      </c>
      <c r="AD174" s="20">
        <v>3.9304260122159623E-2</v>
      </c>
      <c r="AE174" s="20">
        <v>0</v>
      </c>
      <c r="AF174" s="20">
        <v>0</v>
      </c>
      <c r="AG174" s="20">
        <v>0</v>
      </c>
      <c r="AH174" s="20">
        <v>4.831993512447715E-3</v>
      </c>
      <c r="AI174" s="20">
        <v>5.4844461893267409E-2</v>
      </c>
      <c r="AK174" s="20">
        <v>5.8058553924141927E-3</v>
      </c>
      <c r="AL174" s="20">
        <v>3.1529208055004358E-2</v>
      </c>
      <c r="AN174" s="20">
        <v>8.1905274142383636E-3</v>
      </c>
      <c r="AO174" s="20">
        <v>1.319276487965901E-2</v>
      </c>
      <c r="AP174" s="20">
        <v>2.1655653139818581E-2</v>
      </c>
      <c r="AQ174" s="20">
        <v>2.916477594232986E-2</v>
      </c>
      <c r="AR174" s="20">
        <v>1.6956166397200489E-2</v>
      </c>
      <c r="AS174" s="20">
        <v>1.9661211063265689E-2</v>
      </c>
      <c r="AT174" s="20">
        <v>3.0302193393943321E-2</v>
      </c>
      <c r="AV174" s="20">
        <v>0</v>
      </c>
      <c r="AW174" s="20">
        <v>1.8110533208756111E-2</v>
      </c>
      <c r="AX174" s="20">
        <v>0</v>
      </c>
      <c r="AY174" s="20">
        <v>3.911954871535548E-2</v>
      </c>
      <c r="AZ174" s="20">
        <v>0</v>
      </c>
      <c r="BA174" s="20">
        <v>0</v>
      </c>
      <c r="BB174" s="20">
        <v>9.056942749439427E-2</v>
      </c>
      <c r="BC174" s="20">
        <v>4.3977184047884359E-2</v>
      </c>
      <c r="BE174" s="20">
        <v>0</v>
      </c>
      <c r="BF174" s="20">
        <v>2.8186618699841098E-2</v>
      </c>
      <c r="BG174" s="20">
        <v>0</v>
      </c>
      <c r="BH174" s="20">
        <v>1.6447374956597639E-2</v>
      </c>
      <c r="BI174" s="20">
        <v>0</v>
      </c>
      <c r="BJ174" s="20">
        <v>6.8113044319707022E-2</v>
      </c>
      <c r="BK174" s="20">
        <v>3.8377628005698133E-2</v>
      </c>
      <c r="BL174" s="20">
        <v>5.0484119463005808E-2</v>
      </c>
      <c r="BN174" s="20">
        <v>1.675885645880958E-2</v>
      </c>
      <c r="BO174" s="20">
        <v>8.5495077773271692E-3</v>
      </c>
      <c r="BP174" s="20">
        <v>3.5172849841036177E-2</v>
      </c>
    </row>
    <row r="176" spans="2:68" ht="58" x14ac:dyDescent="0.35">
      <c r="B176" s="17" t="s">
        <v>127</v>
      </c>
    </row>
    <row r="177" spans="2:68" x14ac:dyDescent="0.35">
      <c r="B177" s="18" t="s">
        <v>16</v>
      </c>
    </row>
    <row r="178" spans="2:68" ht="29" x14ac:dyDescent="0.35">
      <c r="B178" s="19" t="s">
        <v>128</v>
      </c>
      <c r="C178" s="20">
        <v>0.46415019805358221</v>
      </c>
      <c r="D178" s="20">
        <v>0.3972022102097334</v>
      </c>
      <c r="E178" s="20">
        <v>0.46287207225869692</v>
      </c>
      <c r="F178" s="20">
        <v>0.49677558521877291</v>
      </c>
      <c r="G178" s="20">
        <v>0.45861325847063172</v>
      </c>
      <c r="H178" s="20">
        <v>0.47881890676859851</v>
      </c>
      <c r="I178" s="20">
        <v>0.46107316550689958</v>
      </c>
      <c r="K178" s="20">
        <v>0.45805826303713171</v>
      </c>
      <c r="L178" s="20">
        <v>0.47281539687084861</v>
      </c>
      <c r="N178" s="20">
        <v>0.50330916966074024</v>
      </c>
      <c r="O178" s="20">
        <v>0.48736013655020138</v>
      </c>
      <c r="P178" s="20">
        <v>0.41208418626046178</v>
      </c>
      <c r="Q178" s="20">
        <v>0.40533110633757069</v>
      </c>
      <c r="S178" s="20">
        <v>0.45934930439798188</v>
      </c>
      <c r="T178" s="20">
        <v>0.43304567241027492</v>
      </c>
      <c r="U178" s="20">
        <v>0.37524315311566292</v>
      </c>
      <c r="V178" s="20">
        <v>0.39208309456278961</v>
      </c>
      <c r="W178" s="20">
        <v>0.46087894280764963</v>
      </c>
      <c r="X178" s="20">
        <v>0.38908013445840978</v>
      </c>
      <c r="Y178" s="20">
        <v>0.51426409731682443</v>
      </c>
      <c r="Z178" s="20">
        <v>0.4918987543288203</v>
      </c>
      <c r="AA178" s="20">
        <v>0.44900237516231217</v>
      </c>
      <c r="AB178" s="20">
        <v>0.4987897129015933</v>
      </c>
      <c r="AC178" s="20">
        <v>0.34971219174852858</v>
      </c>
      <c r="AD178" s="20">
        <v>0.44312191284242669</v>
      </c>
      <c r="AE178" s="20">
        <v>0.3761901537973486</v>
      </c>
      <c r="AF178" s="20">
        <v>0.56746037144157768</v>
      </c>
      <c r="AG178" s="20">
        <v>0.7230277964468893</v>
      </c>
      <c r="AH178" s="20">
        <v>0.51716776684330468</v>
      </c>
      <c r="AI178" s="20">
        <v>0.51802141290271275</v>
      </c>
      <c r="AK178" s="20">
        <v>0.45400359160585002</v>
      </c>
      <c r="AL178" s="20">
        <v>0.4751693496002577</v>
      </c>
      <c r="AN178" s="20">
        <v>0.40769723168385152</v>
      </c>
      <c r="AO178" s="20">
        <v>0.49604616649450778</v>
      </c>
      <c r="AP178" s="20">
        <v>0.35208955338860631</v>
      </c>
      <c r="AQ178" s="20">
        <v>0.46501368478392252</v>
      </c>
      <c r="AR178" s="20">
        <v>0.51272363824370237</v>
      </c>
      <c r="AS178" s="20">
        <v>0.49373067859414838</v>
      </c>
      <c r="AT178" s="20">
        <v>0.57626750218302381</v>
      </c>
      <c r="AV178" s="20">
        <v>0.51368692157250739</v>
      </c>
      <c r="AW178" s="20">
        <v>0.47130893254627582</v>
      </c>
      <c r="AX178" s="20">
        <v>0.38765316067539618</v>
      </c>
      <c r="AY178" s="20">
        <v>0.39143081472019742</v>
      </c>
      <c r="AZ178" s="20">
        <v>0.48680390118303668</v>
      </c>
      <c r="BA178" s="20">
        <v>0.49852428355916728</v>
      </c>
      <c r="BB178" s="20">
        <v>0.1897995010544265</v>
      </c>
      <c r="BC178" s="20">
        <v>0.45323711552375812</v>
      </c>
      <c r="BE178" s="20">
        <v>0.52539611268300768</v>
      </c>
      <c r="BF178" s="20">
        <v>0.48227484152579858</v>
      </c>
      <c r="BG178" s="20">
        <v>0.36601563910773721</v>
      </c>
      <c r="BH178" s="20">
        <v>0.36944423522445269</v>
      </c>
      <c r="BI178" s="20">
        <v>0.52133601136107699</v>
      </c>
      <c r="BJ178" s="20">
        <v>0.40635561998923458</v>
      </c>
      <c r="BK178" s="20">
        <v>0.3977073296769843</v>
      </c>
      <c r="BL178" s="20">
        <v>0.45958926694143581</v>
      </c>
      <c r="BN178" s="20">
        <v>0.43824642942945852</v>
      </c>
      <c r="BO178" s="20">
        <v>0.57984170977496596</v>
      </c>
      <c r="BP178" s="20">
        <v>0.45761511515874381</v>
      </c>
    </row>
    <row r="179" spans="2:68" ht="72.5" x14ac:dyDescent="0.35">
      <c r="B179" s="19" t="s">
        <v>129</v>
      </c>
      <c r="C179" s="20">
        <v>0.32160922026195438</v>
      </c>
      <c r="D179" s="20">
        <v>0.29942308040330762</v>
      </c>
      <c r="E179" s="20">
        <v>0.30797915712315982</v>
      </c>
      <c r="F179" s="20">
        <v>0.30084217609169872</v>
      </c>
      <c r="G179" s="20">
        <v>0.33975002445527192</v>
      </c>
      <c r="H179" s="20">
        <v>0.30478114826887298</v>
      </c>
      <c r="I179" s="20">
        <v>0.38054080618412978</v>
      </c>
      <c r="K179" s="20">
        <v>0.34600912618172819</v>
      </c>
      <c r="L179" s="20">
        <v>0.29393328807398861</v>
      </c>
      <c r="N179" s="20">
        <v>0.36511109427747251</v>
      </c>
      <c r="O179" s="20">
        <v>0.27354753715343189</v>
      </c>
      <c r="P179" s="20">
        <v>0.35801556259311512</v>
      </c>
      <c r="Q179" s="20">
        <v>0.25828087129971877</v>
      </c>
      <c r="S179" s="20">
        <v>9.8353243035055313E-2</v>
      </c>
      <c r="T179" s="20">
        <v>0.32474943247046639</v>
      </c>
      <c r="U179" s="20">
        <v>0.1900894733749334</v>
      </c>
      <c r="V179" s="20">
        <v>0.2132765371867994</v>
      </c>
      <c r="W179" s="20">
        <v>0.3646034721286176</v>
      </c>
      <c r="X179" s="20">
        <v>0.2173706685138713</v>
      </c>
      <c r="Y179" s="20">
        <v>0.30057419608775848</v>
      </c>
      <c r="Z179" s="20">
        <v>0.31508117806959762</v>
      </c>
      <c r="AA179" s="20">
        <v>0.42424948423806791</v>
      </c>
      <c r="AB179" s="20">
        <v>0.41384301472437712</v>
      </c>
      <c r="AC179" s="20">
        <v>0.41086220931864059</v>
      </c>
      <c r="AD179" s="20">
        <v>0.35668290538763098</v>
      </c>
      <c r="AE179" s="20">
        <v>0.49686863304087742</v>
      </c>
      <c r="AF179" s="20">
        <v>0.30220563592066862</v>
      </c>
      <c r="AG179" s="20">
        <v>0.22309290919189151</v>
      </c>
      <c r="AH179" s="20">
        <v>0.38586265051281199</v>
      </c>
      <c r="AI179" s="20">
        <v>0.13806243784205241</v>
      </c>
      <c r="AK179" s="20">
        <v>0.36110857324927648</v>
      </c>
      <c r="AL179" s="20">
        <v>0.28166949747504783</v>
      </c>
      <c r="AN179" s="20">
        <v>0.28612914709518789</v>
      </c>
      <c r="AO179" s="20">
        <v>0.26842208851028748</v>
      </c>
      <c r="AP179" s="20">
        <v>0.47919317763150943</v>
      </c>
      <c r="AQ179" s="20">
        <v>0.35148367363193672</v>
      </c>
      <c r="AR179" s="20">
        <v>0.30728971172348218</v>
      </c>
      <c r="AS179" s="20">
        <v>0.39709298247145153</v>
      </c>
      <c r="AT179" s="20">
        <v>0.1731647079450262</v>
      </c>
      <c r="AV179" s="20">
        <v>0.36280482382104401</v>
      </c>
      <c r="AW179" s="20">
        <v>0.32812106732199192</v>
      </c>
      <c r="AX179" s="20">
        <v>0.40774795548793669</v>
      </c>
      <c r="AY179" s="20">
        <v>0.3205061137593328</v>
      </c>
      <c r="AZ179" s="20">
        <v>0.33107962319055051</v>
      </c>
      <c r="BA179" s="20">
        <v>0.27333896788454798</v>
      </c>
      <c r="BB179" s="20">
        <v>0.1569707462584056</v>
      </c>
      <c r="BC179" s="20">
        <v>0.24242800757754701</v>
      </c>
      <c r="BE179" s="20">
        <v>0.32973115594450042</v>
      </c>
      <c r="BF179" s="20">
        <v>0.29715665298567878</v>
      </c>
      <c r="BG179" s="20">
        <v>0.39806141198167261</v>
      </c>
      <c r="BH179" s="20">
        <v>0.41984397675094032</v>
      </c>
      <c r="BI179" s="20">
        <v>0.30951488341851568</v>
      </c>
      <c r="BJ179" s="20">
        <v>0.27372397948804911</v>
      </c>
      <c r="BK179" s="20">
        <v>0.25770826159643873</v>
      </c>
      <c r="BL179" s="20">
        <v>0.27792462804164447</v>
      </c>
      <c r="BN179" s="20">
        <v>0.34320501162968969</v>
      </c>
      <c r="BO179" s="20">
        <v>0.24655998816188479</v>
      </c>
      <c r="BP179" s="20">
        <v>0.31063764227726709</v>
      </c>
    </row>
    <row r="180" spans="2:68" ht="43.5" x14ac:dyDescent="0.35">
      <c r="B180" s="19" t="s">
        <v>130</v>
      </c>
      <c r="C180" s="20">
        <v>9.5320407627695627E-2</v>
      </c>
      <c r="D180" s="20">
        <v>0.11833890885309779</v>
      </c>
      <c r="E180" s="20">
        <v>0.12413474041201999</v>
      </c>
      <c r="F180" s="20">
        <v>8.9945808993293921E-2</v>
      </c>
      <c r="G180" s="20">
        <v>6.4219836305528424E-2</v>
      </c>
      <c r="H180" s="20">
        <v>7.6459598233386467E-2</v>
      </c>
      <c r="I180" s="20">
        <v>8.9921044811938924E-2</v>
      </c>
      <c r="K180" s="20">
        <v>9.3501835550166959E-2</v>
      </c>
      <c r="L180" s="20">
        <v>9.4955078477351171E-2</v>
      </c>
      <c r="N180" s="20">
        <v>8.1463640299049248E-2</v>
      </c>
      <c r="O180" s="20">
        <v>9.0391166632748127E-2</v>
      </c>
      <c r="P180" s="20">
        <v>0.1021905449233444</v>
      </c>
      <c r="Q180" s="20">
        <v>0.1229702793778185</v>
      </c>
      <c r="S180" s="20">
        <v>7.4337129150569267E-2</v>
      </c>
      <c r="T180" s="20">
        <v>6.2967610254764619E-2</v>
      </c>
      <c r="U180" s="20">
        <v>0.16848547792209601</v>
      </c>
      <c r="V180" s="20">
        <v>0.23288214637084939</v>
      </c>
      <c r="W180" s="20">
        <v>8.2787253793659185E-2</v>
      </c>
      <c r="X180" s="20">
        <v>0.13857840978923949</v>
      </c>
      <c r="Y180" s="20">
        <v>5.451782242824009E-2</v>
      </c>
      <c r="Z180" s="20">
        <v>0.12070082274675881</v>
      </c>
      <c r="AA180" s="20">
        <v>4.2583324505564811E-2</v>
      </c>
      <c r="AB180" s="20">
        <v>7.0378944604272617E-2</v>
      </c>
      <c r="AC180" s="20">
        <v>0.12876324094570429</v>
      </c>
      <c r="AD180" s="20">
        <v>7.1364399842300086E-2</v>
      </c>
      <c r="AE180" s="20">
        <v>7.1138941365879199E-2</v>
      </c>
      <c r="AF180" s="20">
        <v>8.1714034731740326E-2</v>
      </c>
      <c r="AG180" s="20">
        <v>5.3879294361219292E-2</v>
      </c>
      <c r="AH180" s="20">
        <v>6.2196885580451389E-2</v>
      </c>
      <c r="AI180" s="20">
        <v>0.1153035319671759</v>
      </c>
      <c r="AK180" s="20">
        <v>0.10392422880800629</v>
      </c>
      <c r="AL180" s="20">
        <v>8.648896812388801E-2</v>
      </c>
      <c r="AN180" s="20">
        <v>0.11540206196012021</v>
      </c>
      <c r="AO180" s="20">
        <v>0.1195044479555311</v>
      </c>
      <c r="AP180" s="20">
        <v>3.2448227377709117E-2</v>
      </c>
      <c r="AQ180" s="20">
        <v>7.8539031873816043E-2</v>
      </c>
      <c r="AR180" s="20">
        <v>9.3979574721198444E-2</v>
      </c>
      <c r="AS180" s="20">
        <v>6.931899972207245E-2</v>
      </c>
      <c r="AT180" s="20">
        <v>0.17027341427313539</v>
      </c>
      <c r="AV180" s="20">
        <v>6.0749670486122911E-2</v>
      </c>
      <c r="AW180" s="20">
        <v>8.9175941060298358E-2</v>
      </c>
      <c r="AX180" s="20">
        <v>0.1131812931287102</v>
      </c>
      <c r="AY180" s="20">
        <v>0.1179150323650448</v>
      </c>
      <c r="AZ180" s="20">
        <v>0.14875053855400189</v>
      </c>
      <c r="BA180" s="20">
        <v>0.2281367485562848</v>
      </c>
      <c r="BB180" s="20">
        <v>0.1082220874914907</v>
      </c>
      <c r="BC180" s="20">
        <v>0.1011326039179152</v>
      </c>
      <c r="BE180" s="20">
        <v>5.8441427746286197E-2</v>
      </c>
      <c r="BF180" s="20">
        <v>9.3828781924743435E-2</v>
      </c>
      <c r="BG180" s="20">
        <v>8.1800613007215361E-2</v>
      </c>
      <c r="BH180" s="20">
        <v>0.1044746459367052</v>
      </c>
      <c r="BI180" s="20">
        <v>9.8706583015104196E-2</v>
      </c>
      <c r="BJ180" s="20">
        <v>0.17090670938362659</v>
      </c>
      <c r="BK180" s="20">
        <v>0.10264186083797799</v>
      </c>
      <c r="BL180" s="20">
        <v>0.1589226689606725</v>
      </c>
      <c r="BN180" s="20">
        <v>9.9072656307451781E-2</v>
      </c>
      <c r="BO180" s="20">
        <v>8.4480044594095013E-2</v>
      </c>
      <c r="BP180" s="20">
        <v>8.891576560687689E-2</v>
      </c>
    </row>
    <row r="181" spans="2:68" ht="58" x14ac:dyDescent="0.35">
      <c r="B181" s="19" t="s">
        <v>131</v>
      </c>
      <c r="C181" s="20">
        <v>4.9326578591235397E-2</v>
      </c>
      <c r="D181" s="20">
        <v>9.3718574701826513E-2</v>
      </c>
      <c r="E181" s="20">
        <v>6.4759377995526085E-2</v>
      </c>
      <c r="F181" s="20">
        <v>5.3387466761068772E-2</v>
      </c>
      <c r="G181" s="20">
        <v>3.8518629180265329E-2</v>
      </c>
      <c r="H181" s="20">
        <v>4.5029100583893783E-2</v>
      </c>
      <c r="I181" s="20">
        <v>4.6980340740920001E-3</v>
      </c>
      <c r="K181" s="20">
        <v>4.1986844270950917E-2</v>
      </c>
      <c r="L181" s="20">
        <v>5.7927076557915243E-2</v>
      </c>
      <c r="N181" s="20">
        <v>2.4127225416817749E-2</v>
      </c>
      <c r="O181" s="20">
        <v>7.1797407480492459E-2</v>
      </c>
      <c r="P181" s="20">
        <v>6.349348118596379E-2</v>
      </c>
      <c r="Q181" s="20">
        <v>6.494849187205945E-2</v>
      </c>
      <c r="S181" s="20">
        <v>7.8542833975618606E-2</v>
      </c>
      <c r="T181" s="20">
        <v>6.2622377302359658E-2</v>
      </c>
      <c r="U181" s="20">
        <v>9.6920272999250157E-2</v>
      </c>
      <c r="V181" s="20">
        <v>4.439550587104002E-2</v>
      </c>
      <c r="W181" s="20">
        <v>6.8231689961375255E-2</v>
      </c>
      <c r="X181" s="20">
        <v>9.4267166530999355E-2</v>
      </c>
      <c r="Y181" s="20">
        <v>4.7588304569264349E-2</v>
      </c>
      <c r="Z181" s="20">
        <v>3.6183830219938658E-2</v>
      </c>
      <c r="AA181" s="20">
        <v>1.3305161215920409E-2</v>
      </c>
      <c r="AB181" s="20">
        <v>0</v>
      </c>
      <c r="AC181" s="20">
        <v>7.100680611763692E-2</v>
      </c>
      <c r="AD181" s="20">
        <v>9.2264821074472134E-2</v>
      </c>
      <c r="AE181" s="20">
        <v>5.5802271795894823E-2</v>
      </c>
      <c r="AF181" s="20">
        <v>2.178420938620448E-2</v>
      </c>
      <c r="AG181" s="20">
        <v>0</v>
      </c>
      <c r="AH181" s="20">
        <v>1.7360703155187909E-2</v>
      </c>
      <c r="AI181" s="20">
        <v>3.8352225169021793E-2</v>
      </c>
      <c r="AK181" s="20">
        <v>3.4763260226864302E-2</v>
      </c>
      <c r="AL181" s="20">
        <v>6.3993004140954615E-2</v>
      </c>
      <c r="AN181" s="20">
        <v>6.8333921538633449E-2</v>
      </c>
      <c r="AO181" s="20">
        <v>5.1443130457997498E-2</v>
      </c>
      <c r="AP181" s="20">
        <v>3.2574954437091401E-2</v>
      </c>
      <c r="AQ181" s="20">
        <v>6.0919042190847927E-2</v>
      </c>
      <c r="AR181" s="20">
        <v>3.7581364761621987E-2</v>
      </c>
      <c r="AS181" s="20">
        <v>1.8417438836288241E-2</v>
      </c>
      <c r="AT181" s="20">
        <v>0</v>
      </c>
      <c r="AV181" s="20">
        <v>2.112447987228153E-2</v>
      </c>
      <c r="AW181" s="20">
        <v>5.2146740128232477E-2</v>
      </c>
      <c r="AX181" s="20">
        <v>1.533766916810651E-3</v>
      </c>
      <c r="AY181" s="20">
        <v>8.0125761001027751E-2</v>
      </c>
      <c r="AZ181" s="20">
        <v>1.845215911638191E-2</v>
      </c>
      <c r="BA181" s="20">
        <v>0</v>
      </c>
      <c r="BB181" s="20">
        <v>0.1248400786483351</v>
      </c>
      <c r="BC181" s="20">
        <v>9.1731061425590538E-2</v>
      </c>
      <c r="BE181" s="20">
        <v>4.3330769068063178E-2</v>
      </c>
      <c r="BF181" s="20">
        <v>5.7388432114676591E-2</v>
      </c>
      <c r="BG181" s="20">
        <v>5.2877418396216548E-2</v>
      </c>
      <c r="BH181" s="20">
        <v>5.8365672936317552E-2</v>
      </c>
      <c r="BI181" s="20">
        <v>3.8084304633069603E-2</v>
      </c>
      <c r="BJ181" s="20">
        <v>6.1446713852525557E-2</v>
      </c>
      <c r="BK181" s="20">
        <v>3.7636517252475417E-2</v>
      </c>
      <c r="BL181" s="20">
        <v>2.0798963422634799E-2</v>
      </c>
      <c r="BN181" s="20">
        <v>5.5306037159273048E-2</v>
      </c>
      <c r="BO181" s="20">
        <v>1.6713952619061601E-2</v>
      </c>
      <c r="BP181" s="20">
        <v>5.7030191627007461E-2</v>
      </c>
    </row>
    <row r="182" spans="2:68" ht="29" x14ac:dyDescent="0.35">
      <c r="B182" s="19" t="s">
        <v>132</v>
      </c>
      <c r="C182" s="20">
        <v>1.033862732925947E-2</v>
      </c>
      <c r="D182" s="20">
        <v>2.8890737996187368E-2</v>
      </c>
      <c r="E182" s="20">
        <v>4.1992061370043536E-3</v>
      </c>
      <c r="F182" s="20">
        <v>6.921273439955143E-3</v>
      </c>
      <c r="G182" s="20">
        <v>1.3681222413502879E-2</v>
      </c>
      <c r="H182" s="20">
        <v>0</v>
      </c>
      <c r="I182" s="20">
        <v>1.567297547527326E-2</v>
      </c>
      <c r="K182" s="20">
        <v>1.6651898985786451E-2</v>
      </c>
      <c r="L182" s="20">
        <v>3.2941065454962161E-3</v>
      </c>
      <c r="N182" s="20">
        <v>2.9029713738802799E-3</v>
      </c>
      <c r="O182" s="20">
        <v>2.081558260511791E-2</v>
      </c>
      <c r="P182" s="20">
        <v>1.371523532526229E-2</v>
      </c>
      <c r="Q182" s="20">
        <v>1.1561160173070399E-2</v>
      </c>
      <c r="S182" s="20">
        <v>5.1784886277438227E-2</v>
      </c>
      <c r="T182" s="20">
        <v>2.279769959149501E-2</v>
      </c>
      <c r="U182" s="20">
        <v>2.5814793248151498E-2</v>
      </c>
      <c r="V182" s="20">
        <v>0</v>
      </c>
      <c r="W182" s="20">
        <v>0</v>
      </c>
      <c r="X182" s="20">
        <v>3.4516837838124988E-2</v>
      </c>
      <c r="Y182" s="20">
        <v>3.3614432734745847E-2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2.6835748519809011E-2</v>
      </c>
      <c r="AG182" s="20">
        <v>0</v>
      </c>
      <c r="AH182" s="20">
        <v>7.1969257204800132E-3</v>
      </c>
      <c r="AI182" s="20">
        <v>0</v>
      </c>
      <c r="AK182" s="20">
        <v>8.7297661808101393E-3</v>
      </c>
      <c r="AL182" s="20">
        <v>1.199950051873247E-2</v>
      </c>
      <c r="AN182" s="20">
        <v>2.4389851135015031E-2</v>
      </c>
      <c r="AO182" s="20">
        <v>1.766409694864568E-2</v>
      </c>
      <c r="AP182" s="20">
        <v>0</v>
      </c>
      <c r="AQ182" s="20">
        <v>4.3829727933470553E-3</v>
      </c>
      <c r="AR182" s="20">
        <v>0</v>
      </c>
      <c r="AS182" s="20">
        <v>2.1439900376039371E-2</v>
      </c>
      <c r="AT182" s="20">
        <v>0</v>
      </c>
      <c r="AV182" s="20">
        <v>5.604481545608807E-3</v>
      </c>
      <c r="AW182" s="20">
        <v>5.7019753404752276E-3</v>
      </c>
      <c r="AX182" s="20">
        <v>2.9011326137361911E-2</v>
      </c>
      <c r="AY182" s="20">
        <v>4.9326858330009028E-2</v>
      </c>
      <c r="AZ182" s="20">
        <v>0</v>
      </c>
      <c r="BA182" s="20">
        <v>0</v>
      </c>
      <c r="BB182" s="20">
        <v>0</v>
      </c>
      <c r="BC182" s="20">
        <v>1.2551094278906581E-2</v>
      </c>
      <c r="BE182" s="20">
        <v>1.045721310048366E-2</v>
      </c>
      <c r="BF182" s="20">
        <v>3.7706781437783781E-3</v>
      </c>
      <c r="BG182" s="20">
        <v>3.4392661760052477E-2</v>
      </c>
      <c r="BH182" s="20">
        <v>1.0010224890333781E-2</v>
      </c>
      <c r="BI182" s="20">
        <v>0</v>
      </c>
      <c r="BJ182" s="20">
        <v>2.4962842944745801E-2</v>
      </c>
      <c r="BK182" s="20">
        <v>2.9205616378222159E-2</v>
      </c>
      <c r="BL182" s="20">
        <v>0</v>
      </c>
      <c r="BN182" s="20">
        <v>1.2434580567989149E-2</v>
      </c>
      <c r="BO182" s="20">
        <v>0</v>
      </c>
      <c r="BP182" s="20">
        <v>1.1841069069023409E-2</v>
      </c>
    </row>
    <row r="183" spans="2:68" x14ac:dyDescent="0.35">
      <c r="B183" s="19" t="s">
        <v>93</v>
      </c>
      <c r="C183" s="20">
        <v>4.1791338581982918E-2</v>
      </c>
      <c r="D183" s="20">
        <v>6.2426487835847463E-2</v>
      </c>
      <c r="E183" s="20">
        <v>2.147214221176896E-2</v>
      </c>
      <c r="F183" s="20">
        <v>4.5144377142693259E-2</v>
      </c>
      <c r="G183" s="20">
        <v>3.5260990490619329E-2</v>
      </c>
      <c r="H183" s="20">
        <v>8.2592161310240109E-2</v>
      </c>
      <c r="I183" s="20">
        <v>2.7115724665422461E-2</v>
      </c>
      <c r="K183" s="20">
        <v>3.8023551295492918E-2</v>
      </c>
      <c r="L183" s="20">
        <v>4.6316569928585252E-2</v>
      </c>
      <c r="N183" s="20">
        <v>1.8060724174938151E-2</v>
      </c>
      <c r="O183" s="20">
        <v>4.5462104162102543E-2</v>
      </c>
      <c r="P183" s="20">
        <v>4.4372060449616682E-2</v>
      </c>
      <c r="Q183" s="20">
        <v>8.1341418560570714E-2</v>
      </c>
      <c r="S183" s="20">
        <v>0.2376326031633367</v>
      </c>
      <c r="T183" s="20">
        <v>3.0703290845638859E-2</v>
      </c>
      <c r="U183" s="20">
        <v>9.1316593362496451E-2</v>
      </c>
      <c r="V183" s="20">
        <v>4.4859464415895271E-2</v>
      </c>
      <c r="W183" s="20">
        <v>2.3498641308698449E-2</v>
      </c>
      <c r="X183" s="20">
        <v>8.0192750938990615E-2</v>
      </c>
      <c r="Y183" s="20">
        <v>4.9441146863166641E-2</v>
      </c>
      <c r="Z183" s="20">
        <v>2.2045933888083971E-2</v>
      </c>
      <c r="AA183" s="20">
        <v>5.6952143455208569E-2</v>
      </c>
      <c r="AB183" s="20">
        <v>1.698832776975687E-2</v>
      </c>
      <c r="AC183" s="20">
        <v>3.9655551869489568E-2</v>
      </c>
      <c r="AD183" s="20">
        <v>3.6565960853170022E-2</v>
      </c>
      <c r="AE183" s="20">
        <v>0</v>
      </c>
      <c r="AF183" s="20">
        <v>0</v>
      </c>
      <c r="AG183" s="20">
        <v>0</v>
      </c>
      <c r="AH183" s="20">
        <v>1.021506818776392E-2</v>
      </c>
      <c r="AI183" s="20">
        <v>0.1126892623695607</v>
      </c>
      <c r="AK183" s="20">
        <v>2.7494461510277519E-2</v>
      </c>
      <c r="AL183" s="20">
        <v>5.6377545194848028E-2</v>
      </c>
      <c r="AN183" s="20">
        <v>5.026376201463463E-2</v>
      </c>
      <c r="AO183" s="20">
        <v>3.9622126213304978E-2</v>
      </c>
      <c r="AP183" s="20">
        <v>8.6843201739229492E-2</v>
      </c>
      <c r="AQ183" s="20">
        <v>2.4792323474040132E-2</v>
      </c>
      <c r="AR183" s="20">
        <v>3.921596852565732E-2</v>
      </c>
      <c r="AS183" s="20">
        <v>0</v>
      </c>
      <c r="AT183" s="20">
        <v>7.4688843759933093E-2</v>
      </c>
      <c r="AV183" s="20">
        <v>2.4012044310584651E-2</v>
      </c>
      <c r="AW183" s="20">
        <v>3.4786796938258938E-2</v>
      </c>
      <c r="AX183" s="20">
        <v>3.3122699528544838E-2</v>
      </c>
      <c r="AY183" s="20">
        <v>1.42718499478055E-2</v>
      </c>
      <c r="AZ183" s="20">
        <v>1.4913777956029099E-2</v>
      </c>
      <c r="BA183" s="20">
        <v>0</v>
      </c>
      <c r="BB183" s="20">
        <v>0.42016758654734221</v>
      </c>
      <c r="BC183" s="20">
        <v>7.5146454472178048E-2</v>
      </c>
      <c r="BE183" s="20">
        <v>1.956603188858962E-2</v>
      </c>
      <c r="BF183" s="20">
        <v>4.253287917418324E-2</v>
      </c>
      <c r="BG183" s="20">
        <v>4.2533261657154542E-2</v>
      </c>
      <c r="BH183" s="20">
        <v>2.4785032676478452E-2</v>
      </c>
      <c r="BI183" s="20">
        <v>2.2208034840820661E-2</v>
      </c>
      <c r="BJ183" s="20">
        <v>6.2604134341818413E-2</v>
      </c>
      <c r="BK183" s="20">
        <v>0.1344259161802252</v>
      </c>
      <c r="BL183" s="20">
        <v>8.2764472633612432E-2</v>
      </c>
      <c r="BN183" s="20">
        <v>3.3600110634618867E-2</v>
      </c>
      <c r="BO183" s="20">
        <v>6.6979500758683724E-2</v>
      </c>
      <c r="BP183" s="20">
        <v>4.7729606468675898E-2</v>
      </c>
    </row>
    <row r="184" spans="2:68" x14ac:dyDescent="0.35">
      <c r="B184" s="19" t="s">
        <v>56</v>
      </c>
      <c r="C184" s="20">
        <v>1.7463629554289879E-2</v>
      </c>
      <c r="D184" s="20">
        <v>0</v>
      </c>
      <c r="E184" s="20">
        <v>1.458330386182396E-2</v>
      </c>
      <c r="F184" s="20">
        <v>6.9833123525171788E-3</v>
      </c>
      <c r="G184" s="20">
        <v>4.9956038684180533E-2</v>
      </c>
      <c r="H184" s="20">
        <v>1.2319084835008339E-2</v>
      </c>
      <c r="I184" s="20">
        <v>2.0978249282243649E-2</v>
      </c>
      <c r="K184" s="20">
        <v>5.7684806787428418E-3</v>
      </c>
      <c r="L184" s="20">
        <v>3.0758483545814942E-2</v>
      </c>
      <c r="N184" s="20">
        <v>5.0251747971019707E-3</v>
      </c>
      <c r="O184" s="20">
        <v>1.0626065415905449E-2</v>
      </c>
      <c r="P184" s="20">
        <v>6.1289292622361017E-3</v>
      </c>
      <c r="Q184" s="20">
        <v>5.5566672379191537E-2</v>
      </c>
      <c r="S184" s="20">
        <v>0</v>
      </c>
      <c r="T184" s="20">
        <v>6.3113917125000571E-2</v>
      </c>
      <c r="U184" s="20">
        <v>5.2130235977409407E-2</v>
      </c>
      <c r="V184" s="20">
        <v>7.2503251592626106E-2</v>
      </c>
      <c r="W184" s="20">
        <v>0</v>
      </c>
      <c r="X184" s="20">
        <v>4.5994031930364707E-2</v>
      </c>
      <c r="Y184" s="20">
        <v>0</v>
      </c>
      <c r="Z184" s="20">
        <v>1.408948074680068E-2</v>
      </c>
      <c r="AA184" s="20">
        <v>1.390751142292612E-2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7.7571129749476594E-2</v>
      </c>
      <c r="AK184" s="20">
        <v>9.9761184189152783E-3</v>
      </c>
      <c r="AL184" s="20">
        <v>2.4302134946271429E-2</v>
      </c>
      <c r="AN184" s="20">
        <v>4.7784024572557197E-2</v>
      </c>
      <c r="AO184" s="20">
        <v>7.2979434197253858E-3</v>
      </c>
      <c r="AP184" s="20">
        <v>1.6850885425854261E-2</v>
      </c>
      <c r="AQ184" s="20">
        <v>1.486927125208988E-2</v>
      </c>
      <c r="AR184" s="20">
        <v>9.2097420243376707E-3</v>
      </c>
      <c r="AS184" s="20">
        <v>0</v>
      </c>
      <c r="AT184" s="20">
        <v>5.6055318388813407E-3</v>
      </c>
      <c r="AV184" s="20">
        <v>1.2017578391850881E-2</v>
      </c>
      <c r="AW184" s="20">
        <v>1.8758546664467319E-2</v>
      </c>
      <c r="AX184" s="20">
        <v>2.7749798125239689E-2</v>
      </c>
      <c r="AY184" s="20">
        <v>2.642356987658278E-2</v>
      </c>
      <c r="AZ184" s="20">
        <v>0</v>
      </c>
      <c r="BA184" s="20">
        <v>0</v>
      </c>
      <c r="BB184" s="20">
        <v>0</v>
      </c>
      <c r="BC184" s="20">
        <v>2.377366280410461E-2</v>
      </c>
      <c r="BE184" s="20">
        <v>1.3077289569069339E-2</v>
      </c>
      <c r="BF184" s="20">
        <v>2.304773413114114E-2</v>
      </c>
      <c r="BG184" s="20">
        <v>2.4318994089951251E-2</v>
      </c>
      <c r="BH184" s="20">
        <v>1.307621158477223E-2</v>
      </c>
      <c r="BI184" s="20">
        <v>1.015018273141278E-2</v>
      </c>
      <c r="BJ184" s="20">
        <v>0</v>
      </c>
      <c r="BK184" s="20">
        <v>4.0674498077676279E-2</v>
      </c>
      <c r="BL184" s="20">
        <v>0</v>
      </c>
      <c r="BN184" s="20">
        <v>1.8135174271519061E-2</v>
      </c>
      <c r="BO184" s="20">
        <v>5.4248040913086439E-3</v>
      </c>
      <c r="BP184" s="20">
        <v>2.6230609792405421E-2</v>
      </c>
    </row>
    <row r="186" spans="2:68" ht="101.5" x14ac:dyDescent="0.35">
      <c r="B186" s="17" t="s">
        <v>133</v>
      </c>
    </row>
    <row r="187" spans="2:68" x14ac:dyDescent="0.35">
      <c r="B187" s="18" t="s">
        <v>16</v>
      </c>
    </row>
    <row r="188" spans="2:68" x14ac:dyDescent="0.35">
      <c r="B188" s="19" t="s">
        <v>134</v>
      </c>
      <c r="C188" s="20">
        <v>0.26446568093286899</v>
      </c>
      <c r="D188" s="20">
        <v>0.23875376242622931</v>
      </c>
      <c r="E188" s="20">
        <v>0.32728596932940179</v>
      </c>
      <c r="F188" s="20">
        <v>0.32521120362749539</v>
      </c>
      <c r="G188" s="20">
        <v>0.27334380422958882</v>
      </c>
      <c r="H188" s="20">
        <v>0.19109931341542211</v>
      </c>
      <c r="I188" s="20">
        <v>0.15572672832983631</v>
      </c>
      <c r="K188" s="20">
        <v>0.30462942042875801</v>
      </c>
      <c r="L188" s="20">
        <v>0.21967391803943179</v>
      </c>
      <c r="N188" s="20">
        <v>0.29781677821498942</v>
      </c>
      <c r="O188" s="20">
        <v>0.25014825916074801</v>
      </c>
      <c r="P188" s="20">
        <v>0.29428813967317691</v>
      </c>
      <c r="Q188" s="20">
        <v>0.2003098724451961</v>
      </c>
      <c r="S188" s="20">
        <v>0.1237550443327832</v>
      </c>
      <c r="T188" s="20">
        <v>0.31145490183986779</v>
      </c>
      <c r="U188" s="20">
        <v>0.2142288207135751</v>
      </c>
      <c r="V188" s="20">
        <v>0.18621449603609741</v>
      </c>
      <c r="W188" s="20">
        <v>0.27004747033924098</v>
      </c>
      <c r="X188" s="20">
        <v>0.15777231290692001</v>
      </c>
      <c r="Y188" s="20">
        <v>0.32450728017565461</v>
      </c>
      <c r="Z188" s="20">
        <v>0.29068598569018328</v>
      </c>
      <c r="AA188" s="20">
        <v>0.22966256524477149</v>
      </c>
      <c r="AB188" s="20">
        <v>0.2490668907599235</v>
      </c>
      <c r="AC188" s="20">
        <v>0.2278386974269711</v>
      </c>
      <c r="AD188" s="20">
        <v>0.35192388614957248</v>
      </c>
      <c r="AE188" s="20">
        <v>0.36546946374526329</v>
      </c>
      <c r="AF188" s="20">
        <v>0.24491097553830901</v>
      </c>
      <c r="AG188" s="20">
        <v>0.30229273549529051</v>
      </c>
      <c r="AH188" s="20">
        <v>0.36642017643866098</v>
      </c>
      <c r="AI188" s="20">
        <v>1.6868468716015279E-2</v>
      </c>
      <c r="AK188" s="20">
        <v>0.26949336084811082</v>
      </c>
      <c r="AL188" s="20">
        <v>0.25907467550253632</v>
      </c>
      <c r="AN188" s="20">
        <v>0.22052152539027159</v>
      </c>
      <c r="AO188" s="20">
        <v>0.2364866048848763</v>
      </c>
      <c r="AP188" s="20">
        <v>0.30635572783373982</v>
      </c>
      <c r="AQ188" s="20">
        <v>0.28329955792795009</v>
      </c>
      <c r="AR188" s="20">
        <v>0.28267128234227262</v>
      </c>
      <c r="AS188" s="20">
        <v>0.38459493778525827</v>
      </c>
      <c r="AT188" s="20">
        <v>0.1737098801638369</v>
      </c>
      <c r="AV188" s="20">
        <v>0.30738099559438808</v>
      </c>
      <c r="AW188" s="20">
        <v>0.27492337733362748</v>
      </c>
      <c r="AX188" s="20">
        <v>0.32354907370408309</v>
      </c>
      <c r="AY188" s="20">
        <v>0.20481455558479619</v>
      </c>
      <c r="AZ188" s="20">
        <v>0.29147628993180208</v>
      </c>
      <c r="BA188" s="20">
        <v>0.63243069381893513</v>
      </c>
      <c r="BB188" s="20">
        <v>0</v>
      </c>
      <c r="BC188" s="20">
        <v>0.19217773155274701</v>
      </c>
      <c r="BE188" s="20">
        <v>0.34193466598884542</v>
      </c>
      <c r="BF188" s="20">
        <v>0.27048770746484241</v>
      </c>
      <c r="BG188" s="20">
        <v>0.31586277744737229</v>
      </c>
      <c r="BH188" s="20">
        <v>0.22878036886169481</v>
      </c>
      <c r="BI188" s="20">
        <v>0.25657259724608239</v>
      </c>
      <c r="BJ188" s="20">
        <v>0.13477206755634799</v>
      </c>
      <c r="BK188" s="20">
        <v>0.16937379685431861</v>
      </c>
      <c r="BL188" s="20">
        <v>0.25093757094562458</v>
      </c>
      <c r="BN188" s="20">
        <v>0.2971413009983252</v>
      </c>
      <c r="BO188" s="20">
        <v>0.24131696834400931</v>
      </c>
      <c r="BP188" s="20">
        <v>0.16694512135411349</v>
      </c>
    </row>
    <row r="189" spans="2:68" x14ac:dyDescent="0.35">
      <c r="B189" s="19" t="s">
        <v>135</v>
      </c>
      <c r="C189" s="20">
        <v>0.40388525578992501</v>
      </c>
      <c r="D189" s="20">
        <v>0.33919707334499438</v>
      </c>
      <c r="E189" s="20">
        <v>0.32584177447418777</v>
      </c>
      <c r="F189" s="20">
        <v>0.3565274110586592</v>
      </c>
      <c r="G189" s="20">
        <v>0.45327918777616572</v>
      </c>
      <c r="H189" s="20">
        <v>0.46034786613159567</v>
      </c>
      <c r="I189" s="20">
        <v>0.53520458052644926</v>
      </c>
      <c r="K189" s="20">
        <v>0.38381366737903649</v>
      </c>
      <c r="L189" s="20">
        <v>0.4274585318928813</v>
      </c>
      <c r="N189" s="20">
        <v>0.41860474808964282</v>
      </c>
      <c r="O189" s="20">
        <v>0.38259896208312671</v>
      </c>
      <c r="P189" s="20">
        <v>0.39099232768160969</v>
      </c>
      <c r="Q189" s="20">
        <v>0.40615994205645523</v>
      </c>
      <c r="S189" s="20">
        <v>0.30585962853690413</v>
      </c>
      <c r="T189" s="20">
        <v>0.2354644399660803</v>
      </c>
      <c r="U189" s="20">
        <v>0.30777755926079747</v>
      </c>
      <c r="V189" s="20">
        <v>0.49786636433948461</v>
      </c>
      <c r="W189" s="20">
        <v>0.36088717646897589</v>
      </c>
      <c r="X189" s="20">
        <v>0.47105803708684801</v>
      </c>
      <c r="Y189" s="20">
        <v>0.41327159290687532</v>
      </c>
      <c r="Z189" s="20">
        <v>0.38327524498044802</v>
      </c>
      <c r="AA189" s="20">
        <v>0.41869707558665331</v>
      </c>
      <c r="AB189" s="20">
        <v>0.39451762598241258</v>
      </c>
      <c r="AC189" s="20">
        <v>0.44106726812236019</v>
      </c>
      <c r="AD189" s="20">
        <v>0.31734808156441108</v>
      </c>
      <c r="AE189" s="20">
        <v>0.42156670858325718</v>
      </c>
      <c r="AF189" s="20">
        <v>0.47278570707132012</v>
      </c>
      <c r="AG189" s="20">
        <v>0.50226658750548991</v>
      </c>
      <c r="AH189" s="20">
        <v>0.37741145422829109</v>
      </c>
      <c r="AI189" s="20">
        <v>0.57318216353649187</v>
      </c>
      <c r="AK189" s="20">
        <v>0.45820564032608468</v>
      </c>
      <c r="AL189" s="20">
        <v>0.34907765120240569</v>
      </c>
      <c r="AN189" s="20">
        <v>0.42422542352078052</v>
      </c>
      <c r="AO189" s="20">
        <v>0.41969957987930417</v>
      </c>
      <c r="AP189" s="20">
        <v>0.4654615902973443</v>
      </c>
      <c r="AQ189" s="20">
        <v>0.37421540253428781</v>
      </c>
      <c r="AR189" s="20">
        <v>0.41349928167481709</v>
      </c>
      <c r="AS189" s="20">
        <v>0.31550324776282218</v>
      </c>
      <c r="AT189" s="20">
        <v>0.30411440535327722</v>
      </c>
      <c r="AV189" s="20">
        <v>0.38759837891593513</v>
      </c>
      <c r="AW189" s="20">
        <v>0.41669591020182167</v>
      </c>
      <c r="AX189" s="20">
        <v>0.45415802742694372</v>
      </c>
      <c r="AY189" s="20">
        <v>0.35479259889879883</v>
      </c>
      <c r="AZ189" s="20">
        <v>0.4383152283452813</v>
      </c>
      <c r="BA189" s="20">
        <v>0</v>
      </c>
      <c r="BB189" s="20">
        <v>0</v>
      </c>
      <c r="BC189" s="20">
        <v>0.40496152218042231</v>
      </c>
      <c r="BE189" s="20">
        <v>0.35828013256685748</v>
      </c>
      <c r="BF189" s="20">
        <v>0.42022720566413341</v>
      </c>
      <c r="BG189" s="20">
        <v>0.32872903095805112</v>
      </c>
      <c r="BH189" s="20">
        <v>0.40322579449972251</v>
      </c>
      <c r="BI189" s="20">
        <v>0.41934263425834961</v>
      </c>
      <c r="BJ189" s="20">
        <v>0.43245041058736577</v>
      </c>
      <c r="BK189" s="20">
        <v>0.44099200420377399</v>
      </c>
      <c r="BL189" s="20">
        <v>0.48650901463606189</v>
      </c>
      <c r="BN189" s="20">
        <v>0.39088617460428221</v>
      </c>
      <c r="BO189" s="20">
        <v>0.45776611139775442</v>
      </c>
      <c r="BP189" s="20">
        <v>0.40549659667195292</v>
      </c>
    </row>
    <row r="190" spans="2:68" x14ac:dyDescent="0.35">
      <c r="B190" s="19" t="s">
        <v>136</v>
      </c>
      <c r="C190" s="20">
        <v>0.29587750463746632</v>
      </c>
      <c r="D190" s="20">
        <v>0.35672904786059961</v>
      </c>
      <c r="E190" s="20">
        <v>0.29867598813526292</v>
      </c>
      <c r="F190" s="20">
        <v>0.27975327952101448</v>
      </c>
      <c r="G190" s="20">
        <v>0.23498944497481819</v>
      </c>
      <c r="H190" s="20">
        <v>0.33992142924401531</v>
      </c>
      <c r="I190" s="20">
        <v>0.29706538271253607</v>
      </c>
      <c r="K190" s="20">
        <v>0.28908002542760147</v>
      </c>
      <c r="L190" s="20">
        <v>0.30187626848083521</v>
      </c>
      <c r="N190" s="20">
        <v>0.25799288125808439</v>
      </c>
      <c r="O190" s="20">
        <v>0.3467490349124101</v>
      </c>
      <c r="P190" s="20">
        <v>0.29513129166970969</v>
      </c>
      <c r="Q190" s="20">
        <v>0.31662527002221902</v>
      </c>
      <c r="S190" s="20">
        <v>0.44658297319742141</v>
      </c>
      <c r="T190" s="20">
        <v>0.3955201337826949</v>
      </c>
      <c r="U190" s="20">
        <v>0.44721826029573042</v>
      </c>
      <c r="V190" s="20">
        <v>0.2633610720203739</v>
      </c>
      <c r="W190" s="20">
        <v>0.27150462740876569</v>
      </c>
      <c r="X190" s="20">
        <v>0.28794289980545001</v>
      </c>
      <c r="Y190" s="20">
        <v>0.26222112691747013</v>
      </c>
      <c r="Z190" s="20">
        <v>0.3023403758908132</v>
      </c>
      <c r="AA190" s="20">
        <v>0.3159921337358903</v>
      </c>
      <c r="AB190" s="20">
        <v>0.3457107617567155</v>
      </c>
      <c r="AC190" s="20">
        <v>0.31318854116366529</v>
      </c>
      <c r="AD190" s="20">
        <v>0.31846223440779148</v>
      </c>
      <c r="AE190" s="20">
        <v>0.1873639362422258</v>
      </c>
      <c r="AF190" s="20">
        <v>0.28230331739037101</v>
      </c>
      <c r="AG190" s="20">
        <v>0.17784420401723061</v>
      </c>
      <c r="AH190" s="20">
        <v>0.25133637582059998</v>
      </c>
      <c r="AI190" s="20">
        <v>0.28099647992125398</v>
      </c>
      <c r="AK190" s="20">
        <v>0.24137911396069331</v>
      </c>
      <c r="AL190" s="20">
        <v>0.35144638749529861</v>
      </c>
      <c r="AN190" s="20">
        <v>0.29966846493023069</v>
      </c>
      <c r="AO190" s="20">
        <v>0.31019774280008849</v>
      </c>
      <c r="AP190" s="20">
        <v>0.2157122193555496</v>
      </c>
      <c r="AQ190" s="20">
        <v>0.31928312915650892</v>
      </c>
      <c r="AR190" s="20">
        <v>0.28208669742596959</v>
      </c>
      <c r="AS190" s="20">
        <v>0.28550713211835799</v>
      </c>
      <c r="AT190" s="20">
        <v>0.32507805267556439</v>
      </c>
      <c r="AV190" s="20">
        <v>0.29244121258166428</v>
      </c>
      <c r="AW190" s="20">
        <v>0.28082243435916809</v>
      </c>
      <c r="AX190" s="20">
        <v>0.2222928988689733</v>
      </c>
      <c r="AY190" s="20">
        <v>0.35403162497990659</v>
      </c>
      <c r="AZ190" s="20">
        <v>0.2490462258916295</v>
      </c>
      <c r="BA190" s="20">
        <v>0.36756930618106493</v>
      </c>
      <c r="BB190" s="20">
        <v>0.56716645900849239</v>
      </c>
      <c r="BC190" s="20">
        <v>0.34483676480728492</v>
      </c>
      <c r="BE190" s="20">
        <v>0.28886617746853288</v>
      </c>
      <c r="BF190" s="20">
        <v>0.27245858749786928</v>
      </c>
      <c r="BG190" s="20">
        <v>0.33596541686189402</v>
      </c>
      <c r="BH190" s="20">
        <v>0.31997443205640969</v>
      </c>
      <c r="BI190" s="20">
        <v>0.29581400361111149</v>
      </c>
      <c r="BJ190" s="20">
        <v>0.31562858364591062</v>
      </c>
      <c r="BK190" s="20">
        <v>0.34818016495690751</v>
      </c>
      <c r="BL190" s="20">
        <v>0.2191812710591956</v>
      </c>
      <c r="BN190" s="20">
        <v>0.27572086374273252</v>
      </c>
      <c r="BO190" s="20">
        <v>0.25908832465839032</v>
      </c>
      <c r="BP190" s="20">
        <v>0.39798701902297612</v>
      </c>
    </row>
    <row r="191" spans="2:68" x14ac:dyDescent="0.35">
      <c r="B191" s="19" t="s">
        <v>93</v>
      </c>
      <c r="C191" s="20">
        <v>2.343716451140988E-2</v>
      </c>
      <c r="D191" s="20">
        <v>4.9301764776558767E-2</v>
      </c>
      <c r="E191" s="20">
        <v>3.03537021460762E-2</v>
      </c>
      <c r="F191" s="20">
        <v>2.789886697918623E-2</v>
      </c>
      <c r="G191" s="20">
        <v>1.1720489970751331E-2</v>
      </c>
      <c r="H191" s="20">
        <v>8.6313912089670368E-3</v>
      </c>
      <c r="I191" s="20">
        <v>1.200330843117813E-2</v>
      </c>
      <c r="K191" s="20">
        <v>1.5901710565089471E-2</v>
      </c>
      <c r="L191" s="20">
        <v>3.2084905605752043E-2</v>
      </c>
      <c r="N191" s="20">
        <v>2.3607730051570089E-2</v>
      </c>
      <c r="O191" s="20">
        <v>1.4885941521344769E-2</v>
      </c>
      <c r="P191" s="20">
        <v>1.34593117132677E-2</v>
      </c>
      <c r="Q191" s="20">
        <v>3.8865034843347489E-2</v>
      </c>
      <c r="S191" s="20">
        <v>0.12380235393289141</v>
      </c>
      <c r="T191" s="20">
        <v>2.493249672412105E-2</v>
      </c>
      <c r="U191" s="20">
        <v>3.0775359729897041E-2</v>
      </c>
      <c r="V191" s="20">
        <v>0</v>
      </c>
      <c r="W191" s="20">
        <v>9.756072578301736E-2</v>
      </c>
      <c r="X191" s="20">
        <v>5.469392728029801E-2</v>
      </c>
      <c r="Y191" s="20">
        <v>0</v>
      </c>
      <c r="Z191" s="20">
        <v>9.6089126917547948E-3</v>
      </c>
      <c r="AA191" s="20">
        <v>2.3847200330862531E-2</v>
      </c>
      <c r="AB191" s="20">
        <v>1.070472150094838E-2</v>
      </c>
      <c r="AC191" s="20">
        <v>1.7905493287003259E-2</v>
      </c>
      <c r="AD191" s="20">
        <v>1.226579787822492E-2</v>
      </c>
      <c r="AE191" s="20">
        <v>2.5599891429253511E-2</v>
      </c>
      <c r="AF191" s="20">
        <v>0</v>
      </c>
      <c r="AG191" s="20">
        <v>0</v>
      </c>
      <c r="AH191" s="20">
        <v>4.831993512447715E-3</v>
      </c>
      <c r="AI191" s="20">
        <v>3.6005921766543159E-2</v>
      </c>
      <c r="AK191" s="20">
        <v>2.1875223061744019E-2</v>
      </c>
      <c r="AL191" s="20">
        <v>2.509585455007679E-2</v>
      </c>
      <c r="AN191" s="20">
        <v>3.9916479827477043E-2</v>
      </c>
      <c r="AO191" s="20">
        <v>2.159585588848641E-2</v>
      </c>
      <c r="AP191" s="20">
        <v>0</v>
      </c>
      <c r="AQ191" s="20">
        <v>1.7516688477437221E-2</v>
      </c>
      <c r="AR191" s="20">
        <v>1.665318766737656E-2</v>
      </c>
      <c r="AS191" s="20">
        <v>0</v>
      </c>
      <c r="AT191" s="20">
        <v>0.1190754941259229</v>
      </c>
      <c r="AV191" s="20">
        <v>4.5582887455139784E-3</v>
      </c>
      <c r="AW191" s="20">
        <v>1.175346328108221E-2</v>
      </c>
      <c r="AX191" s="20">
        <v>0</v>
      </c>
      <c r="AY191" s="20">
        <v>7.5289669556718897E-2</v>
      </c>
      <c r="AZ191" s="20">
        <v>2.1162255831286989E-2</v>
      </c>
      <c r="BA191" s="20">
        <v>0</v>
      </c>
      <c r="BB191" s="20">
        <v>0.32461145350001691</v>
      </c>
      <c r="BC191" s="20">
        <v>4.3264404626014427E-2</v>
      </c>
      <c r="BE191" s="20">
        <v>4.9602390698726519E-3</v>
      </c>
      <c r="BF191" s="20">
        <v>1.5779259793324479E-2</v>
      </c>
      <c r="BG191" s="20">
        <v>1.9442774732682449E-2</v>
      </c>
      <c r="BH191" s="20">
        <v>4.2540434713249878E-2</v>
      </c>
      <c r="BI191" s="20">
        <v>2.0750312117272289E-2</v>
      </c>
      <c r="BJ191" s="20">
        <v>6.8644662287263541E-2</v>
      </c>
      <c r="BK191" s="20">
        <v>4.1454033984999798E-2</v>
      </c>
      <c r="BL191" s="20">
        <v>4.3372143359117779E-2</v>
      </c>
      <c r="BN191" s="20">
        <v>2.2838503300280519E-2</v>
      </c>
      <c r="BO191" s="20">
        <v>3.0609500157047598E-2</v>
      </c>
      <c r="BP191" s="20">
        <v>2.0029306756545219E-2</v>
      </c>
    </row>
    <row r="192" spans="2:68" x14ac:dyDescent="0.35">
      <c r="B192" s="19" t="s">
        <v>56</v>
      </c>
      <c r="C192" s="20">
        <v>1.23343941283298E-2</v>
      </c>
      <c r="D192" s="20">
        <v>1.6018351591618001E-2</v>
      </c>
      <c r="E192" s="20">
        <v>1.7842565915071398E-2</v>
      </c>
      <c r="F192" s="20">
        <v>1.06092388136446E-2</v>
      </c>
      <c r="G192" s="20">
        <v>2.6667073048676011E-2</v>
      </c>
      <c r="H192" s="20">
        <v>0</v>
      </c>
      <c r="I192" s="20">
        <v>0</v>
      </c>
      <c r="K192" s="20">
        <v>6.5751761995146074E-3</v>
      </c>
      <c r="L192" s="20">
        <v>1.8906375981099639E-2</v>
      </c>
      <c r="N192" s="20">
        <v>1.9778623857131862E-3</v>
      </c>
      <c r="O192" s="20">
        <v>5.6178023223704696E-3</v>
      </c>
      <c r="P192" s="20">
        <v>6.1289292622361017E-3</v>
      </c>
      <c r="Q192" s="20">
        <v>3.8039880632782269E-2</v>
      </c>
      <c r="S192" s="20">
        <v>0</v>
      </c>
      <c r="T192" s="20">
        <v>3.2628027687235828E-2</v>
      </c>
      <c r="U192" s="20">
        <v>0</v>
      </c>
      <c r="V192" s="20">
        <v>5.2558067604044051E-2</v>
      </c>
      <c r="W192" s="20">
        <v>0</v>
      </c>
      <c r="X192" s="20">
        <v>2.8532822920484289E-2</v>
      </c>
      <c r="Y192" s="20">
        <v>0</v>
      </c>
      <c r="Z192" s="20">
        <v>1.408948074680068E-2</v>
      </c>
      <c r="AA192" s="20">
        <v>1.1801025101822319E-2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1.7596472981989259E-2</v>
      </c>
      <c r="AH192" s="20">
        <v>0</v>
      </c>
      <c r="AI192" s="20">
        <v>9.2946966059695796E-2</v>
      </c>
      <c r="AK192" s="20">
        <v>9.0466618033671394E-3</v>
      </c>
      <c r="AL192" s="20">
        <v>1.530543124968258E-2</v>
      </c>
      <c r="AN192" s="20">
        <v>1.5668106331240161E-2</v>
      </c>
      <c r="AO192" s="20">
        <v>1.2020216547244649E-2</v>
      </c>
      <c r="AP192" s="20">
        <v>1.2470462513366301E-2</v>
      </c>
      <c r="AQ192" s="20">
        <v>5.6852219038160496E-3</v>
      </c>
      <c r="AR192" s="20">
        <v>5.0895508895641151E-3</v>
      </c>
      <c r="AS192" s="20">
        <v>1.4394682333561429E-2</v>
      </c>
      <c r="AT192" s="20">
        <v>7.802216768139851E-2</v>
      </c>
      <c r="AV192" s="20">
        <v>8.0211241624986579E-3</v>
      </c>
      <c r="AW192" s="20">
        <v>1.5804814824300521E-2</v>
      </c>
      <c r="AX192" s="20">
        <v>0</v>
      </c>
      <c r="AY192" s="20">
        <v>1.1071550979779351E-2</v>
      </c>
      <c r="AZ192" s="20">
        <v>0</v>
      </c>
      <c r="BA192" s="20">
        <v>0</v>
      </c>
      <c r="BB192" s="20">
        <v>0.1082220874914907</v>
      </c>
      <c r="BC192" s="20">
        <v>1.4759576833531469E-2</v>
      </c>
      <c r="BE192" s="20">
        <v>5.9587849058915397E-3</v>
      </c>
      <c r="BF192" s="20">
        <v>2.1047239579830429E-2</v>
      </c>
      <c r="BG192" s="20">
        <v>0</v>
      </c>
      <c r="BH192" s="20">
        <v>5.4789698689233276E-3</v>
      </c>
      <c r="BI192" s="20">
        <v>7.5204527671842237E-3</v>
      </c>
      <c r="BJ192" s="20">
        <v>4.8504275923112038E-2</v>
      </c>
      <c r="BK192" s="20">
        <v>0</v>
      </c>
      <c r="BL192" s="20">
        <v>0</v>
      </c>
      <c r="BN192" s="20">
        <v>1.341315735437955E-2</v>
      </c>
      <c r="BO192" s="20">
        <v>1.1219095442798329E-2</v>
      </c>
      <c r="BP192" s="20">
        <v>9.5419561944124452E-3</v>
      </c>
    </row>
    <row r="194" spans="2:68" ht="29" x14ac:dyDescent="0.35">
      <c r="B194" s="17" t="s">
        <v>137</v>
      </c>
    </row>
    <row r="195" spans="2:68" x14ac:dyDescent="0.35">
      <c r="B195" s="18" t="s">
        <v>16</v>
      </c>
    </row>
    <row r="196" spans="2:68" ht="29" x14ac:dyDescent="0.35">
      <c r="B196" s="19" t="s">
        <v>138</v>
      </c>
      <c r="C196" s="20">
        <v>0.34350749951299347</v>
      </c>
      <c r="D196" s="20">
        <v>0.33609815263059362</v>
      </c>
      <c r="E196" s="20">
        <v>0.26672179251418809</v>
      </c>
      <c r="F196" s="20">
        <v>0.33267006010137617</v>
      </c>
      <c r="G196" s="20">
        <v>0.41252246142918381</v>
      </c>
      <c r="H196" s="20">
        <v>0.45295964775896652</v>
      </c>
      <c r="I196" s="20">
        <v>0.32390899277308449</v>
      </c>
      <c r="K196" s="20">
        <v>0.36018548634155501</v>
      </c>
      <c r="L196" s="20">
        <v>0.3252676321306564</v>
      </c>
      <c r="N196" s="20">
        <v>0.35369642636603221</v>
      </c>
      <c r="O196" s="20">
        <v>0.35247267423072681</v>
      </c>
      <c r="P196" s="20">
        <v>0.3552925692177481</v>
      </c>
      <c r="Q196" s="20">
        <v>0.31270672729429622</v>
      </c>
      <c r="S196" s="20">
        <v>0.23620076909604759</v>
      </c>
      <c r="T196" s="20">
        <v>0.15685775476480529</v>
      </c>
      <c r="U196" s="20">
        <v>0.22899841626019221</v>
      </c>
      <c r="V196" s="20">
        <v>0.28114767854914258</v>
      </c>
      <c r="W196" s="20">
        <v>0.45926092357671899</v>
      </c>
      <c r="X196" s="20">
        <v>0.25183914805970897</v>
      </c>
      <c r="Y196" s="20">
        <v>0.37619762974915411</v>
      </c>
      <c r="Z196" s="20">
        <v>0.41579679502750372</v>
      </c>
      <c r="AA196" s="20">
        <v>0.3872737893657377</v>
      </c>
      <c r="AB196" s="20">
        <v>0.40951036084920722</v>
      </c>
      <c r="AC196" s="20">
        <v>0.45616630092985361</v>
      </c>
      <c r="AD196" s="20">
        <v>0.3586401550333948</v>
      </c>
      <c r="AE196" s="20">
        <v>0.48151738449926551</v>
      </c>
      <c r="AF196" s="20">
        <v>0.26629555214130141</v>
      </c>
      <c r="AG196" s="20">
        <v>0.32795284134635649</v>
      </c>
      <c r="AH196" s="20">
        <v>0.32775848028681842</v>
      </c>
      <c r="AI196" s="20">
        <v>0.24013876317903421</v>
      </c>
      <c r="AK196" s="20">
        <v>0.38599748676343931</v>
      </c>
      <c r="AL196" s="20">
        <v>0.30112338750836071</v>
      </c>
      <c r="AN196" s="20">
        <v>0.37592664004687398</v>
      </c>
      <c r="AO196" s="20">
        <v>0.37082984216864878</v>
      </c>
      <c r="AP196" s="20">
        <v>0.32185595378024401</v>
      </c>
      <c r="AQ196" s="20">
        <v>0.37481037677200468</v>
      </c>
      <c r="AR196" s="20">
        <v>0.29281184025501228</v>
      </c>
      <c r="AS196" s="20">
        <v>0.31598514066149358</v>
      </c>
      <c r="AT196" s="20">
        <v>0.13695639002376761</v>
      </c>
      <c r="AV196" s="20">
        <v>0.34411624619510067</v>
      </c>
      <c r="AW196" s="20">
        <v>0.35067060190639948</v>
      </c>
      <c r="AX196" s="20">
        <v>0.37520987293593078</v>
      </c>
      <c r="AY196" s="20">
        <v>0.32229161321159239</v>
      </c>
      <c r="AZ196" s="20">
        <v>0.46844244415754283</v>
      </c>
      <c r="BA196" s="20">
        <v>0.80641773970267938</v>
      </c>
      <c r="BB196" s="20">
        <v>8.7469448567301933E-2</v>
      </c>
      <c r="BC196" s="20">
        <v>0.27081382198801912</v>
      </c>
      <c r="BE196" s="20">
        <v>0.34706103893657791</v>
      </c>
      <c r="BF196" s="20">
        <v>0.31060263939764399</v>
      </c>
      <c r="BG196" s="20">
        <v>0.35139645071974251</v>
      </c>
      <c r="BH196" s="20">
        <v>0.35545000493863432</v>
      </c>
      <c r="BI196" s="20">
        <v>0.41236021317169202</v>
      </c>
      <c r="BJ196" s="20">
        <v>0.34472589411660359</v>
      </c>
      <c r="BK196" s="20">
        <v>0.25286585030410991</v>
      </c>
      <c r="BL196" s="20">
        <v>0.44391703456424553</v>
      </c>
      <c r="BN196" s="20">
        <v>0.34939535985194731</v>
      </c>
      <c r="BO196" s="20">
        <v>0.37311155003473989</v>
      </c>
      <c r="BP196" s="20">
        <v>0.304706797348337</v>
      </c>
    </row>
    <row r="197" spans="2:68" ht="29" x14ac:dyDescent="0.35">
      <c r="B197" s="19" t="s">
        <v>139</v>
      </c>
      <c r="C197" s="20">
        <v>0.18715243631042069</v>
      </c>
      <c r="D197" s="20">
        <v>0.18462802740115519</v>
      </c>
      <c r="E197" s="20">
        <v>0.26553922940716701</v>
      </c>
      <c r="F197" s="20">
        <v>0.22718771409426519</v>
      </c>
      <c r="G197" s="20">
        <v>0.1057745935132384</v>
      </c>
      <c r="H197" s="20">
        <v>0.13912342903044189</v>
      </c>
      <c r="I197" s="20">
        <v>0.13603925330018601</v>
      </c>
      <c r="K197" s="20">
        <v>0.1896208595623218</v>
      </c>
      <c r="L197" s="20">
        <v>0.18198273238016319</v>
      </c>
      <c r="N197" s="20">
        <v>0.1894911020192693</v>
      </c>
      <c r="O197" s="20">
        <v>0.20658273704086491</v>
      </c>
      <c r="P197" s="20">
        <v>0.17147003547563591</v>
      </c>
      <c r="Q197" s="20">
        <v>0.17677686620112901</v>
      </c>
      <c r="S197" s="20">
        <v>4.2036942061660351E-2</v>
      </c>
      <c r="T197" s="20">
        <v>0.34000371314791278</v>
      </c>
      <c r="U197" s="20">
        <v>0.22789076020987831</v>
      </c>
      <c r="V197" s="20">
        <v>0.1155323381269073</v>
      </c>
      <c r="W197" s="20">
        <v>0.1843105130849724</v>
      </c>
      <c r="X197" s="20">
        <v>0.19676913178168701</v>
      </c>
      <c r="Y197" s="20">
        <v>0.1399387152258805</v>
      </c>
      <c r="Z197" s="20">
        <v>0.196257718062569</v>
      </c>
      <c r="AA197" s="20">
        <v>0.1724039057660062</v>
      </c>
      <c r="AB197" s="20">
        <v>0.17150734235768611</v>
      </c>
      <c r="AC197" s="20">
        <v>0.15677634246901681</v>
      </c>
      <c r="AD197" s="20">
        <v>0.14475421356584589</v>
      </c>
      <c r="AE197" s="20">
        <v>0.20433657229293731</v>
      </c>
      <c r="AF197" s="20">
        <v>0.27012402142910458</v>
      </c>
      <c r="AG197" s="20">
        <v>0.22972142423914621</v>
      </c>
      <c r="AH197" s="20">
        <v>0.23440356742650331</v>
      </c>
      <c r="AI197" s="20">
        <v>5.2153069644372392E-2</v>
      </c>
      <c r="AK197" s="20">
        <v>0.15756985702126919</v>
      </c>
      <c r="AL197" s="20">
        <v>0.21724789773612571</v>
      </c>
      <c r="AN197" s="20">
        <v>0.1730194400522517</v>
      </c>
      <c r="AO197" s="20">
        <v>0.1188521509554602</v>
      </c>
      <c r="AP197" s="20">
        <v>0.14796363684972169</v>
      </c>
      <c r="AQ197" s="20">
        <v>0.2136732146571689</v>
      </c>
      <c r="AR197" s="20">
        <v>0.26126501617752851</v>
      </c>
      <c r="AS197" s="20">
        <v>0.28472967311434111</v>
      </c>
      <c r="AT197" s="20">
        <v>9.8134791288744666E-2</v>
      </c>
      <c r="AV197" s="20">
        <v>0.19119381757042439</v>
      </c>
      <c r="AW197" s="20">
        <v>0.213419812102802</v>
      </c>
      <c r="AX197" s="20">
        <v>0.25035611206470348</v>
      </c>
      <c r="AY197" s="20">
        <v>0.19026615630831209</v>
      </c>
      <c r="AZ197" s="20">
        <v>7.9314310614749167E-2</v>
      </c>
      <c r="BA197" s="20">
        <v>0.1935822602973207</v>
      </c>
      <c r="BB197" s="20">
        <v>0</v>
      </c>
      <c r="BC197" s="20">
        <v>0.1688669113014139</v>
      </c>
      <c r="BE197" s="20">
        <v>0.217484289165952</v>
      </c>
      <c r="BF197" s="20">
        <v>0.2399594858762058</v>
      </c>
      <c r="BG197" s="20">
        <v>0.2872154558856489</v>
      </c>
      <c r="BH197" s="20">
        <v>0.14236302760019151</v>
      </c>
      <c r="BI197" s="20">
        <v>0.12790604612521719</v>
      </c>
      <c r="BJ197" s="20">
        <v>8.3712073240422041E-2</v>
      </c>
      <c r="BK197" s="20">
        <v>7.956875794334542E-2</v>
      </c>
      <c r="BL197" s="20">
        <v>0.1222908585478775</v>
      </c>
      <c r="BN197" s="20">
        <v>0.1854226509841678</v>
      </c>
      <c r="BO197" s="20">
        <v>0.14591481894978561</v>
      </c>
      <c r="BP197" s="20">
        <v>0.21958855984298961</v>
      </c>
    </row>
    <row r="198" spans="2:68" ht="43.5" x14ac:dyDescent="0.35">
      <c r="B198" s="19" t="s">
        <v>140</v>
      </c>
      <c r="C198" s="20">
        <v>0.3050454462768406</v>
      </c>
      <c r="D198" s="20">
        <v>0.30966668887513982</v>
      </c>
      <c r="E198" s="20">
        <v>0.33283395184001868</v>
      </c>
      <c r="F198" s="20">
        <v>0.31869491280853679</v>
      </c>
      <c r="G198" s="20">
        <v>0.29301816605269693</v>
      </c>
      <c r="H198" s="20">
        <v>0.2291016101756016</v>
      </c>
      <c r="I198" s="20">
        <v>0.31250909828268453</v>
      </c>
      <c r="K198" s="20">
        <v>0.31832812637508301</v>
      </c>
      <c r="L198" s="20">
        <v>0.29081457708444569</v>
      </c>
      <c r="N198" s="20">
        <v>0.30375659133362481</v>
      </c>
      <c r="O198" s="20">
        <v>0.28738730289384712</v>
      </c>
      <c r="P198" s="20">
        <v>0.34240343337504381</v>
      </c>
      <c r="Q198" s="20">
        <v>0.29395398502352649</v>
      </c>
      <c r="S198" s="20">
        <v>0.39620976334708352</v>
      </c>
      <c r="T198" s="20">
        <v>0.24587004263307469</v>
      </c>
      <c r="U198" s="20">
        <v>0.33910110690815243</v>
      </c>
      <c r="V198" s="20">
        <v>0.39980888274533738</v>
      </c>
      <c r="W198" s="20">
        <v>0.15574686077940531</v>
      </c>
      <c r="X198" s="20">
        <v>0.36960724441221787</v>
      </c>
      <c r="Y198" s="20">
        <v>0.32892686047116809</v>
      </c>
      <c r="Z198" s="20">
        <v>0.25131893730454891</v>
      </c>
      <c r="AA198" s="20">
        <v>0.2455713830482375</v>
      </c>
      <c r="AB198" s="20">
        <v>0.2131863328128224</v>
      </c>
      <c r="AC198" s="20">
        <v>0.28995720313063</v>
      </c>
      <c r="AD198" s="20">
        <v>0.32141893025324952</v>
      </c>
      <c r="AE198" s="20">
        <v>0.2174870915585678</v>
      </c>
      <c r="AF198" s="20">
        <v>0.32718820219040401</v>
      </c>
      <c r="AG198" s="20">
        <v>0.35534304338844491</v>
      </c>
      <c r="AH198" s="20">
        <v>0.3580395023367014</v>
      </c>
      <c r="AI198" s="20">
        <v>0.35501084964791751</v>
      </c>
      <c r="AK198" s="20">
        <v>0.30684265741681749</v>
      </c>
      <c r="AL198" s="20">
        <v>0.30335103319234252</v>
      </c>
      <c r="AN198" s="20">
        <v>0.27571313092942601</v>
      </c>
      <c r="AO198" s="20">
        <v>0.29754730877523677</v>
      </c>
      <c r="AP198" s="20">
        <v>0.3434194388993374</v>
      </c>
      <c r="AQ198" s="20">
        <v>0.27462701468796957</v>
      </c>
      <c r="AR198" s="20">
        <v>0.32364729856424218</v>
      </c>
      <c r="AS198" s="20">
        <v>0.34871108404271489</v>
      </c>
      <c r="AT198" s="20">
        <v>0.46459047393506347</v>
      </c>
      <c r="AV198" s="20">
        <v>0.37374228386416958</v>
      </c>
      <c r="AW198" s="20">
        <v>0.31343001513409141</v>
      </c>
      <c r="AX198" s="20">
        <v>0.2307522226182126</v>
      </c>
      <c r="AY198" s="20">
        <v>0.25563690791550098</v>
      </c>
      <c r="AZ198" s="20">
        <v>0.28628966640307901</v>
      </c>
      <c r="BA198" s="20">
        <v>0</v>
      </c>
      <c r="BB198" s="20">
        <v>0.19693206918352421</v>
      </c>
      <c r="BC198" s="20">
        <v>0.28065568711909572</v>
      </c>
      <c r="BE198" s="20">
        <v>0.34902708402509758</v>
      </c>
      <c r="BF198" s="20">
        <v>0.31565330567853678</v>
      </c>
      <c r="BG198" s="20">
        <v>0.21870892133226921</v>
      </c>
      <c r="BH198" s="20">
        <v>0.30032242674436771</v>
      </c>
      <c r="BI198" s="20">
        <v>0.3365951611038861</v>
      </c>
      <c r="BJ198" s="20">
        <v>0.1528720190336646</v>
      </c>
      <c r="BK198" s="20">
        <v>0.2874843124513406</v>
      </c>
      <c r="BL198" s="20">
        <v>0.34360632368210442</v>
      </c>
      <c r="BN198" s="20">
        <v>0.30914139062906992</v>
      </c>
      <c r="BO198" s="20">
        <v>0.29615791008167008</v>
      </c>
      <c r="BP198" s="20">
        <v>0.29724358692812108</v>
      </c>
    </row>
    <row r="199" spans="2:68" x14ac:dyDescent="0.35">
      <c r="B199" s="19" t="s">
        <v>141</v>
      </c>
      <c r="C199" s="20">
        <v>0.1642946178997452</v>
      </c>
      <c r="D199" s="20">
        <v>0.16960713109311151</v>
      </c>
      <c r="E199" s="20">
        <v>0.13490502623862621</v>
      </c>
      <c r="F199" s="20">
        <v>0.1214473129958217</v>
      </c>
      <c r="G199" s="20">
        <v>0.18868477900488101</v>
      </c>
      <c r="H199" s="20">
        <v>0.1788153130349901</v>
      </c>
      <c r="I199" s="20">
        <v>0.22754265564404469</v>
      </c>
      <c r="K199" s="20">
        <v>0.13186552772104029</v>
      </c>
      <c r="L199" s="20">
        <v>0.2019350584047348</v>
      </c>
      <c r="N199" s="20">
        <v>0.15305588028107359</v>
      </c>
      <c r="O199" s="20">
        <v>0.15355728583456121</v>
      </c>
      <c r="P199" s="20">
        <v>0.13083396193157221</v>
      </c>
      <c r="Q199" s="20">
        <v>0.21656242148104821</v>
      </c>
      <c r="S199" s="20">
        <v>0.32555252549520858</v>
      </c>
      <c r="T199" s="20">
        <v>0.25726848945420733</v>
      </c>
      <c r="U199" s="20">
        <v>0.204009716621777</v>
      </c>
      <c r="V199" s="20">
        <v>0.20351110057861241</v>
      </c>
      <c r="W199" s="20">
        <v>0.20068170255890341</v>
      </c>
      <c r="X199" s="20">
        <v>0.18178447574638629</v>
      </c>
      <c r="Y199" s="20">
        <v>0.1549367945537973</v>
      </c>
      <c r="Z199" s="20">
        <v>0.13662654960537829</v>
      </c>
      <c r="AA199" s="20">
        <v>0.19475092182001871</v>
      </c>
      <c r="AB199" s="20">
        <v>0.2057959639802843</v>
      </c>
      <c r="AC199" s="20">
        <v>9.7100153470499787E-2</v>
      </c>
      <c r="AD199" s="20">
        <v>0.17518670114750981</v>
      </c>
      <c r="AE199" s="20">
        <v>9.6658951649229344E-2</v>
      </c>
      <c r="AF199" s="20">
        <v>0.13639222423919001</v>
      </c>
      <c r="AG199" s="20">
        <v>8.6982691026052522E-2</v>
      </c>
      <c r="AH199" s="20">
        <v>7.9798449949976757E-2</v>
      </c>
      <c r="AI199" s="20">
        <v>0.35269731752867589</v>
      </c>
      <c r="AK199" s="20">
        <v>0.14958999879847401</v>
      </c>
      <c r="AL199" s="20">
        <v>0.17827768156317109</v>
      </c>
      <c r="AN199" s="20">
        <v>0.17534078897144831</v>
      </c>
      <c r="AO199" s="20">
        <v>0.2127706981006543</v>
      </c>
      <c r="AP199" s="20">
        <v>0.18676097047069681</v>
      </c>
      <c r="AQ199" s="20">
        <v>0.1368893938828569</v>
      </c>
      <c r="AR199" s="20">
        <v>0.122275845003217</v>
      </c>
      <c r="AS199" s="20">
        <v>5.0574102181450427E-2</v>
      </c>
      <c r="AT199" s="20">
        <v>0.30031834475242419</v>
      </c>
      <c r="AV199" s="20">
        <v>9.0947652370305457E-2</v>
      </c>
      <c r="AW199" s="20">
        <v>0.1224795708567071</v>
      </c>
      <c r="AX199" s="20">
        <v>0.14368179238115311</v>
      </c>
      <c r="AY199" s="20">
        <v>0.23180532256459449</v>
      </c>
      <c r="AZ199" s="20">
        <v>0.16595357882462899</v>
      </c>
      <c r="BA199" s="20">
        <v>0</v>
      </c>
      <c r="BB199" s="20">
        <v>0.71559848224917377</v>
      </c>
      <c r="BC199" s="20">
        <v>0.27966357959147142</v>
      </c>
      <c r="BE199" s="20">
        <v>8.6427587872372744E-2</v>
      </c>
      <c r="BF199" s="20">
        <v>0.13378456904761349</v>
      </c>
      <c r="BG199" s="20">
        <v>0.14267917206233921</v>
      </c>
      <c r="BH199" s="20">
        <v>0.20186454071680651</v>
      </c>
      <c r="BI199" s="20">
        <v>0.1231385795992046</v>
      </c>
      <c r="BJ199" s="20">
        <v>0.4186900136093098</v>
      </c>
      <c r="BK199" s="20">
        <v>0.38008107930120411</v>
      </c>
      <c r="BL199" s="20">
        <v>9.018578320577271E-2</v>
      </c>
      <c r="BN199" s="20">
        <v>0.15604059853481511</v>
      </c>
      <c r="BO199" s="20">
        <v>0.18481572093380411</v>
      </c>
      <c r="BP199" s="20">
        <v>0.17846105588055219</v>
      </c>
    </row>
    <row r="201" spans="2:68" ht="87" x14ac:dyDescent="0.35">
      <c r="B201" s="17" t="s">
        <v>142</v>
      </c>
    </row>
    <row r="202" spans="2:68" x14ac:dyDescent="0.35">
      <c r="B202" s="18" t="s">
        <v>16</v>
      </c>
    </row>
    <row r="203" spans="2:68" x14ac:dyDescent="0.35">
      <c r="B203" s="19" t="s">
        <v>143</v>
      </c>
      <c r="C203" s="20">
        <v>0.46570739597763727</v>
      </c>
      <c r="D203" s="20">
        <v>0.36496530366737689</v>
      </c>
      <c r="E203" s="20">
        <v>0.48296143811852532</v>
      </c>
      <c r="F203" s="20">
        <v>0.45381280893408898</v>
      </c>
      <c r="G203" s="20">
        <v>0.42594652113028619</v>
      </c>
      <c r="H203" s="20">
        <v>0.46031210073402989</v>
      </c>
      <c r="I203" s="20">
        <v>0.56923456868347866</v>
      </c>
      <c r="K203" s="20">
        <v>0.49675230164293588</v>
      </c>
      <c r="L203" s="20">
        <v>0.43253764837054248</v>
      </c>
      <c r="N203" s="20">
        <v>0.55147403329856393</v>
      </c>
      <c r="O203" s="20">
        <v>0.43695085517067922</v>
      </c>
      <c r="P203" s="20">
        <v>0.44576029658114258</v>
      </c>
      <c r="Q203" s="20">
        <v>0.33968268021930842</v>
      </c>
      <c r="S203" s="20">
        <v>0.2605366338653452</v>
      </c>
      <c r="T203" s="20">
        <v>0.29424492651905748</v>
      </c>
      <c r="U203" s="20">
        <v>0.42150946985062249</v>
      </c>
      <c r="V203" s="20">
        <v>0.39559726016977742</v>
      </c>
      <c r="W203" s="20">
        <v>0.45702651236099689</v>
      </c>
      <c r="X203" s="20">
        <v>0.26868047493256908</v>
      </c>
      <c r="Y203" s="20">
        <v>0.38201607507969082</v>
      </c>
      <c r="Z203" s="20">
        <v>0.50299376557231301</v>
      </c>
      <c r="AA203" s="20">
        <v>0.45736600163188168</v>
      </c>
      <c r="AB203" s="20">
        <v>0.54150225853357858</v>
      </c>
      <c r="AC203" s="20">
        <v>0.46441707539916649</v>
      </c>
      <c r="AD203" s="20">
        <v>0.5746091682331963</v>
      </c>
      <c r="AE203" s="20">
        <v>0.55084215226151645</v>
      </c>
      <c r="AF203" s="20">
        <v>0.60623534175581828</v>
      </c>
      <c r="AG203" s="20">
        <v>0.55098495248340873</v>
      </c>
      <c r="AH203" s="20">
        <v>0.61158358020985615</v>
      </c>
      <c r="AI203" s="20">
        <v>0.30807152850701353</v>
      </c>
      <c r="AK203" s="20">
        <v>0.49264773768786252</v>
      </c>
      <c r="AL203" s="20">
        <v>0.43966786998924612</v>
      </c>
      <c r="AN203" s="20">
        <v>0.38455596359792499</v>
      </c>
      <c r="AO203" s="20">
        <v>0.39792116737775052</v>
      </c>
      <c r="AP203" s="20">
        <v>0.53464470342602521</v>
      </c>
      <c r="AQ203" s="20">
        <v>0.50867256814477924</v>
      </c>
      <c r="AR203" s="20">
        <v>0.53844883226586737</v>
      </c>
      <c r="AS203" s="20">
        <v>0.56585182789636745</v>
      </c>
      <c r="AT203" s="20">
        <v>0.31884235413713952</v>
      </c>
      <c r="AV203" s="20">
        <v>0.54825432598644763</v>
      </c>
      <c r="AW203" s="20">
        <v>0.48281981115144729</v>
      </c>
      <c r="AX203" s="20">
        <v>0.47129702447096661</v>
      </c>
      <c r="AY203" s="20">
        <v>0.35013793247317809</v>
      </c>
      <c r="AZ203" s="20">
        <v>0.5033948379430343</v>
      </c>
      <c r="BA203" s="20">
        <v>0.35909172593438721</v>
      </c>
      <c r="BB203" s="20">
        <v>0.31096563919005449</v>
      </c>
      <c r="BC203" s="20">
        <v>0.37168051302344152</v>
      </c>
      <c r="BE203" s="20">
        <v>0.57200669038684038</v>
      </c>
      <c r="BF203" s="20">
        <v>0.52341175510643378</v>
      </c>
      <c r="BG203" s="20">
        <v>0.48408139485071039</v>
      </c>
      <c r="BH203" s="20">
        <v>0.35417687823189548</v>
      </c>
      <c r="BI203" s="20">
        <v>0.49189595194467423</v>
      </c>
      <c r="BJ203" s="20">
        <v>0.21119004486173859</v>
      </c>
      <c r="BK203" s="20">
        <v>0.29018144827533499</v>
      </c>
      <c r="BL203" s="20">
        <v>0.31853620628060902</v>
      </c>
      <c r="BN203" s="20">
        <v>0.46130963616327142</v>
      </c>
      <c r="BO203" s="20">
        <v>0.45397117653765401</v>
      </c>
      <c r="BP203" s="20">
        <v>0.49055413846619739</v>
      </c>
    </row>
    <row r="204" spans="2:68" x14ac:dyDescent="0.35">
      <c r="B204" s="19" t="s">
        <v>144</v>
      </c>
      <c r="C204" s="20">
        <v>0.34787282164645911</v>
      </c>
      <c r="D204" s="20">
        <v>0.39704827901063988</v>
      </c>
      <c r="E204" s="20">
        <v>0.30584420816754482</v>
      </c>
      <c r="F204" s="20">
        <v>0.3181055306003539</v>
      </c>
      <c r="G204" s="20">
        <v>0.369199260867344</v>
      </c>
      <c r="H204" s="20">
        <v>0.39532598641495648</v>
      </c>
      <c r="I204" s="20">
        <v>0.35865888720273431</v>
      </c>
      <c r="K204" s="20">
        <v>0.33605763788383541</v>
      </c>
      <c r="L204" s="20">
        <v>0.35987351000786533</v>
      </c>
      <c r="N204" s="20">
        <v>0.35354612484017017</v>
      </c>
      <c r="O204" s="20">
        <v>0.33882942460277338</v>
      </c>
      <c r="P204" s="20">
        <v>0.36119339019831281</v>
      </c>
      <c r="Q204" s="20">
        <v>0.3426488085316598</v>
      </c>
      <c r="S204" s="20">
        <v>0.43463857691021418</v>
      </c>
      <c r="T204" s="20">
        <v>0.32479411076204567</v>
      </c>
      <c r="U204" s="20">
        <v>0.32512219673981119</v>
      </c>
      <c r="V204" s="20">
        <v>0.28039564267697431</v>
      </c>
      <c r="W204" s="20">
        <v>0.36816340313985102</v>
      </c>
      <c r="X204" s="20">
        <v>0.31250837661219127</v>
      </c>
      <c r="Y204" s="20">
        <v>0.50199556415067226</v>
      </c>
      <c r="Z204" s="20">
        <v>0.28326729671684941</v>
      </c>
      <c r="AA204" s="20">
        <v>0.38030782133739349</v>
      </c>
      <c r="AB204" s="20">
        <v>0.44331436710920352</v>
      </c>
      <c r="AC204" s="20">
        <v>0.37634698847457898</v>
      </c>
      <c r="AD204" s="20">
        <v>0.33354999045388711</v>
      </c>
      <c r="AE204" s="20">
        <v>0.34377670774228669</v>
      </c>
      <c r="AF204" s="20">
        <v>0.2192161114235934</v>
      </c>
      <c r="AG204" s="20">
        <v>0.38232610268213019</v>
      </c>
      <c r="AH204" s="20">
        <v>0.28852855530050991</v>
      </c>
      <c r="AI204" s="20">
        <v>0.39324350652645118</v>
      </c>
      <c r="AK204" s="20">
        <v>0.3540952662662728</v>
      </c>
      <c r="AL204" s="20">
        <v>0.34141365034984528</v>
      </c>
      <c r="AN204" s="20">
        <v>0.37238205305185212</v>
      </c>
      <c r="AO204" s="20">
        <v>0.38590622424499221</v>
      </c>
      <c r="AP204" s="20">
        <v>0.26963721095564469</v>
      </c>
      <c r="AQ204" s="20">
        <v>0.37943394773104511</v>
      </c>
      <c r="AR204" s="20">
        <v>0.28061792682616699</v>
      </c>
      <c r="AS204" s="20">
        <v>0.3311145624163615</v>
      </c>
      <c r="AT204" s="20">
        <v>0.34098363974410689</v>
      </c>
      <c r="AV204" s="20">
        <v>0.32405946329909102</v>
      </c>
      <c r="AW204" s="20">
        <v>0.35711461130853672</v>
      </c>
      <c r="AX204" s="20">
        <v>0.40231348119524468</v>
      </c>
      <c r="AY204" s="20">
        <v>0.4598842217860673</v>
      </c>
      <c r="AZ204" s="20">
        <v>0.33419575614780639</v>
      </c>
      <c r="BA204" s="20">
        <v>0.64090827406561279</v>
      </c>
      <c r="BB204" s="20">
        <v>0</v>
      </c>
      <c r="BC204" s="20">
        <v>0.32473171230685688</v>
      </c>
      <c r="BE204" s="20">
        <v>0.3189064037178439</v>
      </c>
      <c r="BF204" s="20">
        <v>0.33324738112934021</v>
      </c>
      <c r="BG204" s="20">
        <v>0.35917038591965028</v>
      </c>
      <c r="BH204" s="20">
        <v>0.42920646920074801</v>
      </c>
      <c r="BI204" s="20">
        <v>0.32765725578771909</v>
      </c>
      <c r="BJ204" s="20">
        <v>0.33179845271116171</v>
      </c>
      <c r="BK204" s="20">
        <v>0.43166540059562908</v>
      </c>
      <c r="BL204" s="20">
        <v>0.2894932985364353</v>
      </c>
      <c r="BN204" s="20">
        <v>0.34021570968514803</v>
      </c>
      <c r="BO204" s="20">
        <v>0.39585281104297959</v>
      </c>
      <c r="BP204" s="20">
        <v>0.34055241453378332</v>
      </c>
    </row>
    <row r="205" spans="2:68" x14ac:dyDescent="0.35">
      <c r="B205" s="19" t="s">
        <v>145</v>
      </c>
      <c r="C205" s="20">
        <v>0.1215190289154891</v>
      </c>
      <c r="D205" s="20">
        <v>0.1211211911733117</v>
      </c>
      <c r="E205" s="20">
        <v>0.11485092301725559</v>
      </c>
      <c r="F205" s="20">
        <v>0.17432662752388511</v>
      </c>
      <c r="G205" s="20">
        <v>0.14199511111040861</v>
      </c>
      <c r="H205" s="20">
        <v>0.1018780629583617</v>
      </c>
      <c r="I205" s="20">
        <v>5.339800370837354E-2</v>
      </c>
      <c r="K205" s="20">
        <v>0.11677079734990491</v>
      </c>
      <c r="L205" s="20">
        <v>0.12593609459001129</v>
      </c>
      <c r="N205" s="20">
        <v>6.1710202847659358E-2</v>
      </c>
      <c r="O205" s="20">
        <v>0.1622521406673062</v>
      </c>
      <c r="P205" s="20">
        <v>0.13607325829861069</v>
      </c>
      <c r="Q205" s="20">
        <v>0.1843068411181551</v>
      </c>
      <c r="S205" s="20">
        <v>0.1132423440494917</v>
      </c>
      <c r="T205" s="20">
        <v>0.29838197758148111</v>
      </c>
      <c r="U205" s="20">
        <v>0.17781460451255249</v>
      </c>
      <c r="V205" s="20">
        <v>0.20735814234158581</v>
      </c>
      <c r="W205" s="20">
        <v>0.12966058500880059</v>
      </c>
      <c r="X205" s="20">
        <v>0.27484145012185057</v>
      </c>
      <c r="Y205" s="20">
        <v>7.8791112002661909E-2</v>
      </c>
      <c r="Z205" s="20">
        <v>0.16264922903374429</v>
      </c>
      <c r="AA205" s="20">
        <v>8.7461105380522736E-2</v>
      </c>
      <c r="AB205" s="20">
        <v>0</v>
      </c>
      <c r="AC205" s="20">
        <v>0.1093332565227991</v>
      </c>
      <c r="AD205" s="20">
        <v>4.7502271791956277E-2</v>
      </c>
      <c r="AE205" s="20">
        <v>6.8726783934864699E-2</v>
      </c>
      <c r="AF205" s="20">
        <v>8.176964935162892E-2</v>
      </c>
      <c r="AG205" s="20">
        <v>4.7904141347763871E-2</v>
      </c>
      <c r="AH205" s="20">
        <v>7.3435688302530444E-2</v>
      </c>
      <c r="AI205" s="20">
        <v>0.14205841003241779</v>
      </c>
      <c r="AK205" s="20">
        <v>0.10826356236194749</v>
      </c>
      <c r="AL205" s="20">
        <v>0.13392670859462</v>
      </c>
      <c r="AN205" s="20">
        <v>0.17812988838690191</v>
      </c>
      <c r="AO205" s="20">
        <v>0.14987554286899141</v>
      </c>
      <c r="AP205" s="20">
        <v>9.5894956404318429E-2</v>
      </c>
      <c r="AQ205" s="20">
        <v>8.0125469689180814E-2</v>
      </c>
      <c r="AR205" s="20">
        <v>0.1058347747185167</v>
      </c>
      <c r="AS205" s="20">
        <v>8.2708257529286747E-2</v>
      </c>
      <c r="AT205" s="20">
        <v>0.14028025238074979</v>
      </c>
      <c r="AV205" s="20">
        <v>7.5027566370346993E-2</v>
      </c>
      <c r="AW205" s="20">
        <v>0.1092924937665976</v>
      </c>
      <c r="AX205" s="20">
        <v>9.4971249021024093E-2</v>
      </c>
      <c r="AY205" s="20">
        <v>8.2560476127454124E-2</v>
      </c>
      <c r="AZ205" s="20">
        <v>0.12820111311952151</v>
      </c>
      <c r="BA205" s="20">
        <v>0</v>
      </c>
      <c r="BB205" s="20">
        <v>0.2880754582635332</v>
      </c>
      <c r="BC205" s="20">
        <v>0.2022087692102876</v>
      </c>
      <c r="BE205" s="20">
        <v>7.5627375368698291E-2</v>
      </c>
      <c r="BF205" s="20">
        <v>9.5799440408502634E-2</v>
      </c>
      <c r="BG205" s="20">
        <v>0.1150211136623896</v>
      </c>
      <c r="BH205" s="20">
        <v>9.7529788056253203E-2</v>
      </c>
      <c r="BI205" s="20">
        <v>0.1227784243212874</v>
      </c>
      <c r="BJ205" s="20">
        <v>0.35720371875448448</v>
      </c>
      <c r="BK205" s="20">
        <v>0.15995053242784291</v>
      </c>
      <c r="BL205" s="20">
        <v>0.23024895071525209</v>
      </c>
      <c r="BN205" s="20">
        <v>0.129222800431849</v>
      </c>
      <c r="BO205" s="20">
        <v>9.803705020455504E-2</v>
      </c>
      <c r="BP205" s="20">
        <v>0.1073556390745436</v>
      </c>
    </row>
    <row r="206" spans="2:68" x14ac:dyDescent="0.35">
      <c r="B206" s="19" t="s">
        <v>146</v>
      </c>
      <c r="C206" s="20">
        <v>2.6168439909482661E-2</v>
      </c>
      <c r="D206" s="20">
        <v>8.7830071650602665E-2</v>
      </c>
      <c r="E206" s="20">
        <v>3.7761746884390497E-2</v>
      </c>
      <c r="F206" s="20">
        <v>1.9829334568897971E-2</v>
      </c>
      <c r="G206" s="20">
        <v>9.2024108268914471E-3</v>
      </c>
      <c r="H206" s="20">
        <v>0</v>
      </c>
      <c r="I206" s="20">
        <v>1.200330843117813E-2</v>
      </c>
      <c r="K206" s="20">
        <v>2.3181666985710329E-2</v>
      </c>
      <c r="L206" s="20">
        <v>2.9709060846785901E-2</v>
      </c>
      <c r="N206" s="20">
        <v>1.60264840382369E-2</v>
      </c>
      <c r="O206" s="20">
        <v>2.733249218579344E-2</v>
      </c>
      <c r="P206" s="20">
        <v>2.761749674523515E-2</v>
      </c>
      <c r="Q206" s="20">
        <v>4.3370627848902131E-2</v>
      </c>
      <c r="S206" s="20">
        <v>0</v>
      </c>
      <c r="T206" s="20">
        <v>5.7152042170960572E-2</v>
      </c>
      <c r="U206" s="20">
        <v>0</v>
      </c>
      <c r="V206" s="20">
        <v>3.9919333469086E-2</v>
      </c>
      <c r="W206" s="20">
        <v>3.1529756734558462E-2</v>
      </c>
      <c r="X206" s="20">
        <v>4.1777629647720131E-2</v>
      </c>
      <c r="Y206" s="20">
        <v>2.5498466090714229E-2</v>
      </c>
      <c r="Z206" s="20">
        <v>2.7450972080629209E-2</v>
      </c>
      <c r="AA206" s="20">
        <v>0</v>
      </c>
      <c r="AB206" s="20">
        <v>1.5183374357217731E-2</v>
      </c>
      <c r="AC206" s="20">
        <v>4.3016218972737781E-2</v>
      </c>
      <c r="AD206" s="20">
        <v>2.1801145994178279E-2</v>
      </c>
      <c r="AE206" s="20">
        <v>1.4510280145317399E-2</v>
      </c>
      <c r="AF206" s="20">
        <v>5.6043056181968032E-2</v>
      </c>
      <c r="AG206" s="20">
        <v>0</v>
      </c>
      <c r="AH206" s="20">
        <v>5.1032367944584918E-3</v>
      </c>
      <c r="AI206" s="20">
        <v>8.3732419557388887E-2</v>
      </c>
      <c r="AK206" s="20">
        <v>1.9893269445146401E-2</v>
      </c>
      <c r="AL206" s="20">
        <v>3.2597613893627538E-2</v>
      </c>
      <c r="AN206" s="20">
        <v>2.603788170536939E-2</v>
      </c>
      <c r="AO206" s="20">
        <v>4.3647706648509248E-2</v>
      </c>
      <c r="AP206" s="20">
        <v>4.7807016284508168E-2</v>
      </c>
      <c r="AQ206" s="20">
        <v>6.0691580835978819E-3</v>
      </c>
      <c r="AR206" s="20">
        <v>3.2963493429102979E-2</v>
      </c>
      <c r="AS206" s="20">
        <v>0</v>
      </c>
      <c r="AT206" s="20">
        <v>0</v>
      </c>
      <c r="AV206" s="20">
        <v>1.565749828110798E-2</v>
      </c>
      <c r="AW206" s="20">
        <v>2.3480448095092921E-2</v>
      </c>
      <c r="AX206" s="20">
        <v>9.8014254465778709E-3</v>
      </c>
      <c r="AY206" s="20">
        <v>7.8238621824775076E-2</v>
      </c>
      <c r="AZ206" s="20">
        <v>0</v>
      </c>
      <c r="BA206" s="20">
        <v>0</v>
      </c>
      <c r="BB206" s="20">
        <v>0</v>
      </c>
      <c r="BC206" s="20">
        <v>4.8113887655484203E-2</v>
      </c>
      <c r="BE206" s="20">
        <v>5.0199462403334441E-3</v>
      </c>
      <c r="BF206" s="20">
        <v>2.457113182727869E-2</v>
      </c>
      <c r="BG206" s="20">
        <v>2.278284830826809E-2</v>
      </c>
      <c r="BH206" s="20">
        <v>4.9433515529327003E-2</v>
      </c>
      <c r="BI206" s="20">
        <v>2.6229700078021379E-2</v>
      </c>
      <c r="BJ206" s="20">
        <v>4.0549781287915379E-2</v>
      </c>
      <c r="BK206" s="20">
        <v>3.5402849578573307E-2</v>
      </c>
      <c r="BL206" s="20">
        <v>4.6301164479484798E-2</v>
      </c>
      <c r="BN206" s="20">
        <v>3.0390092781658079E-2</v>
      </c>
      <c r="BO206" s="20">
        <v>1.2459352790945981E-2</v>
      </c>
      <c r="BP206" s="20">
        <v>2.2961081365028831E-2</v>
      </c>
    </row>
    <row r="207" spans="2:68" x14ac:dyDescent="0.35">
      <c r="B207" s="19" t="s">
        <v>147</v>
      </c>
      <c r="C207" s="20">
        <v>1.063672317954603E-2</v>
      </c>
      <c r="D207" s="20">
        <v>2.9035154498068781E-2</v>
      </c>
      <c r="E207" s="20">
        <v>1.4721935601822351E-2</v>
      </c>
      <c r="F207" s="20">
        <v>4.0880801206771584E-3</v>
      </c>
      <c r="G207" s="20">
        <v>2.0344880624773191E-2</v>
      </c>
      <c r="H207" s="20">
        <v>0</v>
      </c>
      <c r="I207" s="20">
        <v>0</v>
      </c>
      <c r="K207" s="20">
        <v>1.5476735264725761E-2</v>
      </c>
      <c r="L207" s="20">
        <v>5.2542498323708822E-3</v>
      </c>
      <c r="N207" s="20">
        <v>7.4166944573254854E-3</v>
      </c>
      <c r="O207" s="20">
        <v>6.184247451975957E-3</v>
      </c>
      <c r="P207" s="20">
        <v>1.742345974435211E-2</v>
      </c>
      <c r="Q207" s="20">
        <v>1.6681767385796159E-2</v>
      </c>
      <c r="S207" s="20">
        <v>0</v>
      </c>
      <c r="T207" s="20">
        <v>2.5426942966455191E-2</v>
      </c>
      <c r="U207" s="20">
        <v>0</v>
      </c>
      <c r="V207" s="20">
        <v>2.5502426910479561E-2</v>
      </c>
      <c r="W207" s="20">
        <v>1.3619742755793021E-2</v>
      </c>
      <c r="X207" s="20">
        <v>3.5561791472218891E-2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1.0609996535982319E-2</v>
      </c>
      <c r="AE207" s="20">
        <v>0</v>
      </c>
      <c r="AF207" s="20">
        <v>3.6735841286991318E-2</v>
      </c>
      <c r="AG207" s="20">
        <v>0</v>
      </c>
      <c r="AH207" s="20">
        <v>2.134893939264498E-2</v>
      </c>
      <c r="AI207" s="20">
        <v>0</v>
      </c>
      <c r="AK207" s="20">
        <v>1.190698165884385E-2</v>
      </c>
      <c r="AL207" s="20">
        <v>9.3902899422604914E-3</v>
      </c>
      <c r="AN207" s="20">
        <v>5.9165701557429293E-3</v>
      </c>
      <c r="AO207" s="20">
        <v>1.0145325698573149E-2</v>
      </c>
      <c r="AP207" s="20">
        <v>3.8339243968223601E-2</v>
      </c>
      <c r="AQ207" s="20">
        <v>2.77131151311687E-3</v>
      </c>
      <c r="AR207" s="20">
        <v>1.1792693138398459E-2</v>
      </c>
      <c r="AS207" s="20">
        <v>2.0325352157984269E-2</v>
      </c>
      <c r="AT207" s="20">
        <v>0</v>
      </c>
      <c r="AV207" s="20">
        <v>1.5926827125355428E-2</v>
      </c>
      <c r="AW207" s="20">
        <v>5.4278390526409214E-3</v>
      </c>
      <c r="AX207" s="20">
        <v>0</v>
      </c>
      <c r="AY207" s="20">
        <v>1.2637862112986641E-2</v>
      </c>
      <c r="AZ207" s="20">
        <v>1.6589657667490539E-2</v>
      </c>
      <c r="BA207" s="20">
        <v>0</v>
      </c>
      <c r="BB207" s="20">
        <v>0</v>
      </c>
      <c r="BC207" s="20">
        <v>1.7138511313946499E-2</v>
      </c>
      <c r="BE207" s="20">
        <v>1.118778957986631E-2</v>
      </c>
      <c r="BF207" s="20">
        <v>5.9113999242133147E-3</v>
      </c>
      <c r="BG207" s="20">
        <v>0</v>
      </c>
      <c r="BH207" s="20">
        <v>2.3793340954039129E-2</v>
      </c>
      <c r="BI207" s="20">
        <v>1.1455540648072981E-2</v>
      </c>
      <c r="BJ207" s="20">
        <v>0</v>
      </c>
      <c r="BK207" s="20">
        <v>0</v>
      </c>
      <c r="BL207" s="20">
        <v>9.0231454311231973E-2</v>
      </c>
      <c r="BN207" s="20">
        <v>1.287778487422153E-2</v>
      </c>
      <c r="BO207" s="20">
        <v>0</v>
      </c>
      <c r="BP207" s="20">
        <v>1.1854631031472379E-2</v>
      </c>
    </row>
    <row r="208" spans="2:68" x14ac:dyDescent="0.35">
      <c r="B208" s="19" t="s">
        <v>93</v>
      </c>
      <c r="C208" s="20">
        <v>2.8095590371385679E-2</v>
      </c>
      <c r="D208" s="20">
        <v>0</v>
      </c>
      <c r="E208" s="20">
        <v>4.3859748210461402E-2</v>
      </c>
      <c r="F208" s="20">
        <v>2.9837618252096718E-2</v>
      </c>
      <c r="G208" s="20">
        <v>3.331181544029669E-2</v>
      </c>
      <c r="H208" s="20">
        <v>4.2483849892651943E-2</v>
      </c>
      <c r="I208" s="20">
        <v>6.705231974235247E-3</v>
      </c>
      <c r="K208" s="20">
        <v>1.176086087288779E-2</v>
      </c>
      <c r="L208" s="20">
        <v>4.6689436352424077E-2</v>
      </c>
      <c r="N208" s="20">
        <v>9.8264605180441531E-3</v>
      </c>
      <c r="O208" s="20">
        <v>2.845083992147171E-2</v>
      </c>
      <c r="P208" s="20">
        <v>1.193209843234674E-2</v>
      </c>
      <c r="Q208" s="20">
        <v>7.3309274896178403E-2</v>
      </c>
      <c r="S208" s="20">
        <v>0.19158244517494891</v>
      </c>
      <c r="T208" s="20">
        <v>0</v>
      </c>
      <c r="U208" s="20">
        <v>7.5553728897013589E-2</v>
      </c>
      <c r="V208" s="20">
        <v>5.1227194432096813E-2</v>
      </c>
      <c r="W208" s="20">
        <v>0</v>
      </c>
      <c r="X208" s="20">
        <v>6.6630277213449968E-2</v>
      </c>
      <c r="Y208" s="20">
        <v>1.1698782676260649E-2</v>
      </c>
      <c r="Z208" s="20">
        <v>2.363873659646409E-2</v>
      </c>
      <c r="AA208" s="20">
        <v>7.4865071650202022E-2</v>
      </c>
      <c r="AB208" s="20">
        <v>0</v>
      </c>
      <c r="AC208" s="20">
        <v>6.8864606307175924E-3</v>
      </c>
      <c r="AD208" s="20">
        <v>1.19274269907996E-2</v>
      </c>
      <c r="AE208" s="20">
        <v>2.21440759160146E-2</v>
      </c>
      <c r="AF208" s="20">
        <v>0</v>
      </c>
      <c r="AG208" s="20">
        <v>1.878480348669731E-2</v>
      </c>
      <c r="AH208" s="20">
        <v>0</v>
      </c>
      <c r="AI208" s="20">
        <v>7.2894135376728689E-2</v>
      </c>
      <c r="AK208" s="20">
        <v>1.319318257992684E-2</v>
      </c>
      <c r="AL208" s="20">
        <v>4.3003867230400533E-2</v>
      </c>
      <c r="AN208" s="20">
        <v>3.2977643102208458E-2</v>
      </c>
      <c r="AO208" s="20">
        <v>1.2504033161183739E-2</v>
      </c>
      <c r="AP208" s="20">
        <v>1.367686896127999E-2</v>
      </c>
      <c r="AQ208" s="20">
        <v>2.2927544838280179E-2</v>
      </c>
      <c r="AR208" s="20">
        <v>3.0342279621947521E-2</v>
      </c>
      <c r="AS208" s="20">
        <v>0</v>
      </c>
      <c r="AT208" s="20">
        <v>0.1998937537380038</v>
      </c>
      <c r="AV208" s="20">
        <v>2.1074318937651111E-2</v>
      </c>
      <c r="AW208" s="20">
        <v>2.1864796625684631E-2</v>
      </c>
      <c r="AX208" s="20">
        <v>2.1616819866186888E-2</v>
      </c>
      <c r="AY208" s="20">
        <v>1.654088567553871E-2</v>
      </c>
      <c r="AZ208" s="20">
        <v>1.7618635122147099E-2</v>
      </c>
      <c r="BA208" s="20">
        <v>0</v>
      </c>
      <c r="BB208" s="20">
        <v>0.4009589025464122</v>
      </c>
      <c r="BC208" s="20">
        <v>3.6126606489983358E-2</v>
      </c>
      <c r="BE208" s="20">
        <v>1.7251794706417769E-2</v>
      </c>
      <c r="BF208" s="20">
        <v>1.7058891604231512E-2</v>
      </c>
      <c r="BG208" s="20">
        <v>1.8944257258981381E-2</v>
      </c>
      <c r="BH208" s="20">
        <v>4.5860008027737272E-2</v>
      </c>
      <c r="BI208" s="20">
        <v>1.9983127220224859E-2</v>
      </c>
      <c r="BJ208" s="20">
        <v>5.9258002384699783E-2</v>
      </c>
      <c r="BK208" s="20">
        <v>8.2799769122619729E-2</v>
      </c>
      <c r="BL208" s="20">
        <v>2.518892567698679E-2</v>
      </c>
      <c r="BN208" s="20">
        <v>2.5983976063852131E-2</v>
      </c>
      <c r="BO208" s="20">
        <v>3.9679609423865073E-2</v>
      </c>
      <c r="BP208" s="20">
        <v>2.67220955289743E-2</v>
      </c>
    </row>
    <row r="210" spans="2:68" ht="87" x14ac:dyDescent="0.35">
      <c r="B210" s="17" t="s">
        <v>148</v>
      </c>
    </row>
    <row r="211" spans="2:68" x14ac:dyDescent="0.35">
      <c r="B211" s="18" t="s">
        <v>16</v>
      </c>
    </row>
    <row r="212" spans="2:68" x14ac:dyDescent="0.35">
      <c r="B212" s="19" t="s">
        <v>143</v>
      </c>
      <c r="C212" s="20">
        <v>0.49192262590953761</v>
      </c>
      <c r="D212" s="20">
        <v>0.42369264771728249</v>
      </c>
      <c r="E212" s="20">
        <v>0.44709158517424979</v>
      </c>
      <c r="F212" s="20">
        <v>0.44456397516802298</v>
      </c>
      <c r="G212" s="20">
        <v>0.47520859345407002</v>
      </c>
      <c r="H212" s="20">
        <v>0.55597409778528817</v>
      </c>
      <c r="I212" s="20">
        <v>0.63584720661314331</v>
      </c>
      <c r="K212" s="20">
        <v>0.52760948624227155</v>
      </c>
      <c r="L212" s="20">
        <v>0.45136275282800131</v>
      </c>
      <c r="N212" s="20">
        <v>0.54583845511185602</v>
      </c>
      <c r="O212" s="20">
        <v>0.5136239315465122</v>
      </c>
      <c r="P212" s="20">
        <v>0.48953099442546072</v>
      </c>
      <c r="Q212" s="20">
        <v>0.36314244809069351</v>
      </c>
      <c r="S212" s="20">
        <v>0.38646181913130562</v>
      </c>
      <c r="T212" s="20">
        <v>0.28846818612566849</v>
      </c>
      <c r="U212" s="20">
        <v>0.42192210403939712</v>
      </c>
      <c r="V212" s="20">
        <v>0.42063142776466211</v>
      </c>
      <c r="W212" s="20">
        <v>0.57456717886320763</v>
      </c>
      <c r="X212" s="20">
        <v>0.28301280465920592</v>
      </c>
      <c r="Y212" s="20">
        <v>0.51612927161720557</v>
      </c>
      <c r="Z212" s="20">
        <v>0.39032573141845578</v>
      </c>
      <c r="AA212" s="20">
        <v>0.49592176131300081</v>
      </c>
      <c r="AB212" s="20">
        <v>0.63751563495389552</v>
      </c>
      <c r="AC212" s="20">
        <v>0.55877110031447663</v>
      </c>
      <c r="AD212" s="20">
        <v>0.57230550668498925</v>
      </c>
      <c r="AE212" s="20">
        <v>0.44105369165422881</v>
      </c>
      <c r="AF212" s="20">
        <v>0.57877925485556514</v>
      </c>
      <c r="AG212" s="20">
        <v>0.46413323130040168</v>
      </c>
      <c r="AH212" s="20">
        <v>0.64112552629305852</v>
      </c>
      <c r="AI212" s="20">
        <v>0.3819646819604402</v>
      </c>
      <c r="AK212" s="20">
        <v>0.53996681614962061</v>
      </c>
      <c r="AL212" s="20">
        <v>0.4446555889626112</v>
      </c>
      <c r="AN212" s="20">
        <v>0.46010099965664042</v>
      </c>
      <c r="AO212" s="20">
        <v>0.48087805721116228</v>
      </c>
      <c r="AP212" s="20">
        <v>0.5526802114684386</v>
      </c>
      <c r="AQ212" s="20">
        <v>0.50783621065355111</v>
      </c>
      <c r="AR212" s="20">
        <v>0.49310441617073542</v>
      </c>
      <c r="AS212" s="20">
        <v>0.60405944388234534</v>
      </c>
      <c r="AT212" s="20">
        <v>0.298959990901352</v>
      </c>
      <c r="AV212" s="20">
        <v>0.58501260376834285</v>
      </c>
      <c r="AW212" s="20">
        <v>0.50310053325597826</v>
      </c>
      <c r="AX212" s="20">
        <v>0.46053158526224791</v>
      </c>
      <c r="AY212" s="20">
        <v>0.3127282327425096</v>
      </c>
      <c r="AZ212" s="20">
        <v>0.60455180779247186</v>
      </c>
      <c r="BA212" s="20">
        <v>0.77186325144371515</v>
      </c>
      <c r="BB212" s="20">
        <v>0.18612556054171939</v>
      </c>
      <c r="BC212" s="20">
        <v>0.39717483094229677</v>
      </c>
      <c r="BE212" s="20">
        <v>0.62524249850490821</v>
      </c>
      <c r="BF212" s="20">
        <v>0.50704440971827858</v>
      </c>
      <c r="BG212" s="20">
        <v>0.46880754271395653</v>
      </c>
      <c r="BH212" s="20">
        <v>0.44546517350897419</v>
      </c>
      <c r="BI212" s="20">
        <v>0.51770006332309237</v>
      </c>
      <c r="BJ212" s="20">
        <v>0.2181515258137379</v>
      </c>
      <c r="BK212" s="20">
        <v>0.3536884877113553</v>
      </c>
      <c r="BL212" s="20">
        <v>0.4802757301017192</v>
      </c>
      <c r="BN212" s="20">
        <v>0.49341399885357629</v>
      </c>
      <c r="BO212" s="20">
        <v>0.49904177428913121</v>
      </c>
      <c r="BP212" s="20">
        <v>0.48677874716746689</v>
      </c>
    </row>
    <row r="213" spans="2:68" x14ac:dyDescent="0.35">
      <c r="B213" s="19" t="s">
        <v>144</v>
      </c>
      <c r="C213" s="20">
        <v>0.30969274671943531</v>
      </c>
      <c r="D213" s="20">
        <v>0.28716842423062161</v>
      </c>
      <c r="E213" s="20">
        <v>0.3226445628088212</v>
      </c>
      <c r="F213" s="20">
        <v>0.30866217761928022</v>
      </c>
      <c r="G213" s="20">
        <v>0.35586935930934271</v>
      </c>
      <c r="H213" s="20">
        <v>0.29819547795819462</v>
      </c>
      <c r="I213" s="20">
        <v>0.27279051886055761</v>
      </c>
      <c r="K213" s="20">
        <v>0.28083937733027481</v>
      </c>
      <c r="L213" s="20">
        <v>0.34253075351308171</v>
      </c>
      <c r="N213" s="20">
        <v>0.34500095019145022</v>
      </c>
      <c r="O213" s="20">
        <v>0.28754922701867602</v>
      </c>
      <c r="P213" s="20">
        <v>0.25192656824513748</v>
      </c>
      <c r="Q213" s="20">
        <v>0.31001119098056829</v>
      </c>
      <c r="S213" s="20">
        <v>0.3111140511338279</v>
      </c>
      <c r="T213" s="20">
        <v>0.3371936447495586</v>
      </c>
      <c r="U213" s="20">
        <v>0.24550713417316061</v>
      </c>
      <c r="V213" s="20">
        <v>0.29548813265880702</v>
      </c>
      <c r="W213" s="20">
        <v>0.25209755784508808</v>
      </c>
      <c r="X213" s="20">
        <v>0.41178057318181072</v>
      </c>
      <c r="Y213" s="20">
        <v>0.25508696578693402</v>
      </c>
      <c r="Z213" s="20">
        <v>0.37028584997493591</v>
      </c>
      <c r="AA213" s="20">
        <v>0.26453778008324641</v>
      </c>
      <c r="AB213" s="20">
        <v>0.27040693037700952</v>
      </c>
      <c r="AC213" s="20">
        <v>0.26492327926476622</v>
      </c>
      <c r="AD213" s="20">
        <v>0.28963900404261261</v>
      </c>
      <c r="AE213" s="20">
        <v>0.40457030289970991</v>
      </c>
      <c r="AF213" s="20">
        <v>0.29368371537590032</v>
      </c>
      <c r="AG213" s="20">
        <v>0.4651895389892593</v>
      </c>
      <c r="AH213" s="20">
        <v>0.29950646088061472</v>
      </c>
      <c r="AI213" s="20">
        <v>0.30460298572732891</v>
      </c>
      <c r="AK213" s="20">
        <v>0.2983686401583438</v>
      </c>
      <c r="AL213" s="20">
        <v>0.32021882396948909</v>
      </c>
      <c r="AN213" s="20">
        <v>0.2415801696215443</v>
      </c>
      <c r="AO213" s="20">
        <v>0.31521536416975598</v>
      </c>
      <c r="AP213" s="20">
        <v>0.24258780919211709</v>
      </c>
      <c r="AQ213" s="20">
        <v>0.34065475809146639</v>
      </c>
      <c r="AR213" s="20">
        <v>0.35903349617387958</v>
      </c>
      <c r="AS213" s="20">
        <v>0.27326691844404072</v>
      </c>
      <c r="AT213" s="20">
        <v>0.39242555115264532</v>
      </c>
      <c r="AV213" s="20">
        <v>0.28791962153237838</v>
      </c>
      <c r="AW213" s="20">
        <v>0.32770000663271681</v>
      </c>
      <c r="AX213" s="20">
        <v>0.36912638650389878</v>
      </c>
      <c r="AY213" s="20">
        <v>0.47627022741912722</v>
      </c>
      <c r="AZ213" s="20">
        <v>0.23464854602143029</v>
      </c>
      <c r="BA213" s="20">
        <v>0</v>
      </c>
      <c r="BB213" s="20">
        <v>0.2021673875605273</v>
      </c>
      <c r="BC213" s="20">
        <v>0.27493189061508799</v>
      </c>
      <c r="BE213" s="20">
        <v>0.25361491116232482</v>
      </c>
      <c r="BF213" s="20">
        <v>0.31546558839753502</v>
      </c>
      <c r="BG213" s="20">
        <v>0.33345145453659902</v>
      </c>
      <c r="BH213" s="20">
        <v>0.36344582934016428</v>
      </c>
      <c r="BI213" s="20">
        <v>0.31400549075427131</v>
      </c>
      <c r="BJ213" s="20">
        <v>0.31007595011844019</v>
      </c>
      <c r="BK213" s="20">
        <v>0.34999921921797839</v>
      </c>
      <c r="BL213" s="20">
        <v>0.18686406884746831</v>
      </c>
      <c r="BN213" s="20">
        <v>0.29346090557474058</v>
      </c>
      <c r="BO213" s="20">
        <v>0.35983495908921792</v>
      </c>
      <c r="BP213" s="20">
        <v>0.33244767689552018</v>
      </c>
    </row>
    <row r="214" spans="2:68" x14ac:dyDescent="0.35">
      <c r="B214" s="19" t="s">
        <v>145</v>
      </c>
      <c r="C214" s="20">
        <v>0.13938115030412951</v>
      </c>
      <c r="D214" s="20">
        <v>0.2007754701662223</v>
      </c>
      <c r="E214" s="20">
        <v>0.14208621483508671</v>
      </c>
      <c r="F214" s="20">
        <v>0.1994567842533761</v>
      </c>
      <c r="G214" s="20">
        <v>9.9012908611913031E-2</v>
      </c>
      <c r="H214" s="20">
        <v>0.11935335282491499</v>
      </c>
      <c r="I214" s="20">
        <v>6.3685990619847727E-2</v>
      </c>
      <c r="K214" s="20">
        <v>0.13338326490511579</v>
      </c>
      <c r="L214" s="20">
        <v>0.1470724509775326</v>
      </c>
      <c r="N214" s="20">
        <v>7.8954783455713065E-2</v>
      </c>
      <c r="O214" s="20">
        <v>0.1482554573527354</v>
      </c>
      <c r="P214" s="20">
        <v>0.1536033078568996</v>
      </c>
      <c r="Q214" s="20">
        <v>0.23586815298098909</v>
      </c>
      <c r="S214" s="20">
        <v>0.1181804530523148</v>
      </c>
      <c r="T214" s="20">
        <v>0.28740150336468301</v>
      </c>
      <c r="U214" s="20">
        <v>0.27305880234476998</v>
      </c>
      <c r="V214" s="20">
        <v>0.23350637105319161</v>
      </c>
      <c r="W214" s="20">
        <v>0.1082996497902884</v>
      </c>
      <c r="X214" s="20">
        <v>0.2161510947367743</v>
      </c>
      <c r="Y214" s="20">
        <v>0.18413014580333101</v>
      </c>
      <c r="Z214" s="20">
        <v>0.17194297303394571</v>
      </c>
      <c r="AA214" s="20">
        <v>0.15119989111389409</v>
      </c>
      <c r="AB214" s="20">
        <v>5.0314447173024773E-2</v>
      </c>
      <c r="AC214" s="20">
        <v>0.10924561158241849</v>
      </c>
      <c r="AD214" s="20">
        <v>0.1066923218250042</v>
      </c>
      <c r="AE214" s="20">
        <v>0.1322319295300467</v>
      </c>
      <c r="AF214" s="20">
        <v>8.3209966064060267E-2</v>
      </c>
      <c r="AG214" s="20">
        <v>7.0677229710339046E-2</v>
      </c>
      <c r="AH214" s="20">
        <v>4.8186481598974172E-2</v>
      </c>
      <c r="AI214" s="20">
        <v>0.1159608324077009</v>
      </c>
      <c r="AK214" s="20">
        <v>0.10816535483999801</v>
      </c>
      <c r="AL214" s="20">
        <v>0.17060063394811911</v>
      </c>
      <c r="AN214" s="20">
        <v>0.22902255094015481</v>
      </c>
      <c r="AO214" s="20">
        <v>0.1454133096964334</v>
      </c>
      <c r="AP214" s="20">
        <v>0.12858462806615981</v>
      </c>
      <c r="AQ214" s="20">
        <v>0.10602368860218531</v>
      </c>
      <c r="AR214" s="20">
        <v>9.1825540131668631E-2</v>
      </c>
      <c r="AS214" s="20">
        <v>0.122673637673614</v>
      </c>
      <c r="AT214" s="20">
        <v>0.16066631371677559</v>
      </c>
      <c r="AV214" s="20">
        <v>9.5077916982288443E-2</v>
      </c>
      <c r="AW214" s="20">
        <v>0.1371656314422243</v>
      </c>
      <c r="AX214" s="20">
        <v>0.1583896456313344</v>
      </c>
      <c r="AY214" s="20">
        <v>0.15536540039844329</v>
      </c>
      <c r="AZ214" s="20">
        <v>0.1082933628437867</v>
      </c>
      <c r="BA214" s="20">
        <v>0.2281367485562848</v>
      </c>
      <c r="BB214" s="20">
        <v>0.18669952212733409</v>
      </c>
      <c r="BC214" s="20">
        <v>0.18739561132081561</v>
      </c>
      <c r="BE214" s="20">
        <v>8.7522136487463861E-2</v>
      </c>
      <c r="BF214" s="20">
        <v>0.14023947735448589</v>
      </c>
      <c r="BG214" s="20">
        <v>0.16604436950248611</v>
      </c>
      <c r="BH214" s="20">
        <v>0.1236840129357589</v>
      </c>
      <c r="BI214" s="20">
        <v>0.1036830476815275</v>
      </c>
      <c r="BJ214" s="20">
        <v>0.2920708807749185</v>
      </c>
      <c r="BK214" s="20">
        <v>0.16839518738325021</v>
      </c>
      <c r="BL214" s="20">
        <v>0.27960959284860992</v>
      </c>
      <c r="BN214" s="20">
        <v>0.15562519797777949</v>
      </c>
      <c r="BO214" s="20">
        <v>8.2898176864988099E-2</v>
      </c>
      <c r="BP214" s="20">
        <v>0.1223825834428218</v>
      </c>
    </row>
    <row r="215" spans="2:68" x14ac:dyDescent="0.35">
      <c r="B215" s="19" t="s">
        <v>146</v>
      </c>
      <c r="C215" s="20">
        <v>2.6848163389255671E-2</v>
      </c>
      <c r="D215" s="20">
        <v>5.4524645964466448E-2</v>
      </c>
      <c r="E215" s="20">
        <v>4.218980393043345E-2</v>
      </c>
      <c r="F215" s="20">
        <v>1.7240254225204771E-2</v>
      </c>
      <c r="G215" s="20">
        <v>1.126234840551134E-2</v>
      </c>
      <c r="H215" s="20">
        <v>1.784568022263525E-2</v>
      </c>
      <c r="I215" s="20">
        <v>2.0971051932216149E-2</v>
      </c>
      <c r="K215" s="20">
        <v>3.1608612893228617E-2</v>
      </c>
      <c r="L215" s="20">
        <v>2.1663851983735449E-2</v>
      </c>
      <c r="N215" s="20">
        <v>1.2689799087543139E-2</v>
      </c>
      <c r="O215" s="20">
        <v>2.7274385546489342E-2</v>
      </c>
      <c r="P215" s="20">
        <v>4.149394934139651E-2</v>
      </c>
      <c r="Q215" s="20">
        <v>4.3335467851706763E-2</v>
      </c>
      <c r="S215" s="20">
        <v>0</v>
      </c>
      <c r="T215" s="20">
        <v>6.3118236398257171E-2</v>
      </c>
      <c r="U215" s="20">
        <v>4.3728410766258601E-2</v>
      </c>
      <c r="V215" s="20">
        <v>3.7225363472040897E-2</v>
      </c>
      <c r="W215" s="20">
        <v>3.2608567679268813E-2</v>
      </c>
      <c r="X215" s="20">
        <v>3.6452226726591409E-2</v>
      </c>
      <c r="Y215" s="20">
        <v>2.4706851322512529E-2</v>
      </c>
      <c r="Z215" s="20">
        <v>1.8341770831064249E-2</v>
      </c>
      <c r="AA215" s="20">
        <v>1.666309720920436E-2</v>
      </c>
      <c r="AB215" s="20">
        <v>0</v>
      </c>
      <c r="AC215" s="20">
        <v>6.7060008838338694E-2</v>
      </c>
      <c r="AD215" s="20">
        <v>9.93880598839505E-3</v>
      </c>
      <c r="AE215" s="20">
        <v>0</v>
      </c>
      <c r="AF215" s="20">
        <v>2.5359187190064969E-2</v>
      </c>
      <c r="AG215" s="20">
        <v>0</v>
      </c>
      <c r="AH215" s="20">
        <v>4.3587360110516719E-3</v>
      </c>
      <c r="AI215" s="20">
        <v>6.557534658373175E-2</v>
      </c>
      <c r="AK215" s="20">
        <v>2.766290480494309E-2</v>
      </c>
      <c r="AL215" s="20">
        <v>2.611782713231374E-2</v>
      </c>
      <c r="AN215" s="20">
        <v>5.4161108299057507E-2</v>
      </c>
      <c r="AO215" s="20">
        <v>2.007740224239864E-2</v>
      </c>
      <c r="AP215" s="20">
        <v>3.8353582084814021E-2</v>
      </c>
      <c r="AQ215" s="20">
        <v>1.8855800207385771E-2</v>
      </c>
      <c r="AR215" s="20">
        <v>1.576629374112902E-2</v>
      </c>
      <c r="AS215" s="20">
        <v>0</v>
      </c>
      <c r="AT215" s="20">
        <v>4.1478395403335949E-2</v>
      </c>
      <c r="AV215" s="20">
        <v>1.7355673588979929E-2</v>
      </c>
      <c r="AW215" s="20">
        <v>1.634323732513962E-2</v>
      </c>
      <c r="AX215" s="20">
        <v>1.1952382602518959E-2</v>
      </c>
      <c r="AY215" s="20">
        <v>2.8171175477907269E-2</v>
      </c>
      <c r="AZ215" s="20">
        <v>4.1965019757862737E-2</v>
      </c>
      <c r="BA215" s="20">
        <v>0</v>
      </c>
      <c r="BB215" s="20">
        <v>0</v>
      </c>
      <c r="BC215" s="20">
        <v>5.752915895706439E-2</v>
      </c>
      <c r="BE215" s="20">
        <v>1.28989361714806E-2</v>
      </c>
      <c r="BF215" s="20">
        <v>1.369467336994718E-2</v>
      </c>
      <c r="BG215" s="20">
        <v>1.419320717168536E-2</v>
      </c>
      <c r="BH215" s="20">
        <v>4.3883900648198478E-2</v>
      </c>
      <c r="BI215" s="20">
        <v>4.8899970757150822E-2</v>
      </c>
      <c r="BJ215" s="20">
        <v>4.2283920132829257E-2</v>
      </c>
      <c r="BK215" s="20">
        <v>4.4455154476149561E-2</v>
      </c>
      <c r="BL215" s="20">
        <v>2.518892567698679E-2</v>
      </c>
      <c r="BN215" s="20">
        <v>2.843264901332658E-2</v>
      </c>
      <c r="BO215" s="20">
        <v>2.176780976002006E-2</v>
      </c>
      <c r="BP215" s="20">
        <v>1.7153791890746239E-2</v>
      </c>
    </row>
    <row r="216" spans="2:68" x14ac:dyDescent="0.35">
      <c r="B216" s="19" t="s">
        <v>147</v>
      </c>
      <c r="C216" s="20">
        <v>9.9685736435815402E-3</v>
      </c>
      <c r="D216" s="20">
        <v>1.07653742181947E-2</v>
      </c>
      <c r="E216" s="20">
        <v>1.04914562209682E-2</v>
      </c>
      <c r="F216" s="20">
        <v>1.0318980785249621E-2</v>
      </c>
      <c r="G216" s="20">
        <v>2.644565890497011E-2</v>
      </c>
      <c r="H216" s="20">
        <v>0</v>
      </c>
      <c r="I216" s="20">
        <v>0</v>
      </c>
      <c r="K216" s="20">
        <v>1.289236735743224E-2</v>
      </c>
      <c r="L216" s="20">
        <v>5.4348744413753036E-3</v>
      </c>
      <c r="N216" s="20">
        <v>7.694009926883804E-3</v>
      </c>
      <c r="O216" s="20">
        <v>0</v>
      </c>
      <c r="P216" s="20">
        <v>3.6505850812651883E-2</v>
      </c>
      <c r="Q216" s="20">
        <v>6.3528153375335076E-3</v>
      </c>
      <c r="S216" s="20">
        <v>6.6235429766294554E-2</v>
      </c>
      <c r="T216" s="20">
        <v>0</v>
      </c>
      <c r="U216" s="20">
        <v>0</v>
      </c>
      <c r="V216" s="20">
        <v>1.31487050512982E-2</v>
      </c>
      <c r="W216" s="20">
        <v>0</v>
      </c>
      <c r="X216" s="20">
        <v>1.254523474085773E-2</v>
      </c>
      <c r="Y216" s="20">
        <v>8.2479827937561607E-3</v>
      </c>
      <c r="Z216" s="20">
        <v>0</v>
      </c>
      <c r="AA216" s="20">
        <v>2.539727706155355E-2</v>
      </c>
      <c r="AB216" s="20">
        <v>4.1762987496070048E-2</v>
      </c>
      <c r="AC216" s="20">
        <v>0</v>
      </c>
      <c r="AD216" s="20">
        <v>0</v>
      </c>
      <c r="AE216" s="20">
        <v>0</v>
      </c>
      <c r="AF216" s="20">
        <v>1.8967876514409409E-2</v>
      </c>
      <c r="AG216" s="20">
        <v>0</v>
      </c>
      <c r="AH216" s="20">
        <v>6.8227952163009767E-3</v>
      </c>
      <c r="AI216" s="20">
        <v>3.9002063539588031E-2</v>
      </c>
      <c r="AK216" s="20">
        <v>1.0593688026502389E-2</v>
      </c>
      <c r="AL216" s="20">
        <v>9.3715248011831884E-3</v>
      </c>
      <c r="AN216" s="20">
        <v>7.5675857413015756E-3</v>
      </c>
      <c r="AO216" s="20">
        <v>1.281868792105007E-2</v>
      </c>
      <c r="AP216" s="20">
        <v>0</v>
      </c>
      <c r="AQ216" s="20">
        <v>7.2133030809694984E-3</v>
      </c>
      <c r="AR216" s="20">
        <v>1.474700919078992E-2</v>
      </c>
      <c r="AS216" s="20">
        <v>0</v>
      </c>
      <c r="AT216" s="20">
        <v>3.9959237510689062E-2</v>
      </c>
      <c r="AV216" s="20">
        <v>0</v>
      </c>
      <c r="AW216" s="20">
        <v>6.1735489589406856E-3</v>
      </c>
      <c r="AX216" s="20">
        <v>0</v>
      </c>
      <c r="AY216" s="20">
        <v>1.09240782864739E-2</v>
      </c>
      <c r="AZ216" s="20">
        <v>0</v>
      </c>
      <c r="BA216" s="20">
        <v>0</v>
      </c>
      <c r="BB216" s="20">
        <v>0</v>
      </c>
      <c r="BC216" s="20">
        <v>3.6525488637012472E-2</v>
      </c>
      <c r="BE216" s="20">
        <v>4.1165540341795747E-3</v>
      </c>
      <c r="BF216" s="20">
        <v>1.199788823969233E-2</v>
      </c>
      <c r="BG216" s="20">
        <v>1.750342607527279E-2</v>
      </c>
      <c r="BH216" s="20">
        <v>0</v>
      </c>
      <c r="BI216" s="20">
        <v>9.9675378587822938E-3</v>
      </c>
      <c r="BJ216" s="20">
        <v>2.9133795187237969E-2</v>
      </c>
      <c r="BK216" s="20">
        <v>0</v>
      </c>
      <c r="BL216" s="20">
        <v>2.8061682525215709E-2</v>
      </c>
      <c r="BN216" s="20">
        <v>1.1764074445719331E-2</v>
      </c>
      <c r="BO216" s="20">
        <v>4.6979233332204188E-3</v>
      </c>
      <c r="BP216" s="20">
        <v>8.0649873126782557E-3</v>
      </c>
    </row>
    <row r="217" spans="2:68" x14ac:dyDescent="0.35">
      <c r="B217" s="19" t="s">
        <v>93</v>
      </c>
      <c r="C217" s="20">
        <v>2.2186740034060369E-2</v>
      </c>
      <c r="D217" s="20">
        <v>2.307343770321256E-2</v>
      </c>
      <c r="E217" s="20">
        <v>3.5496377030440777E-2</v>
      </c>
      <c r="F217" s="20">
        <v>1.9757827948866161E-2</v>
      </c>
      <c r="G217" s="20">
        <v>3.2201131314192923E-2</v>
      </c>
      <c r="H217" s="20">
        <v>8.6313912089670368E-3</v>
      </c>
      <c r="I217" s="20">
        <v>6.705231974235247E-3</v>
      </c>
      <c r="K217" s="20">
        <v>1.3666891271676831E-2</v>
      </c>
      <c r="L217" s="20">
        <v>3.1935316256273653E-2</v>
      </c>
      <c r="N217" s="20">
        <v>9.822002226553949E-3</v>
      </c>
      <c r="O217" s="20">
        <v>2.3296998535587098E-2</v>
      </c>
      <c r="P217" s="20">
        <v>2.6939329318453858E-2</v>
      </c>
      <c r="Q217" s="20">
        <v>4.1289924758508852E-2</v>
      </c>
      <c r="S217" s="20">
        <v>0.1180082469162571</v>
      </c>
      <c r="T217" s="20">
        <v>2.3818429361832771E-2</v>
      </c>
      <c r="U217" s="20">
        <v>1.5783548676413631E-2</v>
      </c>
      <c r="V217" s="20">
        <v>0</v>
      </c>
      <c r="W217" s="20">
        <v>3.2427045822146963E-2</v>
      </c>
      <c r="X217" s="20">
        <v>4.0058065954760143E-2</v>
      </c>
      <c r="Y217" s="20">
        <v>1.1698782676260649E-2</v>
      </c>
      <c r="Z217" s="20">
        <v>4.9103674741598283E-2</v>
      </c>
      <c r="AA217" s="20">
        <v>4.6280193219100901E-2</v>
      </c>
      <c r="AB217" s="20">
        <v>0</v>
      </c>
      <c r="AC217" s="20">
        <v>0</v>
      </c>
      <c r="AD217" s="20">
        <v>2.1424361458998991E-2</v>
      </c>
      <c r="AE217" s="20">
        <v>2.21440759160146E-2</v>
      </c>
      <c r="AF217" s="20">
        <v>0</v>
      </c>
      <c r="AG217" s="20">
        <v>0</v>
      </c>
      <c r="AH217" s="20">
        <v>0</v>
      </c>
      <c r="AI217" s="20">
        <v>9.2894089781210248E-2</v>
      </c>
      <c r="AK217" s="20">
        <v>1.5242596020592161E-2</v>
      </c>
      <c r="AL217" s="20">
        <v>2.9035601186283629E-2</v>
      </c>
      <c r="AN217" s="20">
        <v>7.5675857413015756E-3</v>
      </c>
      <c r="AO217" s="20">
        <v>2.559717875919967E-2</v>
      </c>
      <c r="AP217" s="20">
        <v>3.7793769188470529E-2</v>
      </c>
      <c r="AQ217" s="20">
        <v>1.9416239364442062E-2</v>
      </c>
      <c r="AR217" s="20">
        <v>2.5523244591797441E-2</v>
      </c>
      <c r="AS217" s="20">
        <v>0</v>
      </c>
      <c r="AT217" s="20">
        <v>6.6510511315201901E-2</v>
      </c>
      <c r="AV217" s="20">
        <v>1.4634184128010491E-2</v>
      </c>
      <c r="AW217" s="20">
        <v>9.5170423850003752E-3</v>
      </c>
      <c r="AX217" s="20">
        <v>0</v>
      </c>
      <c r="AY217" s="20">
        <v>1.654088567553871E-2</v>
      </c>
      <c r="AZ217" s="20">
        <v>1.0541263584448469E-2</v>
      </c>
      <c r="BA217" s="20">
        <v>0</v>
      </c>
      <c r="BB217" s="20">
        <v>0.42500752977041911</v>
      </c>
      <c r="BC217" s="20">
        <v>4.6443019527722791E-2</v>
      </c>
      <c r="BE217" s="20">
        <v>1.6604963639643078E-2</v>
      </c>
      <c r="BF217" s="20">
        <v>1.1557962920061169E-2</v>
      </c>
      <c r="BG217" s="20">
        <v>0</v>
      </c>
      <c r="BH217" s="20">
        <v>2.352108356690422E-2</v>
      </c>
      <c r="BI217" s="20">
        <v>5.7438896251756468E-3</v>
      </c>
      <c r="BJ217" s="20">
        <v>0.10828392797283611</v>
      </c>
      <c r="BK217" s="20">
        <v>8.3461951211266358E-2</v>
      </c>
      <c r="BL217" s="20">
        <v>0</v>
      </c>
      <c r="BN217" s="20">
        <v>1.7303174134857619E-2</v>
      </c>
      <c r="BO217" s="20">
        <v>3.1759356663422209E-2</v>
      </c>
      <c r="BP217" s="20">
        <v>3.3172213290766507E-2</v>
      </c>
    </row>
    <row r="219" spans="2:68" ht="87" x14ac:dyDescent="0.35">
      <c r="B219" s="17" t="s">
        <v>149</v>
      </c>
    </row>
    <row r="220" spans="2:68" x14ac:dyDescent="0.35">
      <c r="B220" s="18" t="s">
        <v>16</v>
      </c>
    </row>
    <row r="221" spans="2:68" x14ac:dyDescent="0.35">
      <c r="B221" s="19" t="s">
        <v>143</v>
      </c>
      <c r="C221" s="20">
        <v>0.50929457460817984</v>
      </c>
      <c r="D221" s="20">
        <v>0.401100584177909</v>
      </c>
      <c r="E221" s="20">
        <v>0.47939970695652939</v>
      </c>
      <c r="F221" s="20">
        <v>0.48477314234050611</v>
      </c>
      <c r="G221" s="20">
        <v>0.50464610519619046</v>
      </c>
      <c r="H221" s="20">
        <v>0.58096591551970322</v>
      </c>
      <c r="I221" s="20">
        <v>0.61053337541187269</v>
      </c>
      <c r="K221" s="20">
        <v>0.5098770251345659</v>
      </c>
      <c r="L221" s="20">
        <v>0.50840623073821678</v>
      </c>
      <c r="N221" s="20">
        <v>0.57233753351172711</v>
      </c>
      <c r="O221" s="20">
        <v>0.51570402578104002</v>
      </c>
      <c r="P221" s="20">
        <v>0.51656382680210255</v>
      </c>
      <c r="Q221" s="20">
        <v>0.37647907486156063</v>
      </c>
      <c r="S221" s="20">
        <v>0.307918985155687</v>
      </c>
      <c r="T221" s="20">
        <v>0.22507116228049939</v>
      </c>
      <c r="U221" s="20">
        <v>0.47089332833401709</v>
      </c>
      <c r="V221" s="20">
        <v>0.4843047591472982</v>
      </c>
      <c r="W221" s="20">
        <v>0.48279517353780121</v>
      </c>
      <c r="X221" s="20">
        <v>0.44235405770311959</v>
      </c>
      <c r="Y221" s="20">
        <v>0.40922274783424872</v>
      </c>
      <c r="Z221" s="20">
        <v>0.48500824957234218</v>
      </c>
      <c r="AA221" s="20">
        <v>0.56540628758412059</v>
      </c>
      <c r="AB221" s="20">
        <v>0.67848318464424207</v>
      </c>
      <c r="AC221" s="20">
        <v>0.60031639792826064</v>
      </c>
      <c r="AD221" s="20">
        <v>0.62217199479553487</v>
      </c>
      <c r="AE221" s="20">
        <v>0.56474550428790182</v>
      </c>
      <c r="AF221" s="20">
        <v>0.52133501358244683</v>
      </c>
      <c r="AG221" s="20">
        <v>0.47972035367762161</v>
      </c>
      <c r="AH221" s="20">
        <v>0.61422250666410172</v>
      </c>
      <c r="AI221" s="20">
        <v>0.3635058240946869</v>
      </c>
      <c r="AK221" s="20">
        <v>0.54357840968880666</v>
      </c>
      <c r="AL221" s="20">
        <v>0.47552492037448579</v>
      </c>
      <c r="AN221" s="20">
        <v>0.47802117075956441</v>
      </c>
      <c r="AO221" s="20">
        <v>0.49619212132831719</v>
      </c>
      <c r="AP221" s="20">
        <v>0.55771140620756188</v>
      </c>
      <c r="AQ221" s="20">
        <v>0.52006873499749307</v>
      </c>
      <c r="AR221" s="20">
        <v>0.5498103966818686</v>
      </c>
      <c r="AS221" s="20">
        <v>0.51238718131318362</v>
      </c>
      <c r="AT221" s="20">
        <v>0.33440187373619301</v>
      </c>
      <c r="AV221" s="20">
        <v>0.57783318346765611</v>
      </c>
      <c r="AW221" s="20">
        <v>0.51317936006830134</v>
      </c>
      <c r="AX221" s="20">
        <v>0.55295477391689074</v>
      </c>
      <c r="AY221" s="20">
        <v>0.3862954322673931</v>
      </c>
      <c r="AZ221" s="20">
        <v>0.54249181104709476</v>
      </c>
      <c r="BA221" s="20">
        <v>0.77186325144371515</v>
      </c>
      <c r="BB221" s="20">
        <v>0.31096563919005449</v>
      </c>
      <c r="BC221" s="20">
        <v>0.44263807953725048</v>
      </c>
      <c r="BE221" s="20">
        <v>0.59866762289035003</v>
      </c>
      <c r="BF221" s="20">
        <v>0.52113580623899702</v>
      </c>
      <c r="BG221" s="20">
        <v>0.52180459062222129</v>
      </c>
      <c r="BH221" s="20">
        <v>0.48504111046007442</v>
      </c>
      <c r="BI221" s="20">
        <v>0.50485848002243805</v>
      </c>
      <c r="BJ221" s="20">
        <v>0.34897366051319328</v>
      </c>
      <c r="BK221" s="20">
        <v>0.4581789571217092</v>
      </c>
      <c r="BL221" s="20">
        <v>0.34072462042082241</v>
      </c>
      <c r="BN221" s="20">
        <v>0.50558205422049884</v>
      </c>
      <c r="BO221" s="20">
        <v>0.53321044741760382</v>
      </c>
      <c r="BP221" s="20">
        <v>0.50973054178974586</v>
      </c>
    </row>
    <row r="222" spans="2:68" x14ac:dyDescent="0.35">
      <c r="B222" s="19" t="s">
        <v>144</v>
      </c>
      <c r="C222" s="20">
        <v>0.31166352371772621</v>
      </c>
      <c r="D222" s="20">
        <v>0.34589626223183528</v>
      </c>
      <c r="E222" s="20">
        <v>0.33324810495173818</v>
      </c>
      <c r="F222" s="20">
        <v>0.303765327436681</v>
      </c>
      <c r="G222" s="20">
        <v>0.32767723492284451</v>
      </c>
      <c r="H222" s="20">
        <v>0.28412912253678041</v>
      </c>
      <c r="I222" s="20">
        <v>0.27385599451706077</v>
      </c>
      <c r="K222" s="20">
        <v>0.30318817716291308</v>
      </c>
      <c r="L222" s="20">
        <v>0.32155299767465761</v>
      </c>
      <c r="N222" s="20">
        <v>0.33941681433024662</v>
      </c>
      <c r="O222" s="20">
        <v>0.27011632680161041</v>
      </c>
      <c r="P222" s="20">
        <v>0.30856911725143099</v>
      </c>
      <c r="Q222" s="20">
        <v>0.30452338005388851</v>
      </c>
      <c r="S222" s="20">
        <v>0.45589231487574111</v>
      </c>
      <c r="T222" s="20">
        <v>0.28320093498900217</v>
      </c>
      <c r="U222" s="20">
        <v>0.30269907407761981</v>
      </c>
      <c r="V222" s="20">
        <v>0.22141346954077709</v>
      </c>
      <c r="W222" s="20">
        <v>0.33758871716476391</v>
      </c>
      <c r="X222" s="20">
        <v>0.24613780463412641</v>
      </c>
      <c r="Y222" s="20">
        <v>0.37697771614266951</v>
      </c>
      <c r="Z222" s="20">
        <v>0.34346484022135709</v>
      </c>
      <c r="AA222" s="20">
        <v>0.24113267798763349</v>
      </c>
      <c r="AB222" s="20">
        <v>0.32151681535575788</v>
      </c>
      <c r="AC222" s="20">
        <v>0.29092171646648951</v>
      </c>
      <c r="AD222" s="20">
        <v>0.31153302004844968</v>
      </c>
      <c r="AE222" s="20">
        <v>0.32442086611469723</v>
      </c>
      <c r="AF222" s="20">
        <v>0.28702782102192381</v>
      </c>
      <c r="AG222" s="20">
        <v>0.42013896280769097</v>
      </c>
      <c r="AH222" s="20">
        <v>0.31096926447193718</v>
      </c>
      <c r="AI222" s="20">
        <v>0.31514434053217549</v>
      </c>
      <c r="AK222" s="20">
        <v>0.31025920352089131</v>
      </c>
      <c r="AL222" s="20">
        <v>0.31303115737769138</v>
      </c>
      <c r="AN222" s="20">
        <v>0.28852180789541498</v>
      </c>
      <c r="AO222" s="20">
        <v>0.33042459397261797</v>
      </c>
      <c r="AP222" s="20">
        <v>0.25147408109737712</v>
      </c>
      <c r="AQ222" s="20">
        <v>0.32624653844050111</v>
      </c>
      <c r="AR222" s="20">
        <v>0.31878056695464208</v>
      </c>
      <c r="AS222" s="20">
        <v>0.3446545134752898</v>
      </c>
      <c r="AT222" s="20">
        <v>0.2996102989586108</v>
      </c>
      <c r="AV222" s="20">
        <v>0.31412544435933992</v>
      </c>
      <c r="AW222" s="20">
        <v>0.32599568030686521</v>
      </c>
      <c r="AX222" s="20">
        <v>0.26552684463136411</v>
      </c>
      <c r="AY222" s="20">
        <v>0.43396357975655692</v>
      </c>
      <c r="AZ222" s="20">
        <v>0.28075219286137598</v>
      </c>
      <c r="BA222" s="20">
        <v>0</v>
      </c>
      <c r="BB222" s="20">
        <v>0.1326660898694236</v>
      </c>
      <c r="BC222" s="20">
        <v>0.29399912829152341</v>
      </c>
      <c r="BE222" s="20">
        <v>0.28157135042682307</v>
      </c>
      <c r="BF222" s="20">
        <v>0.33055774330124632</v>
      </c>
      <c r="BG222" s="20">
        <v>0.27926078131100313</v>
      </c>
      <c r="BH222" s="20">
        <v>0.36042145436537282</v>
      </c>
      <c r="BI222" s="20">
        <v>0.30152426290180279</v>
      </c>
      <c r="BJ222" s="20">
        <v>0.28322913038043362</v>
      </c>
      <c r="BK222" s="20">
        <v>0.31976066150824711</v>
      </c>
      <c r="BL222" s="20">
        <v>0.29084830924967497</v>
      </c>
      <c r="BN222" s="20">
        <v>0.2962018318466797</v>
      </c>
      <c r="BO222" s="20">
        <v>0.34135088790147861</v>
      </c>
      <c r="BP222" s="20">
        <v>0.3498936054490599</v>
      </c>
    </row>
    <row r="223" spans="2:68" x14ac:dyDescent="0.35">
      <c r="B223" s="19" t="s">
        <v>145</v>
      </c>
      <c r="C223" s="20">
        <v>0.11775005846961099</v>
      </c>
      <c r="D223" s="20">
        <v>0.18884231734661419</v>
      </c>
      <c r="E223" s="20">
        <v>0.1158459597286001</v>
      </c>
      <c r="F223" s="20">
        <v>0.13529291247994171</v>
      </c>
      <c r="G223" s="20">
        <v>0.1133181808777429</v>
      </c>
      <c r="H223" s="20">
        <v>9.9511904921048541E-2</v>
      </c>
      <c r="I223" s="20">
        <v>6.5181237393254321E-2</v>
      </c>
      <c r="K223" s="20">
        <v>0.12759620115002471</v>
      </c>
      <c r="L223" s="20">
        <v>0.10613777360351589</v>
      </c>
      <c r="N223" s="20">
        <v>6.1477119974775493E-2</v>
      </c>
      <c r="O223" s="20">
        <v>0.13193407246828401</v>
      </c>
      <c r="P223" s="20">
        <v>0.1288460306788726</v>
      </c>
      <c r="Q223" s="20">
        <v>0.20292687438137169</v>
      </c>
      <c r="S223" s="20">
        <v>3.9637619076696197E-2</v>
      </c>
      <c r="T223" s="20">
        <v>0.32211419591197499</v>
      </c>
      <c r="U223" s="20">
        <v>0.16442818910154661</v>
      </c>
      <c r="V223" s="20">
        <v>0.22537328291919431</v>
      </c>
      <c r="W223" s="20">
        <v>9.724636003544955E-2</v>
      </c>
      <c r="X223" s="20">
        <v>0.2426116201327938</v>
      </c>
      <c r="Y223" s="20">
        <v>0.1468504658486878</v>
      </c>
      <c r="Z223" s="20">
        <v>0.12242323546470241</v>
      </c>
      <c r="AA223" s="20">
        <v>6.3208483526863202E-2</v>
      </c>
      <c r="AB223" s="20">
        <v>0</v>
      </c>
      <c r="AC223" s="20">
        <v>9.0421741941688435E-2</v>
      </c>
      <c r="AD223" s="20">
        <v>4.4428752176820817E-2</v>
      </c>
      <c r="AE223" s="20">
        <v>7.2987507087754075E-2</v>
      </c>
      <c r="AF223" s="20">
        <v>0.1254318100689279</v>
      </c>
      <c r="AG223" s="20">
        <v>8.5478013084348436E-2</v>
      </c>
      <c r="AH223" s="20">
        <v>5.6140550123519532E-2</v>
      </c>
      <c r="AI223" s="20">
        <v>0.1561666837555962</v>
      </c>
      <c r="AK223" s="20">
        <v>0.1035273869677785</v>
      </c>
      <c r="AL223" s="20">
        <v>0.1317293163624281</v>
      </c>
      <c r="AN223" s="20">
        <v>0.16734628475265739</v>
      </c>
      <c r="AO223" s="20">
        <v>0.13399963654709179</v>
      </c>
      <c r="AP223" s="20">
        <v>6.9552563792185468E-2</v>
      </c>
      <c r="AQ223" s="20">
        <v>0.1047582777203856</v>
      </c>
      <c r="AR223" s="20">
        <v>7.0431220642542647E-2</v>
      </c>
      <c r="AS223" s="20">
        <v>0.1226329530535424</v>
      </c>
      <c r="AT223" s="20">
        <v>0.21618507082651831</v>
      </c>
      <c r="AV223" s="20">
        <v>8.157653802829587E-2</v>
      </c>
      <c r="AW223" s="20">
        <v>0.1037340318260366</v>
      </c>
      <c r="AX223" s="20">
        <v>0.1182705409380943</v>
      </c>
      <c r="AY223" s="20">
        <v>6.315059039599652E-2</v>
      </c>
      <c r="AZ223" s="20">
        <v>0.15466435201883949</v>
      </c>
      <c r="BA223" s="20">
        <v>0</v>
      </c>
      <c r="BB223" s="20">
        <v>9.9230073560032217E-2</v>
      </c>
      <c r="BC223" s="20">
        <v>0.18298470287207069</v>
      </c>
      <c r="BE223" s="20">
        <v>9.2745676446325892E-2</v>
      </c>
      <c r="BF223" s="20">
        <v>9.5487346421568933E-2</v>
      </c>
      <c r="BG223" s="20">
        <v>0.1117812566828037</v>
      </c>
      <c r="BH223" s="20">
        <v>9.2867236408947756E-2</v>
      </c>
      <c r="BI223" s="20">
        <v>0.14772159721690051</v>
      </c>
      <c r="BJ223" s="20">
        <v>0.23170307067950149</v>
      </c>
      <c r="BK223" s="20">
        <v>0.12923492654322549</v>
      </c>
      <c r="BL223" s="20">
        <v>0.20263745141403131</v>
      </c>
      <c r="BN223" s="20">
        <v>0.13471663991682711</v>
      </c>
      <c r="BO223" s="20">
        <v>5.8281823518277723E-2</v>
      </c>
      <c r="BP223" s="20">
        <v>9.1011334181621661E-2</v>
      </c>
    </row>
    <row r="224" spans="2:68" x14ac:dyDescent="0.35">
      <c r="B224" s="19" t="s">
        <v>146</v>
      </c>
      <c r="C224" s="20">
        <v>2.6338236970803189E-2</v>
      </c>
      <c r="D224" s="20">
        <v>3.5710369915540663E-2</v>
      </c>
      <c r="E224" s="20">
        <v>2.6529644515526061E-2</v>
      </c>
      <c r="F224" s="20">
        <v>2.710389406890993E-2</v>
      </c>
      <c r="G224" s="20">
        <v>2.8406812755825499E-2</v>
      </c>
      <c r="H224" s="20">
        <v>2.0528822684270191E-2</v>
      </c>
      <c r="I224" s="20">
        <v>2.0971051932216149E-2</v>
      </c>
      <c r="K224" s="20">
        <v>3.028648297011987E-2</v>
      </c>
      <c r="L224" s="20">
        <v>2.206569402704445E-2</v>
      </c>
      <c r="N224" s="20">
        <v>7.9180700964489453E-3</v>
      </c>
      <c r="O224" s="20">
        <v>4.6087535562476363E-2</v>
      </c>
      <c r="P224" s="20">
        <v>1.877807566177048E-2</v>
      </c>
      <c r="Q224" s="20">
        <v>4.6449164482989649E-2</v>
      </c>
      <c r="S224" s="20">
        <v>7.8542833975618606E-2</v>
      </c>
      <c r="T224" s="20">
        <v>0.1242829558645626</v>
      </c>
      <c r="U224" s="20">
        <v>0</v>
      </c>
      <c r="V224" s="20">
        <v>2.5502426910479561E-2</v>
      </c>
      <c r="W224" s="20">
        <v>5.8089839290244659E-2</v>
      </c>
      <c r="X224" s="20">
        <v>3.4977068538224958E-2</v>
      </c>
      <c r="Y224" s="20">
        <v>2.3170353267535321E-2</v>
      </c>
      <c r="Z224" s="20">
        <v>0</v>
      </c>
      <c r="AA224" s="20">
        <v>3.423992152913443E-2</v>
      </c>
      <c r="AB224" s="20">
        <v>0</v>
      </c>
      <c r="AC224" s="20">
        <v>1.834014366356139E-2</v>
      </c>
      <c r="AD224" s="20">
        <v>9.93880598839505E-3</v>
      </c>
      <c r="AE224" s="20">
        <v>1.570204659363229E-2</v>
      </c>
      <c r="AF224" s="20">
        <v>4.7237478812292157E-2</v>
      </c>
      <c r="AG224" s="20">
        <v>1.466267043033917E-2</v>
      </c>
      <c r="AH224" s="20">
        <v>5.1032367944584918E-3</v>
      </c>
      <c r="AI224" s="20">
        <v>4.473035601780085E-2</v>
      </c>
      <c r="AK224" s="20">
        <v>2.0543318805660789E-2</v>
      </c>
      <c r="AL224" s="20">
        <v>3.2282871409803293E-2</v>
      </c>
      <c r="AN224" s="20">
        <v>4.004775868400047E-2</v>
      </c>
      <c r="AO224" s="20">
        <v>7.143465105992842E-3</v>
      </c>
      <c r="AP224" s="20">
        <v>7.920946886894846E-2</v>
      </c>
      <c r="AQ224" s="20">
        <v>1.512293664905805E-2</v>
      </c>
      <c r="AR224" s="20">
        <v>2.6409980949293092E-2</v>
      </c>
      <c r="AS224" s="20">
        <v>0</v>
      </c>
      <c r="AT224" s="20">
        <v>4.1478395403335949E-2</v>
      </c>
      <c r="AV224" s="20">
        <v>1.4370332502057839E-2</v>
      </c>
      <c r="AW224" s="20">
        <v>2.642410203358618E-2</v>
      </c>
      <c r="AX224" s="20">
        <v>1.9486275381729059E-2</v>
      </c>
      <c r="AY224" s="20">
        <v>7.9821491337910472E-2</v>
      </c>
      <c r="AZ224" s="20">
        <v>1.1550380488241011E-2</v>
      </c>
      <c r="BA224" s="20">
        <v>0</v>
      </c>
      <c r="BB224" s="20">
        <v>0</v>
      </c>
      <c r="BC224" s="20">
        <v>3.4891830113154138E-2</v>
      </c>
      <c r="BE224" s="20">
        <v>1.317401851933152E-2</v>
      </c>
      <c r="BF224" s="20">
        <v>2.653897222156517E-2</v>
      </c>
      <c r="BG224" s="20">
        <v>4.7475190601947617E-2</v>
      </c>
      <c r="BH224" s="20">
        <v>2.813889030836713E-2</v>
      </c>
      <c r="BI224" s="20">
        <v>3.263131746649868E-2</v>
      </c>
      <c r="BJ224" s="20">
        <v>2.5137296846035929E-2</v>
      </c>
      <c r="BK224" s="20">
        <v>2.753082359905798E-2</v>
      </c>
      <c r="BL224" s="20">
        <v>0</v>
      </c>
      <c r="BN224" s="20">
        <v>2.706858979554596E-2</v>
      </c>
      <c r="BO224" s="20">
        <v>3.2326855013665529E-2</v>
      </c>
      <c r="BP224" s="20">
        <v>1.893885834433277E-2</v>
      </c>
    </row>
    <row r="225" spans="2:68" x14ac:dyDescent="0.35">
      <c r="B225" s="19" t="s">
        <v>147</v>
      </c>
      <c r="C225" s="20">
        <v>8.3430731798938614E-3</v>
      </c>
      <c r="D225" s="20">
        <v>0</v>
      </c>
      <c r="E225" s="20">
        <v>3.1408744636915432E-3</v>
      </c>
      <c r="F225" s="20">
        <v>2.5925836461274328E-2</v>
      </c>
      <c r="G225" s="20">
        <v>0</v>
      </c>
      <c r="H225" s="20">
        <v>6.2328431292307286E-3</v>
      </c>
      <c r="I225" s="20">
        <v>6.705231974235247E-3</v>
      </c>
      <c r="K225" s="20">
        <v>1.3610280615209681E-2</v>
      </c>
      <c r="L225" s="20">
        <v>2.4638883617200051E-3</v>
      </c>
      <c r="N225" s="20">
        <v>8.533421654196887E-3</v>
      </c>
      <c r="O225" s="20">
        <v>1.014956472241422E-2</v>
      </c>
      <c r="P225" s="20">
        <v>5.1153847723921864E-3</v>
      </c>
      <c r="Q225" s="20">
        <v>8.493424828342977E-3</v>
      </c>
      <c r="S225" s="20">
        <v>0</v>
      </c>
      <c r="T225" s="20">
        <v>0</v>
      </c>
      <c r="U225" s="20">
        <v>0</v>
      </c>
      <c r="V225" s="20">
        <v>1.63504207886861E-2</v>
      </c>
      <c r="W225" s="20">
        <v>0</v>
      </c>
      <c r="X225" s="20">
        <v>1.677830800613795E-2</v>
      </c>
      <c r="Y225" s="20">
        <v>1.527271786322501E-2</v>
      </c>
      <c r="Z225" s="20">
        <v>0</v>
      </c>
      <c r="AA225" s="20">
        <v>3.3955002956319882E-2</v>
      </c>
      <c r="AB225" s="20">
        <v>0</v>
      </c>
      <c r="AC225" s="20">
        <v>0</v>
      </c>
      <c r="AD225" s="20">
        <v>0</v>
      </c>
      <c r="AE225" s="20">
        <v>0</v>
      </c>
      <c r="AF225" s="20">
        <v>1.8967876514409409E-2</v>
      </c>
      <c r="AG225" s="20">
        <v>0</v>
      </c>
      <c r="AH225" s="20">
        <v>6.8227952163009767E-3</v>
      </c>
      <c r="AI225" s="20">
        <v>4.3042394948437222E-2</v>
      </c>
      <c r="AK225" s="20">
        <v>3.736373747827898E-3</v>
      </c>
      <c r="AL225" s="20">
        <v>1.3025316970408121E-2</v>
      </c>
      <c r="AN225" s="20">
        <v>0</v>
      </c>
      <c r="AO225" s="20">
        <v>1.3940947706505981E-2</v>
      </c>
      <c r="AP225" s="20">
        <v>1.952020305095915E-2</v>
      </c>
      <c r="AQ225" s="20">
        <v>7.4753727553698232E-3</v>
      </c>
      <c r="AR225" s="20">
        <v>4.0155730362370964E-3</v>
      </c>
      <c r="AS225" s="20">
        <v>2.0325352157984269E-2</v>
      </c>
      <c r="AT225" s="20">
        <v>0</v>
      </c>
      <c r="AV225" s="20">
        <v>0</v>
      </c>
      <c r="AW225" s="20">
        <v>1.014934776234297E-2</v>
      </c>
      <c r="AX225" s="20">
        <v>2.670262159707917E-2</v>
      </c>
      <c r="AY225" s="20">
        <v>2.022802056660436E-2</v>
      </c>
      <c r="AZ225" s="20">
        <v>0</v>
      </c>
      <c r="BA225" s="20">
        <v>0.2281367485562848</v>
      </c>
      <c r="BB225" s="20">
        <v>0</v>
      </c>
      <c r="BC225" s="20">
        <v>3.755336190426881E-3</v>
      </c>
      <c r="BE225" s="20">
        <v>0</v>
      </c>
      <c r="BF225" s="20">
        <v>5.9022993676037076E-3</v>
      </c>
      <c r="BG225" s="20">
        <v>1.454258559089314E-2</v>
      </c>
      <c r="BH225" s="20">
        <v>1.0010224890333781E-2</v>
      </c>
      <c r="BI225" s="20">
        <v>0</v>
      </c>
      <c r="BJ225" s="20">
        <v>0</v>
      </c>
      <c r="BK225" s="20">
        <v>0</v>
      </c>
      <c r="BL225" s="20">
        <v>0.16578961891547131</v>
      </c>
      <c r="BN225" s="20">
        <v>8.5769422918515678E-3</v>
      </c>
      <c r="BO225" s="20">
        <v>1.1989182098537131E-2</v>
      </c>
      <c r="BP225" s="20">
        <v>4.4163751454529337E-3</v>
      </c>
    </row>
    <row r="226" spans="2:68" x14ac:dyDescent="0.35">
      <c r="B226" s="19" t="s">
        <v>93</v>
      </c>
      <c r="C226" s="20">
        <v>2.661053305378577E-2</v>
      </c>
      <c r="D226" s="20">
        <v>2.8450466328100919E-2</v>
      </c>
      <c r="E226" s="20">
        <v>4.1835709383914559E-2</v>
      </c>
      <c r="F226" s="20">
        <v>2.3138887212686709E-2</v>
      </c>
      <c r="G226" s="20">
        <v>2.595166624739681E-2</v>
      </c>
      <c r="H226" s="20">
        <v>8.6313912089670368E-3</v>
      </c>
      <c r="I226" s="20">
        <v>2.2753108771360778E-2</v>
      </c>
      <c r="K226" s="20">
        <v>1.544183296716666E-2</v>
      </c>
      <c r="L226" s="20">
        <v>3.9373415594845362E-2</v>
      </c>
      <c r="N226" s="20">
        <v>1.0317040432604931E-2</v>
      </c>
      <c r="O226" s="20">
        <v>2.6008474664175159E-2</v>
      </c>
      <c r="P226" s="20">
        <v>2.212756483343125E-2</v>
      </c>
      <c r="Q226" s="20">
        <v>6.1128081391846653E-2</v>
      </c>
      <c r="S226" s="20">
        <v>0.1180082469162571</v>
      </c>
      <c r="T226" s="20">
        <v>4.5330750953960643E-2</v>
      </c>
      <c r="U226" s="20">
        <v>6.1979408486816462E-2</v>
      </c>
      <c r="V226" s="20">
        <v>2.7055640693564489E-2</v>
      </c>
      <c r="W226" s="20">
        <v>2.4279909971740659E-2</v>
      </c>
      <c r="X226" s="20">
        <v>1.714114098559745E-2</v>
      </c>
      <c r="Y226" s="20">
        <v>2.850599904363358E-2</v>
      </c>
      <c r="Z226" s="20">
        <v>4.9103674741598283E-2</v>
      </c>
      <c r="AA226" s="20">
        <v>6.2057626415928401E-2</v>
      </c>
      <c r="AB226" s="20">
        <v>0</v>
      </c>
      <c r="AC226" s="20">
        <v>0</v>
      </c>
      <c r="AD226" s="20">
        <v>1.19274269907996E-2</v>
      </c>
      <c r="AE226" s="20">
        <v>2.21440759160146E-2</v>
      </c>
      <c r="AF226" s="20">
        <v>0</v>
      </c>
      <c r="AG226" s="20">
        <v>0</v>
      </c>
      <c r="AH226" s="20">
        <v>6.7416467296818596E-3</v>
      </c>
      <c r="AI226" s="20">
        <v>7.7410400651303446E-2</v>
      </c>
      <c r="AK226" s="20">
        <v>1.8355307269034869E-2</v>
      </c>
      <c r="AL226" s="20">
        <v>3.440641750518323E-2</v>
      </c>
      <c r="AN226" s="20">
        <v>2.6062977908362671E-2</v>
      </c>
      <c r="AO226" s="20">
        <v>1.8299235339474279E-2</v>
      </c>
      <c r="AP226" s="20">
        <v>2.2532276982967909E-2</v>
      </c>
      <c r="AQ226" s="20">
        <v>2.6328139437192491E-2</v>
      </c>
      <c r="AR226" s="20">
        <v>3.055226173541644E-2</v>
      </c>
      <c r="AS226" s="20">
        <v>0</v>
      </c>
      <c r="AT226" s="20">
        <v>0.1083243610753418</v>
      </c>
      <c r="AV226" s="20">
        <v>1.2094501642650451E-2</v>
      </c>
      <c r="AW226" s="20">
        <v>2.051747800286776E-2</v>
      </c>
      <c r="AX226" s="20">
        <v>1.7058943534842951E-2</v>
      </c>
      <c r="AY226" s="20">
        <v>1.654088567553871E-2</v>
      </c>
      <c r="AZ226" s="20">
        <v>1.0541263584448469E-2</v>
      </c>
      <c r="BA226" s="20">
        <v>0</v>
      </c>
      <c r="BB226" s="20">
        <v>0.45713819738048961</v>
      </c>
      <c r="BC226" s="20">
        <v>4.1730922995574432E-2</v>
      </c>
      <c r="BE226" s="20">
        <v>1.384133171716957E-2</v>
      </c>
      <c r="BF226" s="20">
        <v>2.0377832449019001E-2</v>
      </c>
      <c r="BG226" s="20">
        <v>2.5135595191130969E-2</v>
      </c>
      <c r="BH226" s="20">
        <v>2.352108356690422E-2</v>
      </c>
      <c r="BI226" s="20">
        <v>1.326434239235987E-2</v>
      </c>
      <c r="BJ226" s="20">
        <v>0.1109568415808356</v>
      </c>
      <c r="BK226" s="20">
        <v>6.5294631227760261E-2</v>
      </c>
      <c r="BL226" s="20">
        <v>0</v>
      </c>
      <c r="BN226" s="20">
        <v>2.785394192859679E-2</v>
      </c>
      <c r="BO226" s="20">
        <v>2.2840804050436959E-2</v>
      </c>
      <c r="BP226" s="20">
        <v>2.6009285089786869E-2</v>
      </c>
    </row>
    <row r="228" spans="2:68" ht="101.5" x14ac:dyDescent="0.35">
      <c r="B228" s="17" t="s">
        <v>150</v>
      </c>
    </row>
    <row r="229" spans="2:68" x14ac:dyDescent="0.35">
      <c r="B229" s="18" t="s">
        <v>16</v>
      </c>
    </row>
    <row r="230" spans="2:68" x14ac:dyDescent="0.35">
      <c r="B230" s="19" t="s">
        <v>147</v>
      </c>
      <c r="C230" s="20">
        <v>0.18942004172884849</v>
      </c>
      <c r="D230" s="20">
        <v>0.2310310413721462</v>
      </c>
      <c r="E230" s="20">
        <v>0.21451245486824169</v>
      </c>
      <c r="F230" s="20">
        <v>0.22410063068281399</v>
      </c>
      <c r="G230" s="20">
        <v>0.16260289962662919</v>
      </c>
      <c r="H230" s="20">
        <v>0.16102924075304989</v>
      </c>
      <c r="I230" s="20">
        <v>0.12409588216468211</v>
      </c>
      <c r="K230" s="20">
        <v>0.1955476427526508</v>
      </c>
      <c r="L230" s="20">
        <v>0.18378341897840511</v>
      </c>
      <c r="N230" s="20">
        <v>0.1788899184003363</v>
      </c>
      <c r="O230" s="20">
        <v>0.208594276243532</v>
      </c>
      <c r="P230" s="20">
        <v>0.2394726621046887</v>
      </c>
      <c r="Q230" s="20">
        <v>0.1586861698626334</v>
      </c>
      <c r="S230" s="20">
        <v>0.2459551307922388</v>
      </c>
      <c r="T230" s="20">
        <v>0.20317632834881541</v>
      </c>
      <c r="U230" s="20">
        <v>0.20672534212458521</v>
      </c>
      <c r="V230" s="20">
        <v>0.18347820106595111</v>
      </c>
      <c r="W230" s="20">
        <v>0.23896439687801069</v>
      </c>
      <c r="X230" s="20">
        <v>0.22246769666295529</v>
      </c>
      <c r="Y230" s="20">
        <v>0.13302381734779109</v>
      </c>
      <c r="Z230" s="20">
        <v>0.12527812551851911</v>
      </c>
      <c r="AA230" s="20">
        <v>0.1345808492887145</v>
      </c>
      <c r="AB230" s="20">
        <v>0.1547064613122924</v>
      </c>
      <c r="AC230" s="20">
        <v>0.20954587248904871</v>
      </c>
      <c r="AD230" s="20">
        <v>9.5788208269438319E-2</v>
      </c>
      <c r="AE230" s="20">
        <v>0.19690603709746959</v>
      </c>
      <c r="AF230" s="20">
        <v>0.19489132802767789</v>
      </c>
      <c r="AG230" s="20">
        <v>0.15450900911972171</v>
      </c>
      <c r="AH230" s="20">
        <v>0.22211919622766579</v>
      </c>
      <c r="AI230" s="20">
        <v>0.32793011655275939</v>
      </c>
      <c r="AK230" s="20">
        <v>0.18928801331390541</v>
      </c>
      <c r="AL230" s="20">
        <v>0.19020723745916249</v>
      </c>
      <c r="AN230" s="20">
        <v>0.16936035621676951</v>
      </c>
      <c r="AO230" s="20">
        <v>0.2265174448179143</v>
      </c>
      <c r="AP230" s="20">
        <v>0.15880001487753201</v>
      </c>
      <c r="AQ230" s="20">
        <v>0.1921233745188673</v>
      </c>
      <c r="AR230" s="20">
        <v>0.18265752343794789</v>
      </c>
      <c r="AS230" s="20">
        <v>0.21065081301818259</v>
      </c>
      <c r="AT230" s="20">
        <v>0.13695639002376761</v>
      </c>
      <c r="AV230" s="20">
        <v>0.17186114344136449</v>
      </c>
      <c r="AW230" s="20">
        <v>0.17460997739739689</v>
      </c>
      <c r="AX230" s="20">
        <v>0.20282676643903019</v>
      </c>
      <c r="AY230" s="20">
        <v>0.28299966968375012</v>
      </c>
      <c r="AZ230" s="20">
        <v>0.2004379525262775</v>
      </c>
      <c r="BA230" s="20">
        <v>0.35909172593438721</v>
      </c>
      <c r="BB230" s="20">
        <v>0</v>
      </c>
      <c r="BC230" s="20">
        <v>0.2093398918481906</v>
      </c>
      <c r="BE230" s="20">
        <v>0.16234788910340961</v>
      </c>
      <c r="BF230" s="20">
        <v>0.2041605158842279</v>
      </c>
      <c r="BG230" s="20">
        <v>0.16656569528024889</v>
      </c>
      <c r="BH230" s="20">
        <v>0.25751834060344181</v>
      </c>
      <c r="BI230" s="20">
        <v>0.17706988595100781</v>
      </c>
      <c r="BJ230" s="20">
        <v>0.18303375509436631</v>
      </c>
      <c r="BK230" s="20">
        <v>0.15475928836138941</v>
      </c>
      <c r="BL230" s="20">
        <v>0.1696300879399904</v>
      </c>
      <c r="BN230" s="20">
        <v>0.21108344862049949</v>
      </c>
      <c r="BO230" s="20">
        <v>0.1227522657771789</v>
      </c>
      <c r="BP230" s="20">
        <v>0.171356297936746</v>
      </c>
    </row>
    <row r="231" spans="2:68" x14ac:dyDescent="0.35">
      <c r="B231" s="19" t="s">
        <v>146</v>
      </c>
      <c r="C231" s="20">
        <v>0.20747284643557121</v>
      </c>
      <c r="D231" s="20">
        <v>0.29297177652228262</v>
      </c>
      <c r="E231" s="20">
        <v>0.20423096858093909</v>
      </c>
      <c r="F231" s="20">
        <v>0.22931439173342449</v>
      </c>
      <c r="G231" s="20">
        <v>0.22855883631890661</v>
      </c>
      <c r="H231" s="20">
        <v>0.12664765494870389</v>
      </c>
      <c r="I231" s="20">
        <v>0.164016717732481</v>
      </c>
      <c r="K231" s="20">
        <v>0.20016050516888559</v>
      </c>
      <c r="L231" s="20">
        <v>0.2147659385616941</v>
      </c>
      <c r="N231" s="20">
        <v>0.2022038816945208</v>
      </c>
      <c r="O231" s="20">
        <v>0.2088512239978238</v>
      </c>
      <c r="P231" s="20">
        <v>0.2194526273857505</v>
      </c>
      <c r="Q231" s="20">
        <v>0.21097419788254859</v>
      </c>
      <c r="S231" s="20">
        <v>0.1235403186228952</v>
      </c>
      <c r="T231" s="20">
        <v>0.18411503656456579</v>
      </c>
      <c r="U231" s="20">
        <v>0.15400167425113109</v>
      </c>
      <c r="V231" s="20">
        <v>0.23490813773534669</v>
      </c>
      <c r="W231" s="20">
        <v>0.23781521509307979</v>
      </c>
      <c r="X231" s="20">
        <v>0.34630656413177408</v>
      </c>
      <c r="Y231" s="20">
        <v>0.21004940294274069</v>
      </c>
      <c r="Z231" s="20">
        <v>0.13047240428312681</v>
      </c>
      <c r="AA231" s="20">
        <v>0.29335767683199382</v>
      </c>
      <c r="AB231" s="20">
        <v>0.1975920460493793</v>
      </c>
      <c r="AC231" s="20">
        <v>0.19078033614244319</v>
      </c>
      <c r="AD231" s="20">
        <v>0.19497360926907531</v>
      </c>
      <c r="AE231" s="20">
        <v>0.16975197130795661</v>
      </c>
      <c r="AF231" s="20">
        <v>0.20422257916175451</v>
      </c>
      <c r="AG231" s="20">
        <v>0.22134654741709731</v>
      </c>
      <c r="AH231" s="20">
        <v>0.21854546370883771</v>
      </c>
      <c r="AI231" s="20">
        <v>0.1092047071512567</v>
      </c>
      <c r="AK231" s="20">
        <v>0.19887982642017271</v>
      </c>
      <c r="AL231" s="20">
        <v>0.21641193810803239</v>
      </c>
      <c r="AN231" s="20">
        <v>0.2009237185046199</v>
      </c>
      <c r="AO231" s="20">
        <v>0.21887723655643229</v>
      </c>
      <c r="AP231" s="20">
        <v>0.1807860622748951</v>
      </c>
      <c r="AQ231" s="20">
        <v>0.1825827048682549</v>
      </c>
      <c r="AR231" s="20">
        <v>0.2399298393757445</v>
      </c>
      <c r="AS231" s="20">
        <v>0.2283620768938612</v>
      </c>
      <c r="AT231" s="20">
        <v>0.22621429314651781</v>
      </c>
      <c r="AV231" s="20">
        <v>0.18137018138347369</v>
      </c>
      <c r="AW231" s="20">
        <v>0.22231081992144261</v>
      </c>
      <c r="AX231" s="20">
        <v>0.212857917207701</v>
      </c>
      <c r="AY231" s="20">
        <v>0.23022393334096669</v>
      </c>
      <c r="AZ231" s="20">
        <v>0.21722316976154629</v>
      </c>
      <c r="BA231" s="20">
        <v>0</v>
      </c>
      <c r="BB231" s="20">
        <v>0</v>
      </c>
      <c r="BC231" s="20">
        <v>0.20702895561525009</v>
      </c>
      <c r="BE231" s="20">
        <v>0.25908102309745568</v>
      </c>
      <c r="BF231" s="20">
        <v>0.16262890913407671</v>
      </c>
      <c r="BG231" s="20">
        <v>0.1820389115979506</v>
      </c>
      <c r="BH231" s="20">
        <v>0.24268301159697511</v>
      </c>
      <c r="BI231" s="20">
        <v>0.20982897389854821</v>
      </c>
      <c r="BJ231" s="20">
        <v>0.11487442140207189</v>
      </c>
      <c r="BK231" s="20">
        <v>0.31420664909017793</v>
      </c>
      <c r="BL231" s="20">
        <v>0.23421059063551389</v>
      </c>
      <c r="BN231" s="20">
        <v>0.1935927063557778</v>
      </c>
      <c r="BO231" s="20">
        <v>0.2507804303892025</v>
      </c>
      <c r="BP231" s="20">
        <v>0.21931370700281619</v>
      </c>
    </row>
    <row r="232" spans="2:68" x14ac:dyDescent="0.35">
      <c r="B232" s="19" t="s">
        <v>145</v>
      </c>
      <c r="C232" s="20">
        <v>0.22933607095156219</v>
      </c>
      <c r="D232" s="20">
        <v>0.1925824372163478</v>
      </c>
      <c r="E232" s="20">
        <v>0.22556166039839029</v>
      </c>
      <c r="F232" s="20">
        <v>0.22646346679285931</v>
      </c>
      <c r="G232" s="20">
        <v>0.21149517579143001</v>
      </c>
      <c r="H232" s="20">
        <v>0.30196293916010492</v>
      </c>
      <c r="I232" s="20">
        <v>0.22597831149052081</v>
      </c>
      <c r="K232" s="20">
        <v>0.21363330838687991</v>
      </c>
      <c r="L232" s="20">
        <v>0.2455123272872371</v>
      </c>
      <c r="N232" s="20">
        <v>0.18780869304882489</v>
      </c>
      <c r="O232" s="20">
        <v>0.22124910781763471</v>
      </c>
      <c r="P232" s="20">
        <v>0.2496446306714786</v>
      </c>
      <c r="Q232" s="20">
        <v>0.29998367627707823</v>
      </c>
      <c r="S232" s="20">
        <v>0.19748047723068279</v>
      </c>
      <c r="T232" s="20">
        <v>0.38297586931290639</v>
      </c>
      <c r="U232" s="20">
        <v>0.33609669712065832</v>
      </c>
      <c r="V232" s="20">
        <v>0.2336966559587676</v>
      </c>
      <c r="W232" s="20">
        <v>0.16979549580967851</v>
      </c>
      <c r="X232" s="20">
        <v>0.2155693265325154</v>
      </c>
      <c r="Y232" s="20">
        <v>0.28174687577624741</v>
      </c>
      <c r="Z232" s="20">
        <v>0.37334843330689732</v>
      </c>
      <c r="AA232" s="20">
        <v>0.18060643040105451</v>
      </c>
      <c r="AB232" s="20">
        <v>0.1622776009882396</v>
      </c>
      <c r="AC232" s="20">
        <v>0.26453059172613658</v>
      </c>
      <c r="AD232" s="20">
        <v>0.23026214808214479</v>
      </c>
      <c r="AE232" s="20">
        <v>0.1745359049201517</v>
      </c>
      <c r="AF232" s="20">
        <v>0.22950674299873769</v>
      </c>
      <c r="AG232" s="20">
        <v>0.18489608133639521</v>
      </c>
      <c r="AH232" s="20">
        <v>0.11152844035372329</v>
      </c>
      <c r="AI232" s="20">
        <v>0.25642778911545527</v>
      </c>
      <c r="AK232" s="20">
        <v>0.2270063478528368</v>
      </c>
      <c r="AL232" s="20">
        <v>0.2316546893850854</v>
      </c>
      <c r="AN232" s="20">
        <v>0.34040578442200148</v>
      </c>
      <c r="AO232" s="20">
        <v>0.23919626634238261</v>
      </c>
      <c r="AP232" s="20">
        <v>0.20829513089629781</v>
      </c>
      <c r="AQ232" s="20">
        <v>0.23127316370451481</v>
      </c>
      <c r="AR232" s="20">
        <v>0.13346945711010089</v>
      </c>
      <c r="AS232" s="20">
        <v>0.1064078994374091</v>
      </c>
      <c r="AT232" s="20">
        <v>0.27785230406257261</v>
      </c>
      <c r="AV232" s="20">
        <v>0.15726605266034699</v>
      </c>
      <c r="AW232" s="20">
        <v>0.2147626293136301</v>
      </c>
      <c r="AX232" s="20">
        <v>0.22008694660480299</v>
      </c>
      <c r="AY232" s="20">
        <v>0.27106960158566812</v>
      </c>
      <c r="AZ232" s="20">
        <v>0.27444386482810063</v>
      </c>
      <c r="BA232" s="20">
        <v>0.13943255762478021</v>
      </c>
      <c r="BB232" s="20">
        <v>0.31962628525569248</v>
      </c>
      <c r="BC232" s="20">
        <v>0.2974964065391299</v>
      </c>
      <c r="BE232" s="20">
        <v>0.1599252456933104</v>
      </c>
      <c r="BF232" s="20">
        <v>0.2304164019142646</v>
      </c>
      <c r="BG232" s="20">
        <v>0.2390037032535888</v>
      </c>
      <c r="BH232" s="20">
        <v>0.27031211640168079</v>
      </c>
      <c r="BI232" s="20">
        <v>0.2098537321774219</v>
      </c>
      <c r="BJ232" s="20">
        <v>0.38166395165395139</v>
      </c>
      <c r="BK232" s="20">
        <v>0.23607465380572029</v>
      </c>
      <c r="BL232" s="20">
        <v>0.25820037579346422</v>
      </c>
      <c r="BN232" s="20">
        <v>0.2290465054133195</v>
      </c>
      <c r="BO232" s="20">
        <v>0.24733613205882651</v>
      </c>
      <c r="BP232" s="20">
        <v>0.21240113345668071</v>
      </c>
    </row>
    <row r="233" spans="2:68" x14ac:dyDescent="0.35">
      <c r="B233" s="19" t="s">
        <v>144</v>
      </c>
      <c r="C233" s="20">
        <v>0.1950930156152994</v>
      </c>
      <c r="D233" s="20">
        <v>0.17331189120199109</v>
      </c>
      <c r="E233" s="20">
        <v>0.1759116311545422</v>
      </c>
      <c r="F233" s="20">
        <v>0.14239925898848729</v>
      </c>
      <c r="G233" s="20">
        <v>0.23314522100645541</v>
      </c>
      <c r="H233" s="20">
        <v>0.21814121375611789</v>
      </c>
      <c r="I233" s="20">
        <v>0.25661089887796568</v>
      </c>
      <c r="K233" s="20">
        <v>0.199352869810556</v>
      </c>
      <c r="L233" s="20">
        <v>0.1902929943145972</v>
      </c>
      <c r="N233" s="20">
        <v>0.2355667867937152</v>
      </c>
      <c r="O233" s="20">
        <v>0.1768996439344015</v>
      </c>
      <c r="P233" s="20">
        <v>0.13480424141684749</v>
      </c>
      <c r="Q233" s="20">
        <v>0.1777920951689701</v>
      </c>
      <c r="S233" s="20">
        <v>0.18773253301490489</v>
      </c>
      <c r="T233" s="20">
        <v>9.3306595474716314E-2</v>
      </c>
      <c r="U233" s="20">
        <v>0.1832190577116303</v>
      </c>
      <c r="V233" s="20">
        <v>0.15649752066382519</v>
      </c>
      <c r="W233" s="20">
        <v>0.15782399507950351</v>
      </c>
      <c r="X233" s="20">
        <v>0.116982553509061</v>
      </c>
      <c r="Y233" s="20">
        <v>0.19822179591937261</v>
      </c>
      <c r="Z233" s="20">
        <v>0.18679283944381761</v>
      </c>
      <c r="AA233" s="20">
        <v>0.21647836852426269</v>
      </c>
      <c r="AB233" s="20">
        <v>0.27572883268486409</v>
      </c>
      <c r="AC233" s="20">
        <v>0.18242424926275411</v>
      </c>
      <c r="AD233" s="20">
        <v>0.3249476015929349</v>
      </c>
      <c r="AE233" s="20">
        <v>0.16747459123817809</v>
      </c>
      <c r="AF233" s="20">
        <v>0.1979283663985445</v>
      </c>
      <c r="AG233" s="20">
        <v>0.26660918124976479</v>
      </c>
      <c r="AH233" s="20">
        <v>0.23237153226573509</v>
      </c>
      <c r="AI233" s="20">
        <v>0.1008150928503745</v>
      </c>
      <c r="AK233" s="20">
        <v>0.19501735420808411</v>
      </c>
      <c r="AL233" s="20">
        <v>0.1943097027088537</v>
      </c>
      <c r="AN233" s="20">
        <v>0.15203097377150659</v>
      </c>
      <c r="AO233" s="20">
        <v>0.17986032381071179</v>
      </c>
      <c r="AP233" s="20">
        <v>0.21855288503558259</v>
      </c>
      <c r="AQ233" s="20">
        <v>0.22360250377927751</v>
      </c>
      <c r="AR233" s="20">
        <v>0.21900560167414029</v>
      </c>
      <c r="AS233" s="20">
        <v>0.22381541493098309</v>
      </c>
      <c r="AT233" s="20">
        <v>9.0960639944583671E-2</v>
      </c>
      <c r="AV233" s="20">
        <v>0.26528065106058402</v>
      </c>
      <c r="AW233" s="20">
        <v>0.2067012394770201</v>
      </c>
      <c r="AX233" s="20">
        <v>0.17786925487574781</v>
      </c>
      <c r="AY233" s="20">
        <v>7.0951324083246003E-2</v>
      </c>
      <c r="AZ233" s="20">
        <v>0.14971337715807129</v>
      </c>
      <c r="BA233" s="20">
        <v>0.50147571644083277</v>
      </c>
      <c r="BB233" s="20">
        <v>9.056942749439427E-2</v>
      </c>
      <c r="BC233" s="20">
        <v>0.1645875101267146</v>
      </c>
      <c r="BE233" s="20">
        <v>0.21317642359107961</v>
      </c>
      <c r="BF233" s="20">
        <v>0.20263164324330671</v>
      </c>
      <c r="BG233" s="20">
        <v>0.2344439017826756</v>
      </c>
      <c r="BH233" s="20">
        <v>0.107139322401974</v>
      </c>
      <c r="BI233" s="20">
        <v>0.2367267629616831</v>
      </c>
      <c r="BJ233" s="20">
        <v>0.1473530544981598</v>
      </c>
      <c r="BK233" s="20">
        <v>0.13097754746369669</v>
      </c>
      <c r="BL233" s="20">
        <v>0.2366554206228666</v>
      </c>
      <c r="BN233" s="20">
        <v>0.1858175205226596</v>
      </c>
      <c r="BO233" s="20">
        <v>0.2193694074741139</v>
      </c>
      <c r="BP233" s="20">
        <v>0.21520580296296299</v>
      </c>
    </row>
    <row r="234" spans="2:68" x14ac:dyDescent="0.35">
      <c r="B234" s="19" t="s">
        <v>143</v>
      </c>
      <c r="C234" s="20">
        <v>0.13777464423600749</v>
      </c>
      <c r="D234" s="20">
        <v>9.2350077467384453E-2</v>
      </c>
      <c r="E234" s="20">
        <v>0.15262975597125161</v>
      </c>
      <c r="F234" s="20">
        <v>0.15164969107114121</v>
      </c>
      <c r="G234" s="20">
        <v>0.1058342861269156</v>
      </c>
      <c r="H234" s="20">
        <v>0.1199912289409765</v>
      </c>
      <c r="I234" s="20">
        <v>0.17275610007473821</v>
      </c>
      <c r="K234" s="20">
        <v>0.1627498255991531</v>
      </c>
      <c r="L234" s="20">
        <v>0.11055509247053839</v>
      </c>
      <c r="N234" s="20">
        <v>0.1749852909029348</v>
      </c>
      <c r="O234" s="20">
        <v>0.13541455240649081</v>
      </c>
      <c r="P234" s="20">
        <v>0.1113079884474245</v>
      </c>
      <c r="Q234" s="20">
        <v>8.4117862981474278E-2</v>
      </c>
      <c r="S234" s="20">
        <v>0</v>
      </c>
      <c r="T234" s="20">
        <v>6.0076787090775532E-2</v>
      </c>
      <c r="U234" s="20">
        <v>0.1041736801155813</v>
      </c>
      <c r="V234" s="20">
        <v>0.14019229014401249</v>
      </c>
      <c r="W234" s="20">
        <v>0.12255897002486189</v>
      </c>
      <c r="X234" s="20">
        <v>8.1532718178097E-2</v>
      </c>
      <c r="Y234" s="20">
        <v>0.15033695486380849</v>
      </c>
      <c r="Z234" s="20">
        <v>0.1178707683677557</v>
      </c>
      <c r="AA234" s="20">
        <v>6.9578714897419527E-2</v>
      </c>
      <c r="AB234" s="20">
        <v>0.1603772825787409</v>
      </c>
      <c r="AC234" s="20">
        <v>0.1138840698012604</v>
      </c>
      <c r="AD234" s="20">
        <v>0.15402843278640671</v>
      </c>
      <c r="AE234" s="20">
        <v>0.29133149543624393</v>
      </c>
      <c r="AF234" s="20">
        <v>0.17345098341328541</v>
      </c>
      <c r="AG234" s="20">
        <v>0.1726391808770211</v>
      </c>
      <c r="AH234" s="20">
        <v>0.21543536744403799</v>
      </c>
      <c r="AI234" s="20">
        <v>7.7927550025172279E-2</v>
      </c>
      <c r="AK234" s="20">
        <v>0.14375924003744209</v>
      </c>
      <c r="AL234" s="20">
        <v>0.13220488139569089</v>
      </c>
      <c r="AN234" s="20">
        <v>8.7534143459532032E-2</v>
      </c>
      <c r="AO234" s="20">
        <v>9.6752901378422282E-2</v>
      </c>
      <c r="AP234" s="20">
        <v>0.17868498202725991</v>
      </c>
      <c r="AQ234" s="20">
        <v>0.1425952603800496</v>
      </c>
      <c r="AR234" s="20">
        <v>0.2058086149356334</v>
      </c>
      <c r="AS234" s="20">
        <v>0.2307637957195641</v>
      </c>
      <c r="AT234" s="20">
        <v>4.1478395403335949E-2</v>
      </c>
      <c r="AV234" s="20">
        <v>0.18551457465624921</v>
      </c>
      <c r="AW234" s="20">
        <v>0.15824991053819509</v>
      </c>
      <c r="AX234" s="20">
        <v>0.1863591148727182</v>
      </c>
      <c r="AY234" s="20">
        <v>0.1111149611327025</v>
      </c>
      <c r="AZ234" s="20">
        <v>9.5995934560323695E-2</v>
      </c>
      <c r="BA234" s="20">
        <v>0</v>
      </c>
      <c r="BB234" s="20">
        <v>6.9501297691103664E-2</v>
      </c>
      <c r="BC234" s="20">
        <v>6.4702984974423353E-2</v>
      </c>
      <c r="BE234" s="20">
        <v>0.17715084028474781</v>
      </c>
      <c r="BF234" s="20">
        <v>0.17081886002106841</v>
      </c>
      <c r="BG234" s="20">
        <v>0.16512877166498829</v>
      </c>
      <c r="BH234" s="20">
        <v>9.2167263249504375E-2</v>
      </c>
      <c r="BI234" s="20">
        <v>0.10914118594546519</v>
      </c>
      <c r="BJ234" s="20">
        <v>2.771266709878574E-2</v>
      </c>
      <c r="BK234" s="20">
        <v>0.101645651507371</v>
      </c>
      <c r="BL234" s="20">
        <v>0.1013035250081649</v>
      </c>
      <c r="BN234" s="20">
        <v>0.1405631594136216</v>
      </c>
      <c r="BO234" s="20">
        <v>0.1269598414336747</v>
      </c>
      <c r="BP234" s="20">
        <v>0.12837097751704599</v>
      </c>
    </row>
    <row r="235" spans="2:68" x14ac:dyDescent="0.35">
      <c r="B235" s="19" t="s">
        <v>93</v>
      </c>
      <c r="C235" s="20">
        <v>4.0903381032711079E-2</v>
      </c>
      <c r="D235" s="20">
        <v>1.7752776219847739E-2</v>
      </c>
      <c r="E235" s="20">
        <v>2.7153529026635079E-2</v>
      </c>
      <c r="F235" s="20">
        <v>2.6072560731273519E-2</v>
      </c>
      <c r="G235" s="20">
        <v>5.8363581129663299E-2</v>
      </c>
      <c r="H235" s="20">
        <v>7.2227722441047013E-2</v>
      </c>
      <c r="I235" s="20">
        <v>5.6542089659611987E-2</v>
      </c>
      <c r="K235" s="20">
        <v>2.855584828187464E-2</v>
      </c>
      <c r="L235" s="20">
        <v>5.5090228387528112E-2</v>
      </c>
      <c r="N235" s="20">
        <v>2.054542915966805E-2</v>
      </c>
      <c r="O235" s="20">
        <v>4.899119560011727E-2</v>
      </c>
      <c r="P235" s="20">
        <v>4.5317849973810193E-2</v>
      </c>
      <c r="Q235" s="20">
        <v>6.8445997827295504E-2</v>
      </c>
      <c r="S235" s="20">
        <v>0.24529154033927841</v>
      </c>
      <c r="T235" s="20">
        <v>7.6349383208220475E-2</v>
      </c>
      <c r="U235" s="20">
        <v>1.5783548676413631E-2</v>
      </c>
      <c r="V235" s="20">
        <v>5.1227194432096813E-2</v>
      </c>
      <c r="W235" s="20">
        <v>7.3041927114865735E-2</v>
      </c>
      <c r="X235" s="20">
        <v>1.714114098559745E-2</v>
      </c>
      <c r="Y235" s="20">
        <v>2.6621153150039809E-2</v>
      </c>
      <c r="Z235" s="20">
        <v>6.6237429079883475E-2</v>
      </c>
      <c r="AA235" s="20">
        <v>0.10539796005655511</v>
      </c>
      <c r="AB235" s="20">
        <v>4.9317776386483728E-2</v>
      </c>
      <c r="AC235" s="20">
        <v>3.8834880578357087E-2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0.1276947443049819</v>
      </c>
      <c r="AK235" s="20">
        <v>4.6049218167558872E-2</v>
      </c>
      <c r="AL235" s="20">
        <v>3.5211550943175178E-2</v>
      </c>
      <c r="AN235" s="20">
        <v>4.9745023625570463E-2</v>
      </c>
      <c r="AO235" s="20">
        <v>3.8795827094136648E-2</v>
      </c>
      <c r="AP235" s="20">
        <v>5.4880924888432547E-2</v>
      </c>
      <c r="AQ235" s="20">
        <v>2.7822992749036001E-2</v>
      </c>
      <c r="AR235" s="20">
        <v>1.9128963466432908E-2</v>
      </c>
      <c r="AS235" s="20">
        <v>0</v>
      </c>
      <c r="AT235" s="20">
        <v>0.2265379774192223</v>
      </c>
      <c r="AV235" s="20">
        <v>3.8707396797981887E-2</v>
      </c>
      <c r="AW235" s="20">
        <v>2.3365423352315191E-2</v>
      </c>
      <c r="AX235" s="20">
        <v>0</v>
      </c>
      <c r="AY235" s="20">
        <v>3.3640510173666621E-2</v>
      </c>
      <c r="AZ235" s="20">
        <v>6.2185701165680368E-2</v>
      </c>
      <c r="BA235" s="20">
        <v>0</v>
      </c>
      <c r="BB235" s="20">
        <v>0.5203029895588096</v>
      </c>
      <c r="BC235" s="20">
        <v>5.6844250896291443E-2</v>
      </c>
      <c r="BE235" s="20">
        <v>2.83185782299969E-2</v>
      </c>
      <c r="BF235" s="20">
        <v>2.9343669803055888E-2</v>
      </c>
      <c r="BG235" s="20">
        <v>1.281901642054775E-2</v>
      </c>
      <c r="BH235" s="20">
        <v>3.0179945746424061E-2</v>
      </c>
      <c r="BI235" s="20">
        <v>5.7379459065873842E-2</v>
      </c>
      <c r="BJ235" s="20">
        <v>0.1453621502526648</v>
      </c>
      <c r="BK235" s="20">
        <v>6.2336209771644682E-2</v>
      </c>
      <c r="BL235" s="20">
        <v>0</v>
      </c>
      <c r="BN235" s="20">
        <v>3.9896659674122002E-2</v>
      </c>
      <c r="BO235" s="20">
        <v>3.2801922867003383E-2</v>
      </c>
      <c r="BP235" s="20">
        <v>5.3352081123748153E-2</v>
      </c>
    </row>
    <row r="237" spans="2:68" ht="87" x14ac:dyDescent="0.35">
      <c r="B237" s="17" t="s">
        <v>151</v>
      </c>
    </row>
    <row r="238" spans="2:68" x14ac:dyDescent="0.35">
      <c r="B238" s="18" t="s">
        <v>16</v>
      </c>
    </row>
    <row r="239" spans="2:68" x14ac:dyDescent="0.35">
      <c r="B239" s="19" t="s">
        <v>147</v>
      </c>
      <c r="C239" s="20">
        <v>6.7831074870619137E-2</v>
      </c>
      <c r="D239" s="20">
        <v>0.13052984738912199</v>
      </c>
      <c r="E239" s="20">
        <v>6.0271520419003688E-2</v>
      </c>
      <c r="F239" s="20">
        <v>7.6049210078565174E-2</v>
      </c>
      <c r="G239" s="20">
        <v>5.768512807612898E-2</v>
      </c>
      <c r="H239" s="20">
        <v>7.5706332802145004E-2</v>
      </c>
      <c r="I239" s="20">
        <v>2.7676283906451399E-2</v>
      </c>
      <c r="K239" s="20">
        <v>7.154995408848068E-2</v>
      </c>
      <c r="L239" s="20">
        <v>6.4094713282486782E-2</v>
      </c>
      <c r="N239" s="20">
        <v>4.6067039814014027E-2</v>
      </c>
      <c r="O239" s="20">
        <v>7.868777090187816E-2</v>
      </c>
      <c r="P239" s="20">
        <v>0.1208049881103237</v>
      </c>
      <c r="Q239" s="20">
        <v>6.2606797997988864E-2</v>
      </c>
      <c r="S239" s="20">
        <v>8.7693201864876696E-2</v>
      </c>
      <c r="T239" s="20">
        <v>7.1586812165139777E-2</v>
      </c>
      <c r="U239" s="20">
        <v>6.542446296942836E-2</v>
      </c>
      <c r="V239" s="20">
        <v>7.4379212279829909E-2</v>
      </c>
      <c r="W239" s="20">
        <v>6.1606326672919133E-2</v>
      </c>
      <c r="X239" s="20">
        <v>6.6783468858368777E-2</v>
      </c>
      <c r="Y239" s="20">
        <v>0.1126515130934162</v>
      </c>
      <c r="Z239" s="20">
        <v>6.6099654266371446E-2</v>
      </c>
      <c r="AA239" s="20">
        <v>3.7453500786312453E-2</v>
      </c>
      <c r="AB239" s="20">
        <v>0.13435930772968879</v>
      </c>
      <c r="AC239" s="20">
        <v>9.8761954066923022E-2</v>
      </c>
      <c r="AD239" s="20">
        <v>3.6371303369171687E-2</v>
      </c>
      <c r="AE239" s="20">
        <v>3.5848603778510388E-2</v>
      </c>
      <c r="AF239" s="20">
        <v>3.694971239436462E-2</v>
      </c>
      <c r="AG239" s="20">
        <v>1.466267043033917E-2</v>
      </c>
      <c r="AH239" s="20">
        <v>3.8375676613572121E-2</v>
      </c>
      <c r="AI239" s="20">
        <v>0.15073698060702681</v>
      </c>
      <c r="AK239" s="20">
        <v>6.8759267548586883E-2</v>
      </c>
      <c r="AL239" s="20">
        <v>6.7127598210672851E-2</v>
      </c>
      <c r="AN239" s="20">
        <v>7.8868044231861015E-2</v>
      </c>
      <c r="AO239" s="20">
        <v>0.117155502337619</v>
      </c>
      <c r="AP239" s="20">
        <v>3.1962219980916133E-2</v>
      </c>
      <c r="AQ239" s="20">
        <v>7.2888106818169415E-2</v>
      </c>
      <c r="AR239" s="20">
        <v>3.4194202877479853E-2</v>
      </c>
      <c r="AS239" s="20">
        <v>2.0325352157984269E-2</v>
      </c>
      <c r="AT239" s="20">
        <v>0</v>
      </c>
      <c r="AV239" s="20">
        <v>5.6536216941593803E-2</v>
      </c>
      <c r="AW239" s="20">
        <v>5.3314371251773671E-2</v>
      </c>
      <c r="AX239" s="20">
        <v>3.5639026571365383E-2</v>
      </c>
      <c r="AY239" s="20">
        <v>0.20189323114082619</v>
      </c>
      <c r="AZ239" s="20">
        <v>2.7168903747284159E-2</v>
      </c>
      <c r="BA239" s="20">
        <v>0.16550946563706651</v>
      </c>
      <c r="BB239" s="20">
        <v>0</v>
      </c>
      <c r="BC239" s="20">
        <v>0.10464273593488679</v>
      </c>
      <c r="BE239" s="20">
        <v>4.9119765721710847E-2</v>
      </c>
      <c r="BF239" s="20">
        <v>5.3171776055131521E-2</v>
      </c>
      <c r="BG239" s="20">
        <v>5.1568421732243921E-2</v>
      </c>
      <c r="BH239" s="20">
        <v>0.1501196317950837</v>
      </c>
      <c r="BI239" s="20">
        <v>6.393696698959038E-2</v>
      </c>
      <c r="BJ239" s="20">
        <v>0.12425794063975459</v>
      </c>
      <c r="BK239" s="20">
        <v>3.7139250080023327E-2</v>
      </c>
      <c r="BL239" s="20">
        <v>6.3628551803905767E-2</v>
      </c>
      <c r="BN239" s="20">
        <v>7.6705286524945349E-2</v>
      </c>
      <c r="BO239" s="20">
        <v>3.7382862770112907E-2</v>
      </c>
      <c r="BP239" s="20">
        <v>6.2952081886470973E-2</v>
      </c>
    </row>
    <row r="240" spans="2:68" x14ac:dyDescent="0.35">
      <c r="B240" s="19" t="s">
        <v>146</v>
      </c>
      <c r="C240" s="20">
        <v>9.5364499648076764E-2</v>
      </c>
      <c r="D240" s="20">
        <v>0.14401570200809141</v>
      </c>
      <c r="E240" s="20">
        <v>8.8124023163324655E-2</v>
      </c>
      <c r="F240" s="20">
        <v>0.1041259016523967</v>
      </c>
      <c r="G240" s="20">
        <v>0.1045929800142081</v>
      </c>
      <c r="H240" s="20">
        <v>8.3851625944134672E-2</v>
      </c>
      <c r="I240" s="20">
        <v>5.9882382187665929E-2</v>
      </c>
      <c r="K240" s="20">
        <v>8.8888429519319648E-2</v>
      </c>
      <c r="L240" s="20">
        <v>0.1032999867472566</v>
      </c>
      <c r="N240" s="20">
        <v>9.3222313467011736E-2</v>
      </c>
      <c r="O240" s="20">
        <v>8.4927473747740748E-2</v>
      </c>
      <c r="P240" s="20">
        <v>0.12808455015109491</v>
      </c>
      <c r="Q240" s="20">
        <v>8.9079355407902988E-2</v>
      </c>
      <c r="S240" s="20">
        <v>3.9637619076696197E-2</v>
      </c>
      <c r="T240" s="20">
        <v>0.14036517932948689</v>
      </c>
      <c r="U240" s="20">
        <v>5.0869759217590821E-2</v>
      </c>
      <c r="V240" s="20">
        <v>3.6834581296604829E-2</v>
      </c>
      <c r="W240" s="20">
        <v>0.1128951138550584</v>
      </c>
      <c r="X240" s="20">
        <v>0.1375166207961212</v>
      </c>
      <c r="Y240" s="20">
        <v>0.14060396680076101</v>
      </c>
      <c r="Z240" s="20">
        <v>0.12616616122777091</v>
      </c>
      <c r="AA240" s="20">
        <v>0.1212775761505893</v>
      </c>
      <c r="AB240" s="20">
        <v>3.7279075876090362E-2</v>
      </c>
      <c r="AC240" s="20">
        <v>9.9617610221740246E-2</v>
      </c>
      <c r="AD240" s="20">
        <v>0.1141088649035553</v>
      </c>
      <c r="AE240" s="20">
        <v>7.2093128873880793E-2</v>
      </c>
      <c r="AF240" s="20">
        <v>8.1034973501381016E-2</v>
      </c>
      <c r="AG240" s="20">
        <v>5.7291607633521688E-2</v>
      </c>
      <c r="AH240" s="20">
        <v>7.617947457667118E-2</v>
      </c>
      <c r="AI240" s="20">
        <v>0.10452015766049449</v>
      </c>
      <c r="AK240" s="20">
        <v>0.1011138513493532</v>
      </c>
      <c r="AL240" s="20">
        <v>8.9475704017824204E-2</v>
      </c>
      <c r="AN240" s="20">
        <v>0.1010417744929817</v>
      </c>
      <c r="AO240" s="20">
        <v>0.11265217138063501</v>
      </c>
      <c r="AP240" s="20">
        <v>6.5400746698880199E-2</v>
      </c>
      <c r="AQ240" s="20">
        <v>9.1771520267862797E-2</v>
      </c>
      <c r="AR240" s="20">
        <v>9.2684976492255641E-2</v>
      </c>
      <c r="AS240" s="20">
        <v>9.6615707549666224E-2</v>
      </c>
      <c r="AT240" s="20">
        <v>7.7586472454932859E-2</v>
      </c>
      <c r="AV240" s="20">
        <v>0.1021915455848003</v>
      </c>
      <c r="AW240" s="20">
        <v>9.2083947705231178E-2</v>
      </c>
      <c r="AX240" s="20">
        <v>4.2634009103852538E-2</v>
      </c>
      <c r="AY240" s="20">
        <v>0.15908092401867141</v>
      </c>
      <c r="AZ240" s="20">
        <v>9.7100439811602657E-2</v>
      </c>
      <c r="BA240" s="20">
        <v>0.4669212281818686</v>
      </c>
      <c r="BB240" s="20">
        <v>9.9230073560032217E-2</v>
      </c>
      <c r="BC240" s="20">
        <v>8.9013241180789834E-2</v>
      </c>
      <c r="BE240" s="20">
        <v>7.1165897183787422E-2</v>
      </c>
      <c r="BF240" s="20">
        <v>9.4786208564901928E-2</v>
      </c>
      <c r="BG240" s="20">
        <v>5.2835601958419243E-2</v>
      </c>
      <c r="BH240" s="20">
        <v>0.1749118428089394</v>
      </c>
      <c r="BI240" s="20">
        <v>0.10183595189443841</v>
      </c>
      <c r="BJ240" s="20">
        <v>5.7474334007803718E-2</v>
      </c>
      <c r="BK240" s="20">
        <v>8.0426567186402079E-2</v>
      </c>
      <c r="BL240" s="20">
        <v>0.15078765632554181</v>
      </c>
      <c r="BN240" s="20">
        <v>0.10530260748927189</v>
      </c>
      <c r="BO240" s="20">
        <v>7.765355024811349E-2</v>
      </c>
      <c r="BP240" s="20">
        <v>7.1189321630047889E-2</v>
      </c>
    </row>
    <row r="241" spans="2:68" x14ac:dyDescent="0.35">
      <c r="B241" s="19" t="s">
        <v>145</v>
      </c>
      <c r="C241" s="20">
        <v>0.18758087504950249</v>
      </c>
      <c r="D241" s="20">
        <v>0.22332924712321539</v>
      </c>
      <c r="E241" s="20">
        <v>0.2349964720737211</v>
      </c>
      <c r="F241" s="20">
        <v>0.18442434990647699</v>
      </c>
      <c r="G241" s="20">
        <v>0.18943548939209609</v>
      </c>
      <c r="H241" s="20">
        <v>0.17480575185422781</v>
      </c>
      <c r="I241" s="20">
        <v>0.1077099102177157</v>
      </c>
      <c r="K241" s="20">
        <v>0.19845180228521089</v>
      </c>
      <c r="L241" s="20">
        <v>0.17425211962999809</v>
      </c>
      <c r="N241" s="20">
        <v>0.115215028305495</v>
      </c>
      <c r="O241" s="20">
        <v>0.2437535950633718</v>
      </c>
      <c r="P241" s="20">
        <v>0.20124356961984069</v>
      </c>
      <c r="Q241" s="20">
        <v>0.25511298627469098</v>
      </c>
      <c r="S241" s="20">
        <v>0.24308195568489249</v>
      </c>
      <c r="T241" s="20">
        <v>0.41660155446329172</v>
      </c>
      <c r="U241" s="20">
        <v>0.20819295618556569</v>
      </c>
      <c r="V241" s="20">
        <v>0.30796660150521737</v>
      </c>
      <c r="W241" s="20">
        <v>0.20333117013790869</v>
      </c>
      <c r="X241" s="20">
        <v>0.23051863640979819</v>
      </c>
      <c r="Y241" s="20">
        <v>0.21723622227309761</v>
      </c>
      <c r="Z241" s="20">
        <v>0.17455932648470021</v>
      </c>
      <c r="AA241" s="20">
        <v>0.15158979121115529</v>
      </c>
      <c r="AB241" s="20">
        <v>0.1008236324326711</v>
      </c>
      <c r="AC241" s="20">
        <v>0.1548813208731398</v>
      </c>
      <c r="AD241" s="20">
        <v>0.17088983555259299</v>
      </c>
      <c r="AE241" s="20">
        <v>0.24223523889458701</v>
      </c>
      <c r="AF241" s="20">
        <v>0.1187436494410898</v>
      </c>
      <c r="AG241" s="20">
        <v>7.9247925569226843E-2</v>
      </c>
      <c r="AH241" s="20">
        <v>9.8536353668388338E-2</v>
      </c>
      <c r="AI241" s="20">
        <v>0.26007449378028391</v>
      </c>
      <c r="AK241" s="20">
        <v>0.18302665366556431</v>
      </c>
      <c r="AL241" s="20">
        <v>0.19205225313415869</v>
      </c>
      <c r="AN241" s="20">
        <v>0.28738570222547338</v>
      </c>
      <c r="AO241" s="20">
        <v>0.2087948571124156</v>
      </c>
      <c r="AP241" s="20">
        <v>0.16039127210073989</v>
      </c>
      <c r="AQ241" s="20">
        <v>0.1543982714442145</v>
      </c>
      <c r="AR241" s="20">
        <v>0.1192694221475175</v>
      </c>
      <c r="AS241" s="20">
        <v>0.19596154922718789</v>
      </c>
      <c r="AT241" s="20">
        <v>0.17905044708515869</v>
      </c>
      <c r="AV241" s="20">
        <v>0.14595533884188669</v>
      </c>
      <c r="AW241" s="20">
        <v>0.15894623754190881</v>
      </c>
      <c r="AX241" s="20">
        <v>0.1738050306513928</v>
      </c>
      <c r="AY241" s="20">
        <v>0.1996828952707983</v>
      </c>
      <c r="AZ241" s="20">
        <v>0.25767126727254319</v>
      </c>
      <c r="BA241" s="20">
        <v>0</v>
      </c>
      <c r="BB241" s="20">
        <v>9.5556133047325159E-2</v>
      </c>
      <c r="BC241" s="20">
        <v>0.26430568056096471</v>
      </c>
      <c r="BE241" s="20">
        <v>0.17244304627205381</v>
      </c>
      <c r="BF241" s="20">
        <v>0.19300758044094779</v>
      </c>
      <c r="BG241" s="20">
        <v>0.14369263157107129</v>
      </c>
      <c r="BH241" s="20">
        <v>0.18280750386382191</v>
      </c>
      <c r="BI241" s="20">
        <v>0.19665754741680619</v>
      </c>
      <c r="BJ241" s="20">
        <v>0.27078507725452849</v>
      </c>
      <c r="BK241" s="20">
        <v>0.1434518859502881</v>
      </c>
      <c r="BL241" s="20">
        <v>0.25525147476444437</v>
      </c>
      <c r="BN241" s="20">
        <v>0.19817712823768291</v>
      </c>
      <c r="BO241" s="20">
        <v>0.14847666044287541</v>
      </c>
      <c r="BP241" s="20">
        <v>0.1693520351983164</v>
      </c>
    </row>
    <row r="242" spans="2:68" x14ac:dyDescent="0.35">
      <c r="B242" s="19" t="s">
        <v>144</v>
      </c>
      <c r="C242" s="20">
        <v>0.30420206145433371</v>
      </c>
      <c r="D242" s="20">
        <v>0.29061053209352739</v>
      </c>
      <c r="E242" s="20">
        <v>0.20639191564494061</v>
      </c>
      <c r="F242" s="20">
        <v>0.3017386389710352</v>
      </c>
      <c r="G242" s="20">
        <v>0.36265506138838521</v>
      </c>
      <c r="H242" s="20">
        <v>0.32750049190280678</v>
      </c>
      <c r="I242" s="20">
        <v>0.38268438440680452</v>
      </c>
      <c r="K242" s="20">
        <v>0.26253681972162429</v>
      </c>
      <c r="L242" s="20">
        <v>0.35013366155007369</v>
      </c>
      <c r="N242" s="20">
        <v>0.3060357648299068</v>
      </c>
      <c r="O242" s="20">
        <v>0.29302272196104739</v>
      </c>
      <c r="P242" s="20">
        <v>0.27914292976083099</v>
      </c>
      <c r="Q242" s="20">
        <v>0.33373311489729579</v>
      </c>
      <c r="S242" s="20">
        <v>0.27105467548937451</v>
      </c>
      <c r="T242" s="20">
        <v>0.17435549855772539</v>
      </c>
      <c r="U242" s="20">
        <v>0.37424213667460959</v>
      </c>
      <c r="V242" s="20">
        <v>0.1869351175611085</v>
      </c>
      <c r="W242" s="20">
        <v>0.33240580258112112</v>
      </c>
      <c r="X242" s="20">
        <v>0.31029817319035402</v>
      </c>
      <c r="Y242" s="20">
        <v>0.25292377191127191</v>
      </c>
      <c r="Z242" s="20">
        <v>0.40623836352943088</v>
      </c>
      <c r="AA242" s="20">
        <v>0.36250988975202048</v>
      </c>
      <c r="AB242" s="20">
        <v>0.29401703897129527</v>
      </c>
      <c r="AC242" s="20">
        <v>0.34963143740192199</v>
      </c>
      <c r="AD242" s="20">
        <v>0.3232400270217568</v>
      </c>
      <c r="AE242" s="20">
        <v>0.2549052105157773</v>
      </c>
      <c r="AF242" s="20">
        <v>0.29303295225711062</v>
      </c>
      <c r="AG242" s="20">
        <v>0.3482928659089356</v>
      </c>
      <c r="AH242" s="20">
        <v>0.30761024328987391</v>
      </c>
      <c r="AI242" s="20">
        <v>0.1893805160655905</v>
      </c>
      <c r="AK242" s="20">
        <v>0.29161815250438738</v>
      </c>
      <c r="AL242" s="20">
        <v>0.31683697329719301</v>
      </c>
      <c r="AN242" s="20">
        <v>0.3323044819390959</v>
      </c>
      <c r="AO242" s="20">
        <v>0.3088015580680642</v>
      </c>
      <c r="AP242" s="20">
        <v>0.29318728023270307</v>
      </c>
      <c r="AQ242" s="20">
        <v>0.29935730281990153</v>
      </c>
      <c r="AR242" s="20">
        <v>0.30343791147325028</v>
      </c>
      <c r="AS242" s="20">
        <v>0.25886928854890728</v>
      </c>
      <c r="AT242" s="20">
        <v>0.25406976500975648</v>
      </c>
      <c r="AV242" s="20">
        <v>0.30008119699896169</v>
      </c>
      <c r="AW242" s="20">
        <v>0.3079008450823506</v>
      </c>
      <c r="AX242" s="20">
        <v>0.43806287924598741</v>
      </c>
      <c r="AY242" s="20">
        <v>0.1916711287197376</v>
      </c>
      <c r="AZ242" s="20">
        <v>0.243323528787981</v>
      </c>
      <c r="BA242" s="20">
        <v>0</v>
      </c>
      <c r="BB242" s="20">
        <v>0.34807559601215299</v>
      </c>
      <c r="BC242" s="20">
        <v>0.31520597724147142</v>
      </c>
      <c r="BE242" s="20">
        <v>0.33812383945566182</v>
      </c>
      <c r="BF242" s="20">
        <v>0.25479149011558838</v>
      </c>
      <c r="BG242" s="20">
        <v>0.4237759904596195</v>
      </c>
      <c r="BH242" s="20">
        <v>0.26459090045734979</v>
      </c>
      <c r="BI242" s="20">
        <v>0.31724407600699422</v>
      </c>
      <c r="BJ242" s="20">
        <v>0.29736992374686738</v>
      </c>
      <c r="BK242" s="20">
        <v>0.38258275970811328</v>
      </c>
      <c r="BL242" s="20">
        <v>0.18884727571489751</v>
      </c>
      <c r="BN242" s="20">
        <v>0.28433013425745562</v>
      </c>
      <c r="BO242" s="20">
        <v>0.36529204706467261</v>
      </c>
      <c r="BP242" s="20">
        <v>0.32743153625508098</v>
      </c>
    </row>
    <row r="243" spans="2:68" x14ac:dyDescent="0.35">
      <c r="B243" s="19" t="s">
        <v>143</v>
      </c>
      <c r="C243" s="20">
        <v>0.30546744183499308</v>
      </c>
      <c r="D243" s="20">
        <v>0.19999144932585869</v>
      </c>
      <c r="E243" s="20">
        <v>0.37237441756868478</v>
      </c>
      <c r="F243" s="20">
        <v>0.31955623665745708</v>
      </c>
      <c r="G243" s="20">
        <v>0.24695326446382759</v>
      </c>
      <c r="H243" s="20">
        <v>0.29100368228340162</v>
      </c>
      <c r="I243" s="20">
        <v>0.33034954860156079</v>
      </c>
      <c r="K243" s="20">
        <v>0.3547881077940151</v>
      </c>
      <c r="L243" s="20">
        <v>0.25063220481985787</v>
      </c>
      <c r="N243" s="20">
        <v>0.40291484078594092</v>
      </c>
      <c r="O243" s="20">
        <v>0.27829005774165111</v>
      </c>
      <c r="P243" s="20">
        <v>0.23879198862445961</v>
      </c>
      <c r="Q243" s="20">
        <v>0.19015633953719979</v>
      </c>
      <c r="S243" s="20">
        <v>0.24052430096790309</v>
      </c>
      <c r="T243" s="20">
        <v>0.1092137779669386</v>
      </c>
      <c r="U243" s="20">
        <v>0.28548713627639177</v>
      </c>
      <c r="V243" s="20">
        <v>0.33777264719783379</v>
      </c>
      <c r="W243" s="20">
        <v>0.27319598445843329</v>
      </c>
      <c r="X243" s="20">
        <v>0.20955417472906629</v>
      </c>
      <c r="Y243" s="20">
        <v>0.24996337277141351</v>
      </c>
      <c r="Z243" s="20">
        <v>0.18425078298381059</v>
      </c>
      <c r="AA243" s="20">
        <v>0.29598800368801259</v>
      </c>
      <c r="AB243" s="20">
        <v>0.34982154445070418</v>
      </c>
      <c r="AC243" s="20">
        <v>0.28586886651920052</v>
      </c>
      <c r="AD243" s="20">
        <v>0.33544420196560648</v>
      </c>
      <c r="AE243" s="20">
        <v>0.37277374202122981</v>
      </c>
      <c r="AF243" s="20">
        <v>0.47023871240605403</v>
      </c>
      <c r="AG243" s="20">
        <v>0.48485205599239212</v>
      </c>
      <c r="AH243" s="20">
        <v>0.45821669138639781</v>
      </c>
      <c r="AI243" s="20">
        <v>0.1007422066359354</v>
      </c>
      <c r="AK243" s="20">
        <v>0.31052462768564632</v>
      </c>
      <c r="AL243" s="20">
        <v>0.30051745603153918</v>
      </c>
      <c r="AN243" s="20">
        <v>0.1753861869891393</v>
      </c>
      <c r="AO243" s="20">
        <v>0.23655660802825021</v>
      </c>
      <c r="AP243" s="20">
        <v>0.38458483876419081</v>
      </c>
      <c r="AQ243" s="20">
        <v>0.349506485260907</v>
      </c>
      <c r="AR243" s="20">
        <v>0.40339713688867529</v>
      </c>
      <c r="AS243" s="20">
        <v>0.40678820214021483</v>
      </c>
      <c r="AT243" s="20">
        <v>0.25722876312605808</v>
      </c>
      <c r="AV243" s="20">
        <v>0.36168282596427559</v>
      </c>
      <c r="AW243" s="20">
        <v>0.34950253243162588</v>
      </c>
      <c r="AX243" s="20">
        <v>0.30985905442740203</v>
      </c>
      <c r="AY243" s="20">
        <v>0.23113093517442779</v>
      </c>
      <c r="AZ243" s="20">
        <v>0.32722189309654831</v>
      </c>
      <c r="BA243" s="20">
        <v>0.36756930618106493</v>
      </c>
      <c r="BB243" s="20">
        <v>6.9501297691103664E-2</v>
      </c>
      <c r="BC243" s="20">
        <v>0.18209416490575239</v>
      </c>
      <c r="BE243" s="20">
        <v>0.33801887736800829</v>
      </c>
      <c r="BF243" s="20">
        <v>0.38624668672600199</v>
      </c>
      <c r="BG243" s="20">
        <v>0.29966476600806852</v>
      </c>
      <c r="BH243" s="20">
        <v>0.1927804676233387</v>
      </c>
      <c r="BI243" s="20">
        <v>0.28019606171645389</v>
      </c>
      <c r="BJ243" s="20">
        <v>0.104750574098381</v>
      </c>
      <c r="BK243" s="20">
        <v>0.25306017105971879</v>
      </c>
      <c r="BL243" s="20">
        <v>0.34148504139121061</v>
      </c>
      <c r="BN243" s="20">
        <v>0.30086572001438461</v>
      </c>
      <c r="BO243" s="20">
        <v>0.3273996442095255</v>
      </c>
      <c r="BP243" s="20">
        <v>0.31300482632017868</v>
      </c>
    </row>
    <row r="244" spans="2:68" x14ac:dyDescent="0.35">
      <c r="B244" s="19" t="s">
        <v>93</v>
      </c>
      <c r="C244" s="20">
        <v>3.9554047142474513E-2</v>
      </c>
      <c r="D244" s="20">
        <v>1.152322206018495E-2</v>
      </c>
      <c r="E244" s="20">
        <v>3.7841651130325248E-2</v>
      </c>
      <c r="F244" s="20">
        <v>1.410566273406857E-2</v>
      </c>
      <c r="G244" s="20">
        <v>3.8678076665354201E-2</v>
      </c>
      <c r="H244" s="20">
        <v>4.7132115213284247E-2</v>
      </c>
      <c r="I244" s="20">
        <v>9.1697490679801555E-2</v>
      </c>
      <c r="K244" s="20">
        <v>2.3784886591349461E-2</v>
      </c>
      <c r="L244" s="20">
        <v>5.7587313970326751E-2</v>
      </c>
      <c r="N244" s="20">
        <v>3.6545012797631497E-2</v>
      </c>
      <c r="O244" s="20">
        <v>2.1318380584310761E-2</v>
      </c>
      <c r="P244" s="20">
        <v>3.1931973733450129E-2</v>
      </c>
      <c r="Q244" s="20">
        <v>6.9311405884921545E-2</v>
      </c>
      <c r="S244" s="20">
        <v>0.1180082469162571</v>
      </c>
      <c r="T244" s="20">
        <v>8.7877177517417568E-2</v>
      </c>
      <c r="U244" s="20">
        <v>1.5783548676413631E-2</v>
      </c>
      <c r="V244" s="20">
        <v>5.6111840159405367E-2</v>
      </c>
      <c r="W244" s="20">
        <v>1.6565602294559331E-2</v>
      </c>
      <c r="X244" s="20">
        <v>4.5328926016291772E-2</v>
      </c>
      <c r="Y244" s="20">
        <v>2.6621153150039809E-2</v>
      </c>
      <c r="Z244" s="20">
        <v>4.2685711507915898E-2</v>
      </c>
      <c r="AA244" s="20">
        <v>3.1181238411909899E-2</v>
      </c>
      <c r="AB244" s="20">
        <v>8.3699400539550217E-2</v>
      </c>
      <c r="AC244" s="20">
        <v>1.1238810917074611E-2</v>
      </c>
      <c r="AD244" s="20">
        <v>1.9945767187316669E-2</v>
      </c>
      <c r="AE244" s="20">
        <v>2.21440759160146E-2</v>
      </c>
      <c r="AF244" s="20">
        <v>0</v>
      </c>
      <c r="AG244" s="20">
        <v>1.565287446558469E-2</v>
      </c>
      <c r="AH244" s="20">
        <v>2.1081560465096651E-2</v>
      </c>
      <c r="AI244" s="20">
        <v>0.194545645250669</v>
      </c>
      <c r="AK244" s="20">
        <v>4.4957447246461862E-2</v>
      </c>
      <c r="AL244" s="20">
        <v>3.399001530861203E-2</v>
      </c>
      <c r="AN244" s="20">
        <v>2.5013810121448651E-2</v>
      </c>
      <c r="AO244" s="20">
        <v>1.6039303073016029E-2</v>
      </c>
      <c r="AP244" s="20">
        <v>6.4473642222569807E-2</v>
      </c>
      <c r="AQ244" s="20">
        <v>3.2078313388944818E-2</v>
      </c>
      <c r="AR244" s="20">
        <v>4.7016350120821448E-2</v>
      </c>
      <c r="AS244" s="20">
        <v>2.1439900376039371E-2</v>
      </c>
      <c r="AT244" s="20">
        <v>0.23206455232409379</v>
      </c>
      <c r="AV244" s="20">
        <v>3.3552875668482043E-2</v>
      </c>
      <c r="AW244" s="20">
        <v>3.8252065987109868E-2</v>
      </c>
      <c r="AX244" s="20">
        <v>0</v>
      </c>
      <c r="AY244" s="20">
        <v>1.654088567553871E-2</v>
      </c>
      <c r="AZ244" s="20">
        <v>4.7513967284040462E-2</v>
      </c>
      <c r="BA244" s="20">
        <v>0</v>
      </c>
      <c r="BB244" s="20">
        <v>0.38763689968938603</v>
      </c>
      <c r="BC244" s="20">
        <v>4.4738200176134883E-2</v>
      </c>
      <c r="BE244" s="20">
        <v>3.1128573998777869E-2</v>
      </c>
      <c r="BF244" s="20">
        <v>1.7996258097428389E-2</v>
      </c>
      <c r="BG244" s="20">
        <v>2.8462588270577249E-2</v>
      </c>
      <c r="BH244" s="20">
        <v>3.4789653451466583E-2</v>
      </c>
      <c r="BI244" s="20">
        <v>4.0129395975716839E-2</v>
      </c>
      <c r="BJ244" s="20">
        <v>0.1453621502526648</v>
      </c>
      <c r="BK244" s="20">
        <v>0.1033393660154544</v>
      </c>
      <c r="BL244" s="20">
        <v>0</v>
      </c>
      <c r="BN244" s="20">
        <v>3.4619123476259693E-2</v>
      </c>
      <c r="BO244" s="20">
        <v>4.3795235264699937E-2</v>
      </c>
      <c r="BP244" s="20">
        <v>5.6070198709905143E-2</v>
      </c>
    </row>
    <row r="246" spans="2:68" ht="116" x14ac:dyDescent="0.35">
      <c r="B246" s="17" t="s">
        <v>152</v>
      </c>
    </row>
    <row r="247" spans="2:68" x14ac:dyDescent="0.35">
      <c r="B247" s="18" t="s">
        <v>16</v>
      </c>
    </row>
    <row r="248" spans="2:68" x14ac:dyDescent="0.35">
      <c r="B248" s="19" t="s">
        <v>147</v>
      </c>
      <c r="C248" s="20">
        <v>8.1356774747533653E-2</v>
      </c>
      <c r="D248" s="20">
        <v>0.14105505099248969</v>
      </c>
      <c r="E248" s="20">
        <v>7.7504704799662399E-2</v>
      </c>
      <c r="F248" s="20">
        <v>8.7388982482471372E-2</v>
      </c>
      <c r="G248" s="20">
        <v>8.4689314321802059E-2</v>
      </c>
      <c r="H248" s="20">
        <v>6.518919305528309E-2</v>
      </c>
      <c r="I248" s="20">
        <v>4.6384824311864768E-2</v>
      </c>
      <c r="K248" s="20">
        <v>8.3762050416066269E-2</v>
      </c>
      <c r="L248" s="20">
        <v>7.919110134584105E-2</v>
      </c>
      <c r="N248" s="20">
        <v>5.1462078464992657E-2</v>
      </c>
      <c r="O248" s="20">
        <v>7.5532943871517835E-2</v>
      </c>
      <c r="P248" s="20">
        <v>0.1345414079818521</v>
      </c>
      <c r="Q248" s="20">
        <v>0.10817204083016101</v>
      </c>
      <c r="S248" s="20">
        <v>5.3709095164329569E-2</v>
      </c>
      <c r="T248" s="20">
        <v>0.1531965908082808</v>
      </c>
      <c r="U248" s="20">
        <v>9.9977516968886584E-2</v>
      </c>
      <c r="V248" s="20">
        <v>7.6537421003049805E-2</v>
      </c>
      <c r="W248" s="20">
        <v>9.7802732510594639E-2</v>
      </c>
      <c r="X248" s="20">
        <v>3.6484190554344209E-2</v>
      </c>
      <c r="Y248" s="20">
        <v>0.17382545247814771</v>
      </c>
      <c r="Z248" s="20">
        <v>5.2657332933585189E-2</v>
      </c>
      <c r="AA248" s="20">
        <v>3.3897266213524888E-2</v>
      </c>
      <c r="AB248" s="20">
        <v>8.9359184922065849E-2</v>
      </c>
      <c r="AC248" s="20">
        <v>0.13733919241756451</v>
      </c>
      <c r="AD248" s="20">
        <v>4.1668209876582957E-2</v>
      </c>
      <c r="AE248" s="20">
        <v>1.551529068531313E-2</v>
      </c>
      <c r="AF248" s="20">
        <v>7.4737921370198496E-2</v>
      </c>
      <c r="AG248" s="20">
        <v>2.9703318204677139E-2</v>
      </c>
      <c r="AH248" s="20">
        <v>2.7539810199887861E-2</v>
      </c>
      <c r="AI248" s="20">
        <v>0.2236685236960948</v>
      </c>
      <c r="AK248" s="20">
        <v>8.3387402064890731E-2</v>
      </c>
      <c r="AL248" s="20">
        <v>7.9586363654183326E-2</v>
      </c>
      <c r="AN248" s="20">
        <v>0.124858837816254</v>
      </c>
      <c r="AO248" s="20">
        <v>8.5756833565479279E-2</v>
      </c>
      <c r="AP248" s="20">
        <v>6.8694266900537634E-2</v>
      </c>
      <c r="AQ248" s="20">
        <v>7.8321795953327777E-2</v>
      </c>
      <c r="AR248" s="20">
        <v>5.4216609149426609E-2</v>
      </c>
      <c r="AS248" s="20">
        <v>6.2641493915916627E-2</v>
      </c>
      <c r="AT248" s="20">
        <v>4.438665036598978E-2</v>
      </c>
      <c r="AV248" s="20">
        <v>9.4459790886829209E-2</v>
      </c>
      <c r="AW248" s="20">
        <v>6.3313021626115393E-2</v>
      </c>
      <c r="AX248" s="20">
        <v>7.1721059187976471E-2</v>
      </c>
      <c r="AY248" s="20">
        <v>0.13507996800589669</v>
      </c>
      <c r="AZ248" s="20">
        <v>6.8279872817432877E-2</v>
      </c>
      <c r="BA248" s="20">
        <v>0.35909172593438721</v>
      </c>
      <c r="BB248" s="20">
        <v>0</v>
      </c>
      <c r="BC248" s="20">
        <v>9.9493585800944209E-2</v>
      </c>
      <c r="BE248" s="20">
        <v>7.9070744085832784E-2</v>
      </c>
      <c r="BF248" s="20">
        <v>5.7197907656138157E-2</v>
      </c>
      <c r="BG248" s="20">
        <v>6.9734287215914958E-2</v>
      </c>
      <c r="BH248" s="20">
        <v>0.10180184085313571</v>
      </c>
      <c r="BI248" s="20">
        <v>8.8913310065820234E-2</v>
      </c>
      <c r="BJ248" s="20">
        <v>0.13604296316488909</v>
      </c>
      <c r="BK248" s="20">
        <v>8.1419371107238139E-2</v>
      </c>
      <c r="BL248" s="20">
        <v>0.1710440647703298</v>
      </c>
      <c r="BN248" s="20">
        <v>0.1013983547297133</v>
      </c>
      <c r="BO248" s="20">
        <v>1.1411822823533349E-2</v>
      </c>
      <c r="BP248" s="20">
        <v>6.9178679341374089E-2</v>
      </c>
    </row>
    <row r="249" spans="2:68" x14ac:dyDescent="0.35">
      <c r="B249" s="19" t="s">
        <v>146</v>
      </c>
      <c r="C249" s="20">
        <v>6.5906246112213324E-2</v>
      </c>
      <c r="D249" s="20">
        <v>0.14292739410682129</v>
      </c>
      <c r="E249" s="20">
        <v>7.6139537556030951E-2</v>
      </c>
      <c r="F249" s="20">
        <v>6.5385848370053831E-2</v>
      </c>
      <c r="G249" s="20">
        <v>7.3316601219313715E-2</v>
      </c>
      <c r="H249" s="20">
        <v>5.5161848321790087E-2</v>
      </c>
      <c r="I249" s="20">
        <v>0</v>
      </c>
      <c r="K249" s="20">
        <v>7.4914867980119676E-2</v>
      </c>
      <c r="L249" s="20">
        <v>5.6196578792338733E-2</v>
      </c>
      <c r="N249" s="20">
        <v>6.904409628184717E-2</v>
      </c>
      <c r="O249" s="20">
        <v>6.3755782825526963E-2</v>
      </c>
      <c r="P249" s="20">
        <v>9.5845570223780596E-2</v>
      </c>
      <c r="Q249" s="20">
        <v>4.2855765386507122E-2</v>
      </c>
      <c r="S249" s="20">
        <v>7.1755432345456976E-2</v>
      </c>
      <c r="T249" s="20">
        <v>8.9780069858196393E-2</v>
      </c>
      <c r="U249" s="20">
        <v>0</v>
      </c>
      <c r="V249" s="20">
        <v>6.4090887207618338E-2</v>
      </c>
      <c r="W249" s="20">
        <v>5.9007660875807291E-2</v>
      </c>
      <c r="X249" s="20">
        <v>0.1109698181926758</v>
      </c>
      <c r="Y249" s="20">
        <v>4.1631405961827649E-2</v>
      </c>
      <c r="Z249" s="20">
        <v>3.7452956707957882E-2</v>
      </c>
      <c r="AA249" s="20">
        <v>0.12775682404736349</v>
      </c>
      <c r="AB249" s="20">
        <v>0.11549995828289231</v>
      </c>
      <c r="AC249" s="20">
        <v>0.1003674440206803</v>
      </c>
      <c r="AD249" s="20">
        <v>3.5383432903691628E-2</v>
      </c>
      <c r="AE249" s="20">
        <v>6.462428254010058E-2</v>
      </c>
      <c r="AF249" s="20">
        <v>9.2389875733553353E-2</v>
      </c>
      <c r="AG249" s="20">
        <v>5.951416789334784E-2</v>
      </c>
      <c r="AH249" s="20">
        <v>5.7523852724692778E-2</v>
      </c>
      <c r="AI249" s="20">
        <v>0</v>
      </c>
      <c r="AK249" s="20">
        <v>5.691042082318435E-2</v>
      </c>
      <c r="AL249" s="20">
        <v>7.476358028719364E-2</v>
      </c>
      <c r="AN249" s="20">
        <v>5.0243203996425963E-2</v>
      </c>
      <c r="AO249" s="20">
        <v>0.1129524862671622</v>
      </c>
      <c r="AP249" s="20">
        <v>5.394901178020322E-2</v>
      </c>
      <c r="AQ249" s="20">
        <v>5.876576036798236E-2</v>
      </c>
      <c r="AR249" s="20">
        <v>4.6749987592030147E-2</v>
      </c>
      <c r="AS249" s="20">
        <v>9.553183765399384E-2</v>
      </c>
      <c r="AT249" s="20">
        <v>0</v>
      </c>
      <c r="AV249" s="20">
        <v>4.2635058320818132E-2</v>
      </c>
      <c r="AW249" s="20">
        <v>7.1779796523913211E-2</v>
      </c>
      <c r="AX249" s="20">
        <v>7.65441015183983E-2</v>
      </c>
      <c r="AY249" s="20">
        <v>0.1122724694662204</v>
      </c>
      <c r="AZ249" s="20">
        <v>3.8373253983327409E-2</v>
      </c>
      <c r="BA249" s="20">
        <v>0</v>
      </c>
      <c r="BB249" s="20">
        <v>0</v>
      </c>
      <c r="BC249" s="20">
        <v>7.8924486979821698E-2</v>
      </c>
      <c r="BE249" s="20">
        <v>3.7642672894837172E-2</v>
      </c>
      <c r="BF249" s="20">
        <v>8.8688207941053962E-2</v>
      </c>
      <c r="BG249" s="20">
        <v>7.5793306903535015E-2</v>
      </c>
      <c r="BH249" s="20">
        <v>0.1059376458700574</v>
      </c>
      <c r="BI249" s="20">
        <v>4.401819966661593E-2</v>
      </c>
      <c r="BJ249" s="20">
        <v>8.0935571152204122E-2</v>
      </c>
      <c r="BK249" s="20">
        <v>1.0340395934689999E-2</v>
      </c>
      <c r="BL249" s="20">
        <v>4.3372143359117779E-2</v>
      </c>
      <c r="BN249" s="20">
        <v>7.9768790682742827E-2</v>
      </c>
      <c r="BO249" s="20">
        <v>2.8968147452742191E-2</v>
      </c>
      <c r="BP249" s="20">
        <v>4.7490150065719439E-2</v>
      </c>
    </row>
    <row r="250" spans="2:68" x14ac:dyDescent="0.35">
      <c r="B250" s="19" t="s">
        <v>145</v>
      </c>
      <c r="C250" s="20">
        <v>0.18697046832221181</v>
      </c>
      <c r="D250" s="20">
        <v>0.1936642587767862</v>
      </c>
      <c r="E250" s="20">
        <v>0.22571951292885081</v>
      </c>
      <c r="F250" s="20">
        <v>0.1607127847984319</v>
      </c>
      <c r="G250" s="20">
        <v>0.20851061390151199</v>
      </c>
      <c r="H250" s="20">
        <v>0.1841489858622215</v>
      </c>
      <c r="I250" s="20">
        <v>0.14513278630183801</v>
      </c>
      <c r="K250" s="20">
        <v>0.1776382796651389</v>
      </c>
      <c r="L250" s="20">
        <v>0.19465568959862481</v>
      </c>
      <c r="N250" s="20">
        <v>0.1449853634264136</v>
      </c>
      <c r="O250" s="20">
        <v>0.19991729558203519</v>
      </c>
      <c r="P250" s="20">
        <v>0.22344471381863981</v>
      </c>
      <c r="Q250" s="20">
        <v>0.23049019396755771</v>
      </c>
      <c r="S250" s="20">
        <v>0.2321799873045558</v>
      </c>
      <c r="T250" s="20">
        <v>0.28349746271612708</v>
      </c>
      <c r="U250" s="20">
        <v>0.28408523689919041</v>
      </c>
      <c r="V250" s="20">
        <v>0.27507132460962902</v>
      </c>
      <c r="W250" s="20">
        <v>0.18581100535869491</v>
      </c>
      <c r="X250" s="20">
        <v>0.20603153330769619</v>
      </c>
      <c r="Y250" s="20">
        <v>0.1687652700529344</v>
      </c>
      <c r="Z250" s="20">
        <v>0.19229879921501031</v>
      </c>
      <c r="AA250" s="20">
        <v>0.14018727816450749</v>
      </c>
      <c r="AB250" s="20">
        <v>0.14127107534253799</v>
      </c>
      <c r="AC250" s="20">
        <v>0.14300714131054551</v>
      </c>
      <c r="AD250" s="20">
        <v>0.17411811984133399</v>
      </c>
      <c r="AE250" s="20">
        <v>0.25620972553080867</v>
      </c>
      <c r="AF250" s="20">
        <v>0.13288778844862709</v>
      </c>
      <c r="AG250" s="20">
        <v>0.1659862024593626</v>
      </c>
      <c r="AH250" s="20">
        <v>0.1378810543462374</v>
      </c>
      <c r="AI250" s="20">
        <v>0.20469455199721029</v>
      </c>
      <c r="AK250" s="20">
        <v>0.20005783053144979</v>
      </c>
      <c r="AL250" s="20">
        <v>0.1733423213475295</v>
      </c>
      <c r="AN250" s="20">
        <v>0.25687791750429678</v>
      </c>
      <c r="AO250" s="20">
        <v>0.17328186293815509</v>
      </c>
      <c r="AP250" s="20">
        <v>0.15979280861124071</v>
      </c>
      <c r="AQ250" s="20">
        <v>0.16750334102209771</v>
      </c>
      <c r="AR250" s="20">
        <v>0.1594810508220684</v>
      </c>
      <c r="AS250" s="20">
        <v>0.19625199229674539</v>
      </c>
      <c r="AT250" s="20">
        <v>0.24465248197362949</v>
      </c>
      <c r="AV250" s="20">
        <v>0.1789006289028339</v>
      </c>
      <c r="AW250" s="20">
        <v>0.15728119917744199</v>
      </c>
      <c r="AX250" s="20">
        <v>0.16922838640716309</v>
      </c>
      <c r="AY250" s="20">
        <v>0.22686860839410461</v>
      </c>
      <c r="AZ250" s="20">
        <v>0.2503151638832013</v>
      </c>
      <c r="BA250" s="20">
        <v>0</v>
      </c>
      <c r="BB250" s="20">
        <v>0.19478620660735729</v>
      </c>
      <c r="BC250" s="20">
        <v>0.22295382550332121</v>
      </c>
      <c r="BE250" s="20">
        <v>0.1613031320394589</v>
      </c>
      <c r="BF250" s="20">
        <v>0.16698543320655959</v>
      </c>
      <c r="BG250" s="20">
        <v>0.18889947360024531</v>
      </c>
      <c r="BH250" s="20">
        <v>0.25840864617519238</v>
      </c>
      <c r="BI250" s="20">
        <v>0.20178303567912509</v>
      </c>
      <c r="BJ250" s="20">
        <v>0.21023210232262529</v>
      </c>
      <c r="BK250" s="20">
        <v>0.17892538339950109</v>
      </c>
      <c r="BL250" s="20">
        <v>0.17603454890670511</v>
      </c>
      <c r="BN250" s="20">
        <v>0.19587494683534809</v>
      </c>
      <c r="BO250" s="20">
        <v>0.18329913909547901</v>
      </c>
      <c r="BP250" s="20">
        <v>0.15236498780479921</v>
      </c>
    </row>
    <row r="251" spans="2:68" x14ac:dyDescent="0.35">
      <c r="B251" s="19" t="s">
        <v>144</v>
      </c>
      <c r="C251" s="20">
        <v>0.34956765711242682</v>
      </c>
      <c r="D251" s="20">
        <v>0.34765982509041993</v>
      </c>
      <c r="E251" s="20">
        <v>0.25650538276088097</v>
      </c>
      <c r="F251" s="20">
        <v>0.35823671787528338</v>
      </c>
      <c r="G251" s="20">
        <v>0.3631674818159849</v>
      </c>
      <c r="H251" s="20">
        <v>0.38600742246594488</v>
      </c>
      <c r="I251" s="20">
        <v>0.43070813994497259</v>
      </c>
      <c r="K251" s="20">
        <v>0.3317645596842364</v>
      </c>
      <c r="L251" s="20">
        <v>0.36935597240366819</v>
      </c>
      <c r="N251" s="20">
        <v>0.3559056614495395</v>
      </c>
      <c r="O251" s="20">
        <v>0.36437527846187928</v>
      </c>
      <c r="P251" s="20">
        <v>0.3262995111561135</v>
      </c>
      <c r="Q251" s="20">
        <v>0.34007318732529579</v>
      </c>
      <c r="S251" s="20">
        <v>0.19680507722950941</v>
      </c>
      <c r="T251" s="20">
        <v>0.30092026885129353</v>
      </c>
      <c r="U251" s="20">
        <v>0.213651202874027</v>
      </c>
      <c r="V251" s="20">
        <v>0.31034328918572629</v>
      </c>
      <c r="W251" s="20">
        <v>0.2475990976276059</v>
      </c>
      <c r="X251" s="20">
        <v>0.3898388990891466</v>
      </c>
      <c r="Y251" s="20">
        <v>0.42264293263076907</v>
      </c>
      <c r="Z251" s="20">
        <v>0.51091345845605629</v>
      </c>
      <c r="AA251" s="20">
        <v>0.4448520416852868</v>
      </c>
      <c r="AB251" s="20">
        <v>0.27265336735255219</v>
      </c>
      <c r="AC251" s="20">
        <v>0.40101698730850638</v>
      </c>
      <c r="AD251" s="20">
        <v>0.38032116543190059</v>
      </c>
      <c r="AE251" s="20">
        <v>0.30082092712178232</v>
      </c>
      <c r="AF251" s="20">
        <v>0.28595937461633092</v>
      </c>
      <c r="AG251" s="20">
        <v>0.29692384910463848</v>
      </c>
      <c r="AH251" s="20">
        <v>0.38602161149633368</v>
      </c>
      <c r="AI251" s="20">
        <v>0.25867239456417618</v>
      </c>
      <c r="AK251" s="20">
        <v>0.35892755262098502</v>
      </c>
      <c r="AL251" s="20">
        <v>0.3404465530455339</v>
      </c>
      <c r="AN251" s="20">
        <v>0.36432541015690728</v>
      </c>
      <c r="AO251" s="20">
        <v>0.37686219003661919</v>
      </c>
      <c r="AP251" s="20">
        <v>0.28245855156486988</v>
      </c>
      <c r="AQ251" s="20">
        <v>0.3804170801694578</v>
      </c>
      <c r="AR251" s="20">
        <v>0.34363092409969959</v>
      </c>
      <c r="AS251" s="20">
        <v>0.22193380261181919</v>
      </c>
      <c r="AT251" s="20">
        <v>0.2626360099499413</v>
      </c>
      <c r="AV251" s="20">
        <v>0.36689055123417691</v>
      </c>
      <c r="AW251" s="20">
        <v>0.36967394376337998</v>
      </c>
      <c r="AX251" s="20">
        <v>0.26870461393234601</v>
      </c>
      <c r="AY251" s="20">
        <v>0.26295508999404621</v>
      </c>
      <c r="AZ251" s="20">
        <v>0.35996601438853038</v>
      </c>
      <c r="BA251" s="20">
        <v>0</v>
      </c>
      <c r="BB251" s="20">
        <v>0.17803887606169619</v>
      </c>
      <c r="BC251" s="20">
        <v>0.35661396956526498</v>
      </c>
      <c r="BE251" s="20">
        <v>0.37934724106606782</v>
      </c>
      <c r="BF251" s="20">
        <v>0.33953897670533673</v>
      </c>
      <c r="BG251" s="20">
        <v>0.32165494292400743</v>
      </c>
      <c r="BH251" s="20">
        <v>0.29704459876709138</v>
      </c>
      <c r="BI251" s="20">
        <v>0.37602248303160568</v>
      </c>
      <c r="BJ251" s="20">
        <v>0.34400825193498852</v>
      </c>
      <c r="BK251" s="20">
        <v>0.41197394184929897</v>
      </c>
      <c r="BL251" s="20">
        <v>0.2434832886559638</v>
      </c>
      <c r="BN251" s="20">
        <v>0.32509255890143002</v>
      </c>
      <c r="BO251" s="20">
        <v>0.43873375471533521</v>
      </c>
      <c r="BP251" s="20">
        <v>0.37037621193741382</v>
      </c>
    </row>
    <row r="252" spans="2:68" x14ac:dyDescent="0.35">
      <c r="B252" s="19" t="s">
        <v>143</v>
      </c>
      <c r="C252" s="20">
        <v>0.28221350459953898</v>
      </c>
      <c r="D252" s="20">
        <v>0.17469347103348279</v>
      </c>
      <c r="E252" s="20">
        <v>0.32671879234377421</v>
      </c>
      <c r="F252" s="20">
        <v>0.29316790358739647</v>
      </c>
      <c r="G252" s="20">
        <v>0.26185229520820752</v>
      </c>
      <c r="H252" s="20">
        <v>0.27219520050148571</v>
      </c>
      <c r="I252" s="20">
        <v>0.30489298425248151</v>
      </c>
      <c r="K252" s="20">
        <v>0.30799329952903282</v>
      </c>
      <c r="L252" s="20">
        <v>0.25505412899002028</v>
      </c>
      <c r="N252" s="20">
        <v>0.36039575807949181</v>
      </c>
      <c r="O252" s="20">
        <v>0.25680737042732033</v>
      </c>
      <c r="P252" s="20">
        <v>0.18854364596575959</v>
      </c>
      <c r="Q252" s="20">
        <v>0.2182595893219719</v>
      </c>
      <c r="S252" s="20">
        <v>0.25396796278119937</v>
      </c>
      <c r="T252" s="20">
        <v>0.17260560776610229</v>
      </c>
      <c r="U252" s="20">
        <v>0.29970676335902252</v>
      </c>
      <c r="V252" s="20">
        <v>0.21784523783457091</v>
      </c>
      <c r="W252" s="20">
        <v>0.35017475140647442</v>
      </c>
      <c r="X252" s="20">
        <v>0.222756109864402</v>
      </c>
      <c r="Y252" s="20">
        <v>0.19313493887632111</v>
      </c>
      <c r="Z252" s="20">
        <v>0.1621838156438053</v>
      </c>
      <c r="AA252" s="20">
        <v>0.2224302018852988</v>
      </c>
      <c r="AB252" s="20">
        <v>0.33189863771346789</v>
      </c>
      <c r="AC252" s="20">
        <v>0.20788885877546021</v>
      </c>
      <c r="AD252" s="20">
        <v>0.35658164495569122</v>
      </c>
      <c r="AE252" s="20">
        <v>0.34068569820598071</v>
      </c>
      <c r="AF252" s="20">
        <v>0.41402503983129019</v>
      </c>
      <c r="AG252" s="20">
        <v>0.43027598935598471</v>
      </c>
      <c r="AH252" s="20">
        <v>0.38620167772040043</v>
      </c>
      <c r="AI252" s="20">
        <v>0.20336333125287681</v>
      </c>
      <c r="AK252" s="20">
        <v>0.27132681542026699</v>
      </c>
      <c r="AL252" s="20">
        <v>0.2937514856524957</v>
      </c>
      <c r="AN252" s="20">
        <v>0.16502853339799189</v>
      </c>
      <c r="AO252" s="20">
        <v>0.23488627388891031</v>
      </c>
      <c r="AP252" s="20">
        <v>0.42142849218186862</v>
      </c>
      <c r="AQ252" s="20">
        <v>0.28287626417148182</v>
      </c>
      <c r="AR252" s="20">
        <v>0.36086551778252202</v>
      </c>
      <c r="AS252" s="20">
        <v>0.42364087352152491</v>
      </c>
      <c r="AT252" s="20">
        <v>0.2217868802912171</v>
      </c>
      <c r="AV252" s="20">
        <v>0.31711397065534208</v>
      </c>
      <c r="AW252" s="20">
        <v>0.30159891413861761</v>
      </c>
      <c r="AX252" s="20">
        <v>0.40192783978979651</v>
      </c>
      <c r="AY252" s="20">
        <v>0.2134858917635046</v>
      </c>
      <c r="AZ252" s="20">
        <v>0.23414864680379191</v>
      </c>
      <c r="BA252" s="20">
        <v>0.64090827406561279</v>
      </c>
      <c r="BB252" s="20">
        <v>0.1248400786483351</v>
      </c>
      <c r="BC252" s="20">
        <v>0.209875372289482</v>
      </c>
      <c r="BE252" s="20">
        <v>0.32855436332901589</v>
      </c>
      <c r="BF252" s="20">
        <v>0.32532312253361262</v>
      </c>
      <c r="BG252" s="20">
        <v>0.31985707275380798</v>
      </c>
      <c r="BH252" s="20">
        <v>0.19039705366283941</v>
      </c>
      <c r="BI252" s="20">
        <v>0.23762186219480491</v>
      </c>
      <c r="BJ252" s="20">
        <v>0.12705596333121699</v>
      </c>
      <c r="BK252" s="20">
        <v>0.27396435720443862</v>
      </c>
      <c r="BL252" s="20">
        <v>0.36606595430788352</v>
      </c>
      <c r="BN252" s="20">
        <v>0.26486240990256049</v>
      </c>
      <c r="BO252" s="20">
        <v>0.28862398062977213</v>
      </c>
      <c r="BP252" s="20">
        <v>0.33522038478454907</v>
      </c>
    </row>
    <row r="253" spans="2:68" x14ac:dyDescent="0.35">
      <c r="B253" s="19" t="s">
        <v>93</v>
      </c>
      <c r="C253" s="20">
        <v>3.3985349106075299E-2</v>
      </c>
      <c r="D253" s="20">
        <v>0</v>
      </c>
      <c r="E253" s="20">
        <v>3.7412069610800763E-2</v>
      </c>
      <c r="F253" s="20">
        <v>3.5107762886362727E-2</v>
      </c>
      <c r="G253" s="20">
        <v>8.4636935331799858E-3</v>
      </c>
      <c r="H253" s="20">
        <v>3.7297349793274821E-2</v>
      </c>
      <c r="I253" s="20">
        <v>7.288126518884297E-2</v>
      </c>
      <c r="K253" s="20">
        <v>2.3926942725405971E-2</v>
      </c>
      <c r="L253" s="20">
        <v>4.5546528869506997E-2</v>
      </c>
      <c r="N253" s="20">
        <v>1.8207042297715342E-2</v>
      </c>
      <c r="O253" s="20">
        <v>3.9611328831720499E-2</v>
      </c>
      <c r="P253" s="20">
        <v>3.1325150853854511E-2</v>
      </c>
      <c r="Q253" s="20">
        <v>6.0149223168506537E-2</v>
      </c>
      <c r="S253" s="20">
        <v>0.19158244517494891</v>
      </c>
      <c r="T253" s="20">
        <v>0</v>
      </c>
      <c r="U253" s="20">
        <v>0.1025792798988734</v>
      </c>
      <c r="V253" s="20">
        <v>5.6111840159405367E-2</v>
      </c>
      <c r="W253" s="20">
        <v>5.9604752220822822E-2</v>
      </c>
      <c r="X253" s="20">
        <v>3.39194489917354E-2</v>
      </c>
      <c r="Y253" s="20">
        <v>0</v>
      </c>
      <c r="Z253" s="20">
        <v>4.4493637043584763E-2</v>
      </c>
      <c r="AA253" s="20">
        <v>3.0876388004018509E-2</v>
      </c>
      <c r="AB253" s="20">
        <v>4.9317776386483728E-2</v>
      </c>
      <c r="AC253" s="20">
        <v>1.0380376167243219E-2</v>
      </c>
      <c r="AD253" s="20">
        <v>1.19274269907996E-2</v>
      </c>
      <c r="AE253" s="20">
        <v>2.21440759160146E-2</v>
      </c>
      <c r="AF253" s="20">
        <v>0</v>
      </c>
      <c r="AG253" s="20">
        <v>1.7596472981989259E-2</v>
      </c>
      <c r="AH253" s="20">
        <v>4.831993512447715E-3</v>
      </c>
      <c r="AI253" s="20">
        <v>0.109601198489642</v>
      </c>
      <c r="AK253" s="20">
        <v>2.9389978539223011E-2</v>
      </c>
      <c r="AL253" s="20">
        <v>3.8109696013063972E-2</v>
      </c>
      <c r="AN253" s="20">
        <v>3.8666097128124119E-2</v>
      </c>
      <c r="AO253" s="20">
        <v>1.6260353303673938E-2</v>
      </c>
      <c r="AP253" s="20">
        <v>1.367686896127999E-2</v>
      </c>
      <c r="AQ253" s="20">
        <v>3.2115758315652582E-2</v>
      </c>
      <c r="AR253" s="20">
        <v>3.5055910554253243E-2</v>
      </c>
      <c r="AS253" s="20">
        <v>0</v>
      </c>
      <c r="AT253" s="20">
        <v>0.2265379774192223</v>
      </c>
      <c r="AV253" s="20">
        <v>0</v>
      </c>
      <c r="AW253" s="20">
        <v>3.6353124770531618E-2</v>
      </c>
      <c r="AX253" s="20">
        <v>1.1873999164319859E-2</v>
      </c>
      <c r="AY253" s="20">
        <v>4.9337972376227668E-2</v>
      </c>
      <c r="AZ253" s="20">
        <v>4.8917048123715882E-2</v>
      </c>
      <c r="BA253" s="20">
        <v>0</v>
      </c>
      <c r="BB253" s="20">
        <v>0.5023348386826112</v>
      </c>
      <c r="BC253" s="20">
        <v>3.2138759861165933E-2</v>
      </c>
      <c r="BE253" s="20">
        <v>1.4081846584787569E-2</v>
      </c>
      <c r="BF253" s="20">
        <v>2.2266351957299181E-2</v>
      </c>
      <c r="BG253" s="20">
        <v>2.4060916602489012E-2</v>
      </c>
      <c r="BH253" s="20">
        <v>4.6410214671683707E-2</v>
      </c>
      <c r="BI253" s="20">
        <v>5.1641109362028113E-2</v>
      </c>
      <c r="BJ253" s="20">
        <v>0.1017251480940761</v>
      </c>
      <c r="BK253" s="20">
        <v>4.3376550504833113E-2</v>
      </c>
      <c r="BL253" s="20">
        <v>0</v>
      </c>
      <c r="BN253" s="20">
        <v>3.3002938948205197E-2</v>
      </c>
      <c r="BO253" s="20">
        <v>4.8963155283137938E-2</v>
      </c>
      <c r="BP253" s="20">
        <v>2.536958606614435E-2</v>
      </c>
    </row>
    <row r="255" spans="2:68" ht="116" x14ac:dyDescent="0.35">
      <c r="B255" s="17" t="s">
        <v>153</v>
      </c>
    </row>
    <row r="256" spans="2:68" x14ac:dyDescent="0.35">
      <c r="B256" s="18" t="s">
        <v>16</v>
      </c>
    </row>
    <row r="257" spans="2:68" x14ac:dyDescent="0.35">
      <c r="B257" s="19" t="s">
        <v>147</v>
      </c>
      <c r="C257" s="20">
        <v>6.793493498101226E-2</v>
      </c>
      <c r="D257" s="20">
        <v>6.9061492302700658E-2</v>
      </c>
      <c r="E257" s="20">
        <v>6.7796881732613945E-2</v>
      </c>
      <c r="F257" s="20">
        <v>8.058210756634783E-2</v>
      </c>
      <c r="G257" s="20">
        <v>6.0165663725591942E-2</v>
      </c>
      <c r="H257" s="20">
        <v>9.2099006521546525E-2</v>
      </c>
      <c r="I257" s="20">
        <v>3.8906538934292183E-2</v>
      </c>
      <c r="K257" s="20">
        <v>7.6227226679117341E-2</v>
      </c>
      <c r="L257" s="20">
        <v>5.9045999432662269E-2</v>
      </c>
      <c r="N257" s="20">
        <v>4.99074043032572E-2</v>
      </c>
      <c r="O257" s="20">
        <v>7.068512973884003E-2</v>
      </c>
      <c r="P257" s="20">
        <v>0.11962685884380581</v>
      </c>
      <c r="Q257" s="20">
        <v>6.4753914787045994E-2</v>
      </c>
      <c r="S257" s="20">
        <v>3.4699510073873063E-2</v>
      </c>
      <c r="T257" s="20">
        <v>0.1088100385605812</v>
      </c>
      <c r="U257" s="20">
        <v>6.542446296942836E-2</v>
      </c>
      <c r="V257" s="20">
        <v>5.1034994092570243E-2</v>
      </c>
      <c r="W257" s="20">
        <v>8.2925515420726278E-2</v>
      </c>
      <c r="X257" s="20">
        <v>2.8333785478531961E-2</v>
      </c>
      <c r="Y257" s="20">
        <v>6.2728608223858576E-2</v>
      </c>
      <c r="Z257" s="20">
        <v>7.6679269796434885E-2</v>
      </c>
      <c r="AA257" s="20">
        <v>1.1801025101822319E-2</v>
      </c>
      <c r="AB257" s="20">
        <v>2.2402359308974391E-2</v>
      </c>
      <c r="AC257" s="20">
        <v>0.13275699858790771</v>
      </c>
      <c r="AD257" s="20">
        <v>8.3960433699302478E-2</v>
      </c>
      <c r="AE257" s="20">
        <v>1.570204659363229E-2</v>
      </c>
      <c r="AF257" s="20">
        <v>9.1895703879049773E-2</v>
      </c>
      <c r="AG257" s="20">
        <v>1.565287446558469E-2</v>
      </c>
      <c r="AH257" s="20">
        <v>4.8799830583019302E-2</v>
      </c>
      <c r="AI257" s="20">
        <v>0.19550927305088331</v>
      </c>
      <c r="AK257" s="20">
        <v>7.5484936934212418E-2</v>
      </c>
      <c r="AL257" s="20">
        <v>6.0542813009398233E-2</v>
      </c>
      <c r="AN257" s="20">
        <v>8.8610443516600218E-2</v>
      </c>
      <c r="AO257" s="20">
        <v>7.5608075326797988E-2</v>
      </c>
      <c r="AP257" s="20">
        <v>7.0185351447403024E-2</v>
      </c>
      <c r="AQ257" s="20">
        <v>7.0790040040244209E-2</v>
      </c>
      <c r="AR257" s="20">
        <v>3.2236546202303533E-2</v>
      </c>
      <c r="AS257" s="20">
        <v>9.84386248522022E-2</v>
      </c>
      <c r="AT257" s="20">
        <v>2.9265020436526599E-2</v>
      </c>
      <c r="AV257" s="20">
        <v>7.9480151764812976E-2</v>
      </c>
      <c r="AW257" s="20">
        <v>6.5318924051082694E-2</v>
      </c>
      <c r="AX257" s="20">
        <v>8.0363879639407956E-2</v>
      </c>
      <c r="AY257" s="20">
        <v>6.2919784960791411E-2</v>
      </c>
      <c r="AZ257" s="20">
        <v>4.0994422384733047E-2</v>
      </c>
      <c r="BA257" s="20">
        <v>0.16550946563706651</v>
      </c>
      <c r="BB257" s="20">
        <v>0</v>
      </c>
      <c r="BC257" s="20">
        <v>7.3756864162344032E-2</v>
      </c>
      <c r="BE257" s="20">
        <v>6.899484348774497E-2</v>
      </c>
      <c r="BF257" s="20">
        <v>6.6410272928447686E-2</v>
      </c>
      <c r="BG257" s="20">
        <v>7.0428213754057195E-2</v>
      </c>
      <c r="BH257" s="20">
        <v>7.2129577901775446E-2</v>
      </c>
      <c r="BI257" s="20">
        <v>6.3609436875630851E-2</v>
      </c>
      <c r="BJ257" s="20">
        <v>7.7071316498342077E-2</v>
      </c>
      <c r="BK257" s="20">
        <v>4.7396555816579478E-2</v>
      </c>
      <c r="BL257" s="20">
        <v>0.1178382597556774</v>
      </c>
      <c r="BN257" s="20">
        <v>7.9306684963544205E-2</v>
      </c>
      <c r="BO257" s="20">
        <v>4.7641983666514932E-2</v>
      </c>
      <c r="BP257" s="20">
        <v>4.4255774078250418E-2</v>
      </c>
    </row>
    <row r="258" spans="2:68" x14ac:dyDescent="0.35">
      <c r="B258" s="19" t="s">
        <v>146</v>
      </c>
      <c r="C258" s="20">
        <v>0.1107001524220446</v>
      </c>
      <c r="D258" s="20">
        <v>0.21113220079872441</v>
      </c>
      <c r="E258" s="20">
        <v>0.1154835404419688</v>
      </c>
      <c r="F258" s="20">
        <v>0.12506507406669909</v>
      </c>
      <c r="G258" s="20">
        <v>5.6784272541269443E-2</v>
      </c>
      <c r="H258" s="20">
        <v>9.8730730506780315E-2</v>
      </c>
      <c r="I258" s="20">
        <v>7.5335239612045857E-2</v>
      </c>
      <c r="K258" s="20">
        <v>0.113461276959737</v>
      </c>
      <c r="L258" s="20">
        <v>0.105277417982837</v>
      </c>
      <c r="N258" s="20">
        <v>0.1061545927975924</v>
      </c>
      <c r="O258" s="20">
        <v>0.1214227969122776</v>
      </c>
      <c r="P258" s="20">
        <v>0.109757250629002</v>
      </c>
      <c r="Q258" s="20">
        <v>0.1107525472433518</v>
      </c>
      <c r="S258" s="20">
        <v>7.1755432345456976E-2</v>
      </c>
      <c r="T258" s="20">
        <v>5.6129196356803253E-2</v>
      </c>
      <c r="U258" s="20">
        <v>9.3981588498063831E-2</v>
      </c>
      <c r="V258" s="20">
        <v>0.10837595207392479</v>
      </c>
      <c r="W258" s="20">
        <v>0.13468750999174339</v>
      </c>
      <c r="X258" s="20">
        <v>0.17069693738530881</v>
      </c>
      <c r="Y258" s="20">
        <v>0.1786554651036896</v>
      </c>
      <c r="Z258" s="20">
        <v>7.4014948394590357E-2</v>
      </c>
      <c r="AA258" s="20">
        <v>0.12272332760925909</v>
      </c>
      <c r="AB258" s="20">
        <v>5.4212655739030308E-2</v>
      </c>
      <c r="AC258" s="20">
        <v>0.1639240488194057</v>
      </c>
      <c r="AD258" s="20">
        <v>5.6689093643520601E-2</v>
      </c>
      <c r="AE258" s="20">
        <v>0.15283183587190419</v>
      </c>
      <c r="AF258" s="20">
        <v>0.1085222227671203</v>
      </c>
      <c r="AG258" s="20">
        <v>0.10913607293161651</v>
      </c>
      <c r="AH258" s="20">
        <v>7.9082606021325982E-2</v>
      </c>
      <c r="AI258" s="20">
        <v>9.7735668974346573E-2</v>
      </c>
      <c r="AK258" s="20">
        <v>9.5764225477661766E-2</v>
      </c>
      <c r="AL258" s="20">
        <v>0.1258929312524697</v>
      </c>
      <c r="AN258" s="20">
        <v>0.14504045177225239</v>
      </c>
      <c r="AO258" s="20">
        <v>0.1381396025371345</v>
      </c>
      <c r="AP258" s="20">
        <v>5.7288299732510477E-2</v>
      </c>
      <c r="AQ258" s="20">
        <v>0.1046331753947741</v>
      </c>
      <c r="AR258" s="20">
        <v>9.6026614584132169E-2</v>
      </c>
      <c r="AS258" s="20">
        <v>9.456160130091E-2</v>
      </c>
      <c r="AT258" s="20">
        <v>4.438665036598978E-2</v>
      </c>
      <c r="AV258" s="20">
        <v>8.848585364288751E-2</v>
      </c>
      <c r="AW258" s="20">
        <v>0.1225269704988535</v>
      </c>
      <c r="AX258" s="20">
        <v>8.9396790690280489E-2</v>
      </c>
      <c r="AY258" s="20">
        <v>0.1249767143385707</v>
      </c>
      <c r="AZ258" s="20">
        <v>0.13111143344542631</v>
      </c>
      <c r="BA258" s="20">
        <v>0.1935822602973207</v>
      </c>
      <c r="BB258" s="20">
        <v>6.9501297691103664E-2</v>
      </c>
      <c r="BC258" s="20">
        <v>0.10424704043580529</v>
      </c>
      <c r="BE258" s="20">
        <v>0.1105377500962047</v>
      </c>
      <c r="BF258" s="20">
        <v>0.1005302643774055</v>
      </c>
      <c r="BG258" s="20">
        <v>6.7858490899075599E-2</v>
      </c>
      <c r="BH258" s="20">
        <v>0.17975459035427491</v>
      </c>
      <c r="BI258" s="20">
        <v>0.13757158182273649</v>
      </c>
      <c r="BJ258" s="20">
        <v>7.8599752624495825E-2</v>
      </c>
      <c r="BK258" s="20">
        <v>6.1835291256114991E-2</v>
      </c>
      <c r="BL258" s="20">
        <v>0.1096697877333609</v>
      </c>
      <c r="BN258" s="20">
        <v>0.1213913902799682</v>
      </c>
      <c r="BO258" s="20">
        <v>4.8400436538183572E-2</v>
      </c>
      <c r="BP258" s="20">
        <v>0.11979851539624151</v>
      </c>
    </row>
    <row r="259" spans="2:68" x14ac:dyDescent="0.35">
      <c r="B259" s="19" t="s">
        <v>145</v>
      </c>
      <c r="C259" s="20">
        <v>0.16518012994751019</v>
      </c>
      <c r="D259" s="20">
        <v>0.2044283969059216</v>
      </c>
      <c r="E259" s="20">
        <v>0.2137245970010129</v>
      </c>
      <c r="F259" s="20">
        <v>0.1608458467696374</v>
      </c>
      <c r="G259" s="20">
        <v>0.20594419460925401</v>
      </c>
      <c r="H259" s="20">
        <v>0.1085492119429516</v>
      </c>
      <c r="I259" s="20">
        <v>7.9003969106524727E-2</v>
      </c>
      <c r="K259" s="20">
        <v>0.15725064295306901</v>
      </c>
      <c r="L259" s="20">
        <v>0.17522062351751011</v>
      </c>
      <c r="N259" s="20">
        <v>0.12642463551265401</v>
      </c>
      <c r="O259" s="20">
        <v>0.19950992620571359</v>
      </c>
      <c r="P259" s="20">
        <v>0.17395474457027599</v>
      </c>
      <c r="Q259" s="20">
        <v>0.19965840301598081</v>
      </c>
      <c r="S259" s="20">
        <v>7.8542833975618606E-2</v>
      </c>
      <c r="T259" s="20">
        <v>0.28790244727907288</v>
      </c>
      <c r="U259" s="20">
        <v>0.24834873290088499</v>
      </c>
      <c r="V259" s="20">
        <v>0.16324366517508071</v>
      </c>
      <c r="W259" s="20">
        <v>0.21881977113283019</v>
      </c>
      <c r="X259" s="20">
        <v>0.16084112983224449</v>
      </c>
      <c r="Y259" s="20">
        <v>0.17530334166092459</v>
      </c>
      <c r="Z259" s="20">
        <v>0.1468328984435974</v>
      </c>
      <c r="AA259" s="20">
        <v>0.17248764096499311</v>
      </c>
      <c r="AB259" s="20">
        <v>6.7700403852884644E-2</v>
      </c>
      <c r="AC259" s="20">
        <v>0.16193584711705999</v>
      </c>
      <c r="AD259" s="20">
        <v>0.14158427557931361</v>
      </c>
      <c r="AE259" s="20">
        <v>0.100451531644836</v>
      </c>
      <c r="AF259" s="20">
        <v>0.1417845952592322</v>
      </c>
      <c r="AG259" s="20">
        <v>0.16622742378827829</v>
      </c>
      <c r="AH259" s="20">
        <v>0.14218021982294321</v>
      </c>
      <c r="AI259" s="20">
        <v>0.19792890846759029</v>
      </c>
      <c r="AK259" s="20">
        <v>0.15491230392855501</v>
      </c>
      <c r="AL259" s="20">
        <v>0.17534576982304251</v>
      </c>
      <c r="AN259" s="20">
        <v>0.1882668466349294</v>
      </c>
      <c r="AO259" s="20">
        <v>0.12708406269084629</v>
      </c>
      <c r="AP259" s="20">
        <v>0.2039295037826433</v>
      </c>
      <c r="AQ259" s="20">
        <v>0.14636822470651339</v>
      </c>
      <c r="AR259" s="20">
        <v>0.17252086392972291</v>
      </c>
      <c r="AS259" s="20">
        <v>0.2148137122934424</v>
      </c>
      <c r="AT259" s="20">
        <v>0.20521522158055139</v>
      </c>
      <c r="AV259" s="20">
        <v>0.1637240987605188</v>
      </c>
      <c r="AW259" s="20">
        <v>0.12943099002749681</v>
      </c>
      <c r="AX259" s="20">
        <v>0.14393410974542489</v>
      </c>
      <c r="AY259" s="20">
        <v>0.17272378703316779</v>
      </c>
      <c r="AZ259" s="20">
        <v>0.1635105387884972</v>
      </c>
      <c r="BA259" s="20">
        <v>0.27333896788454798</v>
      </c>
      <c r="BB259" s="20">
        <v>0.28225565517465928</v>
      </c>
      <c r="BC259" s="20">
        <v>0.2362192478724085</v>
      </c>
      <c r="BE259" s="20">
        <v>0.17585481211072451</v>
      </c>
      <c r="BF259" s="20">
        <v>0.14451378359052741</v>
      </c>
      <c r="BG259" s="20">
        <v>0.2028290318920789</v>
      </c>
      <c r="BH259" s="20">
        <v>0.20651206605199901</v>
      </c>
      <c r="BI259" s="20">
        <v>0.13600603064244271</v>
      </c>
      <c r="BJ259" s="20">
        <v>0.17448824893649431</v>
      </c>
      <c r="BK259" s="20">
        <v>0.18239857410999891</v>
      </c>
      <c r="BL259" s="20">
        <v>0.1774485257370445</v>
      </c>
      <c r="BN259" s="20">
        <v>0.17099030958901781</v>
      </c>
      <c r="BO259" s="20">
        <v>0.1325308717674275</v>
      </c>
      <c r="BP259" s="20">
        <v>0.16794312610173401</v>
      </c>
    </row>
    <row r="260" spans="2:68" x14ac:dyDescent="0.35">
      <c r="B260" s="19" t="s">
        <v>144</v>
      </c>
      <c r="C260" s="20">
        <v>0.29827287254418389</v>
      </c>
      <c r="D260" s="20">
        <v>0.28436017168970051</v>
      </c>
      <c r="E260" s="20">
        <v>0.22206433719361879</v>
      </c>
      <c r="F260" s="20">
        <v>0.31182424136782178</v>
      </c>
      <c r="G260" s="20">
        <v>0.31183283616766311</v>
      </c>
      <c r="H260" s="20">
        <v>0.33821742749666972</v>
      </c>
      <c r="I260" s="20">
        <v>0.35430518451524268</v>
      </c>
      <c r="K260" s="20">
        <v>0.30622934730451951</v>
      </c>
      <c r="L260" s="20">
        <v>0.28999817851753751</v>
      </c>
      <c r="N260" s="20">
        <v>0.33509879230239398</v>
      </c>
      <c r="O260" s="20">
        <v>0.27854117376164211</v>
      </c>
      <c r="P260" s="20">
        <v>0.26155182739436189</v>
      </c>
      <c r="Q260" s="20">
        <v>0.27884117489310201</v>
      </c>
      <c r="S260" s="20">
        <v>0.43660457262652902</v>
      </c>
      <c r="T260" s="20">
        <v>0.2329202365734358</v>
      </c>
      <c r="U260" s="20">
        <v>0.19753134493731961</v>
      </c>
      <c r="V260" s="20">
        <v>0.21957507279898539</v>
      </c>
      <c r="W260" s="20">
        <v>0.2139953739636824</v>
      </c>
      <c r="X260" s="20">
        <v>0.35889559541103039</v>
      </c>
      <c r="Y260" s="20">
        <v>0.29313949407475642</v>
      </c>
      <c r="Z260" s="20">
        <v>0.35075298069198801</v>
      </c>
      <c r="AA260" s="20">
        <v>0.30181318758663012</v>
      </c>
      <c r="AB260" s="20">
        <v>0.29567189329737847</v>
      </c>
      <c r="AC260" s="20">
        <v>0.29040344527996043</v>
      </c>
      <c r="AD260" s="20">
        <v>0.41965200685059051</v>
      </c>
      <c r="AE260" s="20">
        <v>0.32537479889658039</v>
      </c>
      <c r="AF260" s="20">
        <v>0.27599642713009281</v>
      </c>
      <c r="AG260" s="20">
        <v>0.34096587829544378</v>
      </c>
      <c r="AH260" s="20">
        <v>0.31080138083860498</v>
      </c>
      <c r="AI260" s="20">
        <v>0.20285782505288741</v>
      </c>
      <c r="AK260" s="20">
        <v>0.32036076870552588</v>
      </c>
      <c r="AL260" s="20">
        <v>0.27607056382079681</v>
      </c>
      <c r="AN260" s="20">
        <v>0.2441852848801544</v>
      </c>
      <c r="AO260" s="20">
        <v>0.34109387325039409</v>
      </c>
      <c r="AP260" s="20">
        <v>0.2416974181883717</v>
      </c>
      <c r="AQ260" s="20">
        <v>0.35189053014404748</v>
      </c>
      <c r="AR260" s="20">
        <v>0.2816488465001632</v>
      </c>
      <c r="AS260" s="20">
        <v>0.27150635986314409</v>
      </c>
      <c r="AT260" s="20">
        <v>0.2134014038655139</v>
      </c>
      <c r="AV260" s="20">
        <v>0.32269871767376668</v>
      </c>
      <c r="AW260" s="20">
        <v>0.30373425320091929</v>
      </c>
      <c r="AX260" s="20">
        <v>0.26803700516173928</v>
      </c>
      <c r="AY260" s="20">
        <v>0.29663571268705158</v>
      </c>
      <c r="AZ260" s="20">
        <v>0.2454677139421671</v>
      </c>
      <c r="BA260" s="20">
        <v>0</v>
      </c>
      <c r="BB260" s="20">
        <v>0</v>
      </c>
      <c r="BC260" s="20">
        <v>0.32261022647504028</v>
      </c>
      <c r="BE260" s="20">
        <v>0.31730996308333492</v>
      </c>
      <c r="BF260" s="20">
        <v>0.29594489851373601</v>
      </c>
      <c r="BG260" s="20">
        <v>0.32163255908043648</v>
      </c>
      <c r="BH260" s="20">
        <v>0.21611222800439001</v>
      </c>
      <c r="BI260" s="20">
        <v>0.28629280929886719</v>
      </c>
      <c r="BJ260" s="20">
        <v>0.38717349033610038</v>
      </c>
      <c r="BK260" s="20">
        <v>0.36643711512460447</v>
      </c>
      <c r="BL260" s="20">
        <v>0.1598764005438725</v>
      </c>
      <c r="BN260" s="20">
        <v>0.28586693267373547</v>
      </c>
      <c r="BO260" s="20">
        <v>0.3546038821647936</v>
      </c>
      <c r="BP260" s="20">
        <v>0.30029530482633682</v>
      </c>
    </row>
    <row r="261" spans="2:68" x14ac:dyDescent="0.35">
      <c r="B261" s="19" t="s">
        <v>143</v>
      </c>
      <c r="C261" s="20">
        <v>0.31881333404735218</v>
      </c>
      <c r="D261" s="20">
        <v>0.21693482699890329</v>
      </c>
      <c r="E261" s="20">
        <v>0.34115806695983109</v>
      </c>
      <c r="F261" s="20">
        <v>0.29680301738705739</v>
      </c>
      <c r="G261" s="20">
        <v>0.33947173850365681</v>
      </c>
      <c r="H261" s="20">
        <v>0.31806434732769973</v>
      </c>
      <c r="I261" s="20">
        <v>0.36860362750429748</v>
      </c>
      <c r="K261" s="20">
        <v>0.32633195135714838</v>
      </c>
      <c r="L261" s="20">
        <v>0.31014033146289899</v>
      </c>
      <c r="N261" s="20">
        <v>0.36347701100755969</v>
      </c>
      <c r="O261" s="20">
        <v>0.28087888874064709</v>
      </c>
      <c r="P261" s="20">
        <v>0.32930614939244368</v>
      </c>
      <c r="Q261" s="20">
        <v>0.25588949707100428</v>
      </c>
      <c r="S261" s="20">
        <v>0.1868152058035735</v>
      </c>
      <c r="T261" s="20">
        <v>0.25114862492220452</v>
      </c>
      <c r="U261" s="20">
        <v>0.3327344622074867</v>
      </c>
      <c r="V261" s="20">
        <v>0.39454251554779463</v>
      </c>
      <c r="W261" s="20">
        <v>0.32708359512744167</v>
      </c>
      <c r="X261" s="20">
        <v>0.23590362587659289</v>
      </c>
      <c r="Y261" s="20">
        <v>0.26283277761143459</v>
      </c>
      <c r="Z261" s="20">
        <v>0.31670570867859182</v>
      </c>
      <c r="AA261" s="20">
        <v>0.35031344240552043</v>
      </c>
      <c r="AB261" s="20">
        <v>0.51069491141524848</v>
      </c>
      <c r="AC261" s="20">
        <v>0.24409319956494879</v>
      </c>
      <c r="AD261" s="20">
        <v>0.29811419022727281</v>
      </c>
      <c r="AE261" s="20">
        <v>0.40563978699304698</v>
      </c>
      <c r="AF261" s="20">
        <v>0.38180105096450501</v>
      </c>
      <c r="AG261" s="20">
        <v>0.35217646406380299</v>
      </c>
      <c r="AH261" s="20">
        <v>0.39094557387072049</v>
      </c>
      <c r="AI261" s="20">
        <v>0.13290201674228741</v>
      </c>
      <c r="AK261" s="20">
        <v>0.31616045662006459</v>
      </c>
      <c r="AL261" s="20">
        <v>0.32175000846541019</v>
      </c>
      <c r="AN261" s="20">
        <v>0.27350550232381537</v>
      </c>
      <c r="AO261" s="20">
        <v>0.29084011518874109</v>
      </c>
      <c r="AP261" s="20">
        <v>0.39553468990063129</v>
      </c>
      <c r="AQ261" s="20">
        <v>0.30971818949145757</v>
      </c>
      <c r="AR261" s="20">
        <v>0.39638765284343208</v>
      </c>
      <c r="AS261" s="20">
        <v>0.28855931822616482</v>
      </c>
      <c r="AT261" s="20">
        <v>0.22567496922245339</v>
      </c>
      <c r="AV261" s="20">
        <v>0.32816522883520388</v>
      </c>
      <c r="AW261" s="20">
        <v>0.34596707463627802</v>
      </c>
      <c r="AX261" s="20">
        <v>0.36412493161106019</v>
      </c>
      <c r="AY261" s="20">
        <v>0.29462939368454538</v>
      </c>
      <c r="AZ261" s="20">
        <v>0.3819431877395843</v>
      </c>
      <c r="BA261" s="20">
        <v>0.36756930618106493</v>
      </c>
      <c r="BB261" s="20">
        <v>0.21540950614272941</v>
      </c>
      <c r="BC261" s="20">
        <v>0.22024606941382249</v>
      </c>
      <c r="BE261" s="20">
        <v>0.30188313098741831</v>
      </c>
      <c r="BF261" s="20">
        <v>0.36064875493168991</v>
      </c>
      <c r="BG261" s="20">
        <v>0.29604884728709752</v>
      </c>
      <c r="BH261" s="20">
        <v>0.28735448288081089</v>
      </c>
      <c r="BI261" s="20">
        <v>0.3310385584003982</v>
      </c>
      <c r="BJ261" s="20">
        <v>0.20390864342219231</v>
      </c>
      <c r="BK261" s="20">
        <v>0.27079370595558538</v>
      </c>
      <c r="BL261" s="20">
        <v>0.43516702623004461</v>
      </c>
      <c r="BN261" s="20">
        <v>0.30699962896763799</v>
      </c>
      <c r="BO261" s="20">
        <v>0.34207432586935471</v>
      </c>
      <c r="BP261" s="20">
        <v>0.34531566111284612</v>
      </c>
    </row>
    <row r="262" spans="2:68" x14ac:dyDescent="0.35">
      <c r="B262" s="19" t="s">
        <v>93</v>
      </c>
      <c r="C262" s="20">
        <v>3.909857605789669E-2</v>
      </c>
      <c r="D262" s="20">
        <v>1.408291130404943E-2</v>
      </c>
      <c r="E262" s="20">
        <v>3.9772576670954428E-2</v>
      </c>
      <c r="F262" s="20">
        <v>2.487971284243639E-2</v>
      </c>
      <c r="G262" s="20">
        <v>2.5801294452564929E-2</v>
      </c>
      <c r="H262" s="20">
        <v>4.4339276204352393E-2</v>
      </c>
      <c r="I262" s="20">
        <v>8.384544032759686E-2</v>
      </c>
      <c r="K262" s="20">
        <v>2.0499554746408698E-2</v>
      </c>
      <c r="L262" s="20">
        <v>6.0317449086554308E-2</v>
      </c>
      <c r="N262" s="20">
        <v>1.8937564076542748E-2</v>
      </c>
      <c r="O262" s="20">
        <v>4.8962084640879623E-2</v>
      </c>
      <c r="P262" s="20">
        <v>5.8031691701106412E-3</v>
      </c>
      <c r="Q262" s="20">
        <v>9.0104462989515063E-2</v>
      </c>
      <c r="S262" s="20">
        <v>0.19158244517494891</v>
      </c>
      <c r="T262" s="20">
        <v>6.3089456307902428E-2</v>
      </c>
      <c r="U262" s="20">
        <v>6.1979408486816462E-2</v>
      </c>
      <c r="V262" s="20">
        <v>6.3227800311644128E-2</v>
      </c>
      <c r="W262" s="20">
        <v>2.248823436357587E-2</v>
      </c>
      <c r="X262" s="20">
        <v>4.5328926016291772E-2</v>
      </c>
      <c r="Y262" s="20">
        <v>2.734031332533611E-2</v>
      </c>
      <c r="Z262" s="20">
        <v>3.5014193994797597E-2</v>
      </c>
      <c r="AA262" s="20">
        <v>4.086137633177498E-2</v>
      </c>
      <c r="AB262" s="20">
        <v>4.9317776386483728E-2</v>
      </c>
      <c r="AC262" s="20">
        <v>6.8864606307175924E-3</v>
      </c>
      <c r="AD262" s="20">
        <v>0</v>
      </c>
      <c r="AE262" s="20">
        <v>0</v>
      </c>
      <c r="AF262" s="20">
        <v>0</v>
      </c>
      <c r="AG262" s="20">
        <v>1.5841286455273849E-2</v>
      </c>
      <c r="AH262" s="20">
        <v>2.819038886338595E-2</v>
      </c>
      <c r="AI262" s="20">
        <v>0.17306630771200521</v>
      </c>
      <c r="AK262" s="20">
        <v>3.731730833398017E-2</v>
      </c>
      <c r="AL262" s="20">
        <v>4.0397913628882641E-2</v>
      </c>
      <c r="AN262" s="20">
        <v>6.0391470872248249E-2</v>
      </c>
      <c r="AO262" s="20">
        <v>2.72342710060859E-2</v>
      </c>
      <c r="AP262" s="20">
        <v>3.1364736948440199E-2</v>
      </c>
      <c r="AQ262" s="20">
        <v>1.6599840222963409E-2</v>
      </c>
      <c r="AR262" s="20">
        <v>2.1179475940246051E-2</v>
      </c>
      <c r="AS262" s="20">
        <v>3.2120383464136489E-2</v>
      </c>
      <c r="AT262" s="20">
        <v>0.2820567345289649</v>
      </c>
      <c r="AV262" s="20">
        <v>1.744594932281034E-2</v>
      </c>
      <c r="AW262" s="20">
        <v>3.3021787585369652E-2</v>
      </c>
      <c r="AX262" s="20">
        <v>5.4143283152087308E-2</v>
      </c>
      <c r="AY262" s="20">
        <v>4.8114607295873038E-2</v>
      </c>
      <c r="AZ262" s="20">
        <v>3.6972703699591991E-2</v>
      </c>
      <c r="BA262" s="20">
        <v>0</v>
      </c>
      <c r="BB262" s="20">
        <v>0.43283354099150761</v>
      </c>
      <c r="BC262" s="20">
        <v>4.2920551640579202E-2</v>
      </c>
      <c r="BE262" s="20">
        <v>2.541950023457264E-2</v>
      </c>
      <c r="BF262" s="20">
        <v>3.1952025658193751E-2</v>
      </c>
      <c r="BG262" s="20">
        <v>4.1202857087254227E-2</v>
      </c>
      <c r="BH262" s="20">
        <v>3.8137054806749802E-2</v>
      </c>
      <c r="BI262" s="20">
        <v>4.548158295992441E-2</v>
      </c>
      <c r="BJ262" s="20">
        <v>7.8758548182375196E-2</v>
      </c>
      <c r="BK262" s="20">
        <v>7.1138757737116642E-2</v>
      </c>
      <c r="BL262" s="20">
        <v>0</v>
      </c>
      <c r="BN262" s="20">
        <v>3.5445053526096199E-2</v>
      </c>
      <c r="BO262" s="20">
        <v>7.4748499993725584E-2</v>
      </c>
      <c r="BP262" s="20">
        <v>2.2391618484591241E-2</v>
      </c>
    </row>
    <row r="264" spans="2:68" ht="101.5" x14ac:dyDescent="0.35">
      <c r="B264" s="17" t="s">
        <v>154</v>
      </c>
    </row>
    <row r="265" spans="2:68" x14ac:dyDescent="0.35">
      <c r="B265" s="18" t="s">
        <v>16</v>
      </c>
    </row>
    <row r="266" spans="2:68" x14ac:dyDescent="0.35">
      <c r="B266" s="19" t="s">
        <v>147</v>
      </c>
      <c r="C266" s="20">
        <v>7.5553684399333368E-2</v>
      </c>
      <c r="D266" s="20">
        <v>0.12863678904119341</v>
      </c>
      <c r="E266" s="20">
        <v>6.3553478769867222E-2</v>
      </c>
      <c r="F266" s="20">
        <v>8.8858467330320448E-2</v>
      </c>
      <c r="G266" s="20">
        <v>7.9874524328661434E-2</v>
      </c>
      <c r="H266" s="20">
        <v>5.5526493106443843E-2</v>
      </c>
      <c r="I266" s="20">
        <v>4.8647335838667538E-2</v>
      </c>
      <c r="K266" s="20">
        <v>9.019151380115617E-2</v>
      </c>
      <c r="L266" s="20">
        <v>5.9565665473154013E-2</v>
      </c>
      <c r="N266" s="20">
        <v>7.0565870965863461E-2</v>
      </c>
      <c r="O266" s="20">
        <v>7.1604518501461739E-2</v>
      </c>
      <c r="P266" s="20">
        <v>8.7215497458865893E-2</v>
      </c>
      <c r="Q266" s="20">
        <v>8.2078343596253281E-2</v>
      </c>
      <c r="S266" s="20">
        <v>0.1267260092349406</v>
      </c>
      <c r="T266" s="20">
        <v>6.5419544616925521E-2</v>
      </c>
      <c r="U266" s="20">
        <v>6.542446296942836E-2</v>
      </c>
      <c r="V266" s="20">
        <v>5.6510886313204722E-2</v>
      </c>
      <c r="W266" s="20">
        <v>5.3955316377455993E-2</v>
      </c>
      <c r="X266" s="20">
        <v>4.3122412837733187E-2</v>
      </c>
      <c r="Y266" s="20">
        <v>9.6244992701988996E-2</v>
      </c>
      <c r="Z266" s="20">
        <v>8.2827060524565441E-2</v>
      </c>
      <c r="AA266" s="20">
        <v>6.2774864383289053E-2</v>
      </c>
      <c r="AB266" s="20">
        <v>6.578990010213856E-2</v>
      </c>
      <c r="AC266" s="20">
        <v>0.1211610280390584</v>
      </c>
      <c r="AD266" s="20">
        <v>7.208904664648301E-2</v>
      </c>
      <c r="AE266" s="20">
        <v>2.5546527702563389E-2</v>
      </c>
      <c r="AF266" s="20">
        <v>0.1168505754505709</v>
      </c>
      <c r="AG266" s="20">
        <v>2.9703318204677139E-2</v>
      </c>
      <c r="AH266" s="20">
        <v>4.7032210986812061E-2</v>
      </c>
      <c r="AI266" s="20">
        <v>0.21647724390215339</v>
      </c>
      <c r="AK266" s="20">
        <v>8.8455004390616362E-2</v>
      </c>
      <c r="AL266" s="20">
        <v>6.2782240007637727E-2</v>
      </c>
      <c r="AN266" s="20">
        <v>9.112180717011352E-2</v>
      </c>
      <c r="AO266" s="20">
        <v>7.9978261642443677E-2</v>
      </c>
      <c r="AP266" s="20">
        <v>7.1851505300093821E-2</v>
      </c>
      <c r="AQ266" s="20">
        <v>8.4625589832025519E-2</v>
      </c>
      <c r="AR266" s="20">
        <v>4.3274562844120207E-2</v>
      </c>
      <c r="AS266" s="20">
        <v>9.3038507027146305E-2</v>
      </c>
      <c r="AT266" s="20">
        <v>5.5518757109742627E-2</v>
      </c>
      <c r="AV266" s="20">
        <v>7.4078285128169344E-2</v>
      </c>
      <c r="AW266" s="20">
        <v>6.901178016141192E-2</v>
      </c>
      <c r="AX266" s="20">
        <v>5.7240841726850351E-2</v>
      </c>
      <c r="AY266" s="20">
        <v>0.1593918285574677</v>
      </c>
      <c r="AZ266" s="20">
        <v>7.6409455091544148E-2</v>
      </c>
      <c r="BA266" s="20">
        <v>0.35909172593438721</v>
      </c>
      <c r="BB266" s="20">
        <v>0</v>
      </c>
      <c r="BC266" s="20">
        <v>7.2800098996671336E-2</v>
      </c>
      <c r="BE266" s="20">
        <v>6.0914760253185402E-2</v>
      </c>
      <c r="BF266" s="20">
        <v>7.975232256052435E-2</v>
      </c>
      <c r="BG266" s="20">
        <v>4.3116177093163233E-2</v>
      </c>
      <c r="BH266" s="20">
        <v>9.4014011413330337E-2</v>
      </c>
      <c r="BI266" s="20">
        <v>8.4890711670964278E-2</v>
      </c>
      <c r="BJ266" s="20">
        <v>7.7082283986067535E-2</v>
      </c>
      <c r="BK266" s="20">
        <v>6.3859792622188827E-2</v>
      </c>
      <c r="BL266" s="20">
        <v>0.1154203799882187</v>
      </c>
      <c r="BN266" s="20">
        <v>9.0775306767491543E-2</v>
      </c>
      <c r="BO266" s="20">
        <v>3.2102763347662169E-2</v>
      </c>
      <c r="BP266" s="20">
        <v>5.803100891144309E-2</v>
      </c>
    </row>
    <row r="267" spans="2:68" x14ac:dyDescent="0.35">
      <c r="B267" s="19" t="s">
        <v>146</v>
      </c>
      <c r="C267" s="20">
        <v>9.4242726827376985E-2</v>
      </c>
      <c r="D267" s="20">
        <v>0.1442951133796419</v>
      </c>
      <c r="E267" s="20">
        <v>0.1052931780936999</v>
      </c>
      <c r="F267" s="20">
        <v>8.7465668280009942E-2</v>
      </c>
      <c r="G267" s="20">
        <v>8.5389903073972331E-2</v>
      </c>
      <c r="H267" s="20">
        <v>8.3472011873008414E-2</v>
      </c>
      <c r="I267" s="20">
        <v>7.0020602517655073E-2</v>
      </c>
      <c r="K267" s="20">
        <v>9.662220923924969E-2</v>
      </c>
      <c r="L267" s="20">
        <v>9.2192369455983386E-2</v>
      </c>
      <c r="N267" s="20">
        <v>7.917497307684121E-2</v>
      </c>
      <c r="O267" s="20">
        <v>0.1061372807252062</v>
      </c>
      <c r="P267" s="20">
        <v>0.1443318742809136</v>
      </c>
      <c r="Q267" s="20">
        <v>7.7825815294047682E-2</v>
      </c>
      <c r="S267" s="20">
        <v>7.1755432345456976E-2</v>
      </c>
      <c r="T267" s="20">
        <v>0.12597606474159631</v>
      </c>
      <c r="U267" s="20">
        <v>0</v>
      </c>
      <c r="V267" s="20">
        <v>0.1200843912329445</v>
      </c>
      <c r="W267" s="20">
        <v>0.18117670804929839</v>
      </c>
      <c r="X267" s="20">
        <v>0.1328709431707038</v>
      </c>
      <c r="Y267" s="20">
        <v>0.1454636948717454</v>
      </c>
      <c r="Z267" s="20">
        <v>9.7878866360313982E-2</v>
      </c>
      <c r="AA267" s="20">
        <v>0.1222258581625503</v>
      </c>
      <c r="AB267" s="20">
        <v>4.1757728732359722E-2</v>
      </c>
      <c r="AC267" s="20">
        <v>0.136269048670947</v>
      </c>
      <c r="AD267" s="20">
        <v>0.1043851744757662</v>
      </c>
      <c r="AE267" s="20">
        <v>6.3241926640078647E-2</v>
      </c>
      <c r="AF267" s="20">
        <v>5.7714194634612803E-2</v>
      </c>
      <c r="AG267" s="20">
        <v>7.035289675440981E-2</v>
      </c>
      <c r="AH267" s="20">
        <v>4.9960499311064999E-2</v>
      </c>
      <c r="AI267" s="20">
        <v>2.6668244158872569E-2</v>
      </c>
      <c r="AK267" s="20">
        <v>8.8668519382560831E-2</v>
      </c>
      <c r="AL267" s="20">
        <v>9.9921981847065064E-2</v>
      </c>
      <c r="AN267" s="20">
        <v>0.10116682490910051</v>
      </c>
      <c r="AO267" s="20">
        <v>0.11335479413505881</v>
      </c>
      <c r="AP267" s="20">
        <v>8.9861734444463728E-2</v>
      </c>
      <c r="AQ267" s="20">
        <v>8.413438350480093E-2</v>
      </c>
      <c r="AR267" s="20">
        <v>0.1158054576357123</v>
      </c>
      <c r="AS267" s="20">
        <v>2.553001319069418E-2</v>
      </c>
      <c r="AT267" s="20">
        <v>0</v>
      </c>
      <c r="AV267" s="20">
        <v>8.7709624865245542E-2</v>
      </c>
      <c r="AW267" s="20">
        <v>0.1039468429566739</v>
      </c>
      <c r="AX267" s="20">
        <v>0.1026889298195066</v>
      </c>
      <c r="AY267" s="20">
        <v>0.1217334717440571</v>
      </c>
      <c r="AZ267" s="20">
        <v>0.10970445690908889</v>
      </c>
      <c r="BA267" s="20">
        <v>0</v>
      </c>
      <c r="BB267" s="20">
        <v>0</v>
      </c>
      <c r="BC267" s="20">
        <v>7.0499973543039801E-2</v>
      </c>
      <c r="BE267" s="20">
        <v>9.509179078070501E-2</v>
      </c>
      <c r="BF267" s="20">
        <v>9.3050927250487386E-2</v>
      </c>
      <c r="BG267" s="20">
        <v>8.0846902557231648E-2</v>
      </c>
      <c r="BH267" s="20">
        <v>0.15344221532096061</v>
      </c>
      <c r="BI267" s="20">
        <v>8.1784764947140542E-2</v>
      </c>
      <c r="BJ267" s="20">
        <v>8.9535715444876707E-2</v>
      </c>
      <c r="BK267" s="20">
        <v>4.5441697312198791E-2</v>
      </c>
      <c r="BL267" s="20">
        <v>0.1211773204055922</v>
      </c>
      <c r="BN267" s="20">
        <v>0.1032460590777269</v>
      </c>
      <c r="BO267" s="20">
        <v>8.1061726407503892E-2</v>
      </c>
      <c r="BP267" s="20">
        <v>6.9578187789335985E-2</v>
      </c>
    </row>
    <row r="268" spans="2:68" x14ac:dyDescent="0.35">
      <c r="B268" s="19" t="s">
        <v>145</v>
      </c>
      <c r="C268" s="20">
        <v>0.2123343216091641</v>
      </c>
      <c r="D268" s="20">
        <v>0.22217327774022869</v>
      </c>
      <c r="E268" s="20">
        <v>0.21783714723708919</v>
      </c>
      <c r="F268" s="20">
        <v>0.19564391164852299</v>
      </c>
      <c r="G268" s="20">
        <v>0.26663889200280549</v>
      </c>
      <c r="H268" s="20">
        <v>0.21114964174915049</v>
      </c>
      <c r="I268" s="20">
        <v>0.16982869952423649</v>
      </c>
      <c r="K268" s="20">
        <v>0.200900925913817</v>
      </c>
      <c r="L268" s="20">
        <v>0.22489202887981319</v>
      </c>
      <c r="N268" s="20">
        <v>0.14994944110591099</v>
      </c>
      <c r="O268" s="20">
        <v>0.24721607239057239</v>
      </c>
      <c r="P268" s="20">
        <v>0.25408167624291061</v>
      </c>
      <c r="Q268" s="20">
        <v>0.26872430983536461</v>
      </c>
      <c r="S268" s="20">
        <v>0.19748047723068279</v>
      </c>
      <c r="T268" s="20">
        <v>0.28670160953703322</v>
      </c>
      <c r="U268" s="20">
        <v>0.2340145055360259</v>
      </c>
      <c r="V268" s="20">
        <v>0.32319716988800429</v>
      </c>
      <c r="W268" s="20">
        <v>0.1962322151861797</v>
      </c>
      <c r="X268" s="20">
        <v>0.29237510373464398</v>
      </c>
      <c r="Y268" s="20">
        <v>0.2359347468737267</v>
      </c>
      <c r="Z268" s="20">
        <v>0.19514303415212381</v>
      </c>
      <c r="AA268" s="20">
        <v>0.30066463938332699</v>
      </c>
      <c r="AB268" s="20">
        <v>0.21325800784413679</v>
      </c>
      <c r="AC268" s="20">
        <v>0.19761893534791811</v>
      </c>
      <c r="AD268" s="20">
        <v>0.17794897720844691</v>
      </c>
      <c r="AE268" s="20">
        <v>0.19541577093163889</v>
      </c>
      <c r="AF268" s="20">
        <v>0.19303108226554219</v>
      </c>
      <c r="AG268" s="20">
        <v>0.20893244204829889</v>
      </c>
      <c r="AH268" s="20">
        <v>9.7704551429464936E-2</v>
      </c>
      <c r="AI268" s="20">
        <v>0.2383415434935004</v>
      </c>
      <c r="AK268" s="20">
        <v>0.23159360863475301</v>
      </c>
      <c r="AL268" s="20">
        <v>0.1926296818465402</v>
      </c>
      <c r="AN268" s="20">
        <v>0.26697229416380008</v>
      </c>
      <c r="AO268" s="20">
        <v>0.23289502343757451</v>
      </c>
      <c r="AP268" s="20">
        <v>0.17197363687445591</v>
      </c>
      <c r="AQ268" s="20">
        <v>0.21830198628019659</v>
      </c>
      <c r="AR268" s="20">
        <v>0.15144895359338911</v>
      </c>
      <c r="AS268" s="20">
        <v>0.12620086178723361</v>
      </c>
      <c r="AT268" s="20">
        <v>0.28903913233961931</v>
      </c>
      <c r="AV268" s="20">
        <v>0.22148781864976361</v>
      </c>
      <c r="AW268" s="20">
        <v>0.17473791908195019</v>
      </c>
      <c r="AX268" s="20">
        <v>0.19010294682449319</v>
      </c>
      <c r="AY268" s="20">
        <v>0.1602402338204032</v>
      </c>
      <c r="AZ268" s="20">
        <v>0.26837185105966471</v>
      </c>
      <c r="BA268" s="20">
        <v>0</v>
      </c>
      <c r="BB268" s="20">
        <v>0.35175695286576297</v>
      </c>
      <c r="BC268" s="20">
        <v>0.27013948214904421</v>
      </c>
      <c r="BE268" s="20">
        <v>0.20324438282989321</v>
      </c>
      <c r="BF268" s="20">
        <v>0.18196566063911951</v>
      </c>
      <c r="BG268" s="20">
        <v>0.24042376454899719</v>
      </c>
      <c r="BH268" s="20">
        <v>0.17365210041274479</v>
      </c>
      <c r="BI268" s="20">
        <v>0.25466161982025609</v>
      </c>
      <c r="BJ268" s="20">
        <v>0.28262554398702699</v>
      </c>
      <c r="BK268" s="20">
        <v>0.2100200553939813</v>
      </c>
      <c r="BL268" s="20">
        <v>0.29495313850721122</v>
      </c>
      <c r="BN268" s="20">
        <v>0.23008221001445139</v>
      </c>
      <c r="BO268" s="20">
        <v>0.16664574437271851</v>
      </c>
      <c r="BP268" s="20">
        <v>0.1868554370905029</v>
      </c>
    </row>
    <row r="269" spans="2:68" x14ac:dyDescent="0.35">
      <c r="B269" s="19" t="s">
        <v>144</v>
      </c>
      <c r="C269" s="20">
        <v>0.31926441981064851</v>
      </c>
      <c r="D269" s="20">
        <v>0.30841411886444142</v>
      </c>
      <c r="E269" s="20">
        <v>0.28833513867947702</v>
      </c>
      <c r="F269" s="20">
        <v>0.30721592733816822</v>
      </c>
      <c r="G269" s="20">
        <v>0.31462032345210189</v>
      </c>
      <c r="H269" s="20">
        <v>0.33843746354627141</v>
      </c>
      <c r="I269" s="20">
        <v>0.37738063067682792</v>
      </c>
      <c r="K269" s="20">
        <v>0.29704290386457782</v>
      </c>
      <c r="L269" s="20">
        <v>0.34149342710458003</v>
      </c>
      <c r="N269" s="20">
        <v>0.34370319910140379</v>
      </c>
      <c r="O269" s="20">
        <v>0.30293331184345529</v>
      </c>
      <c r="P269" s="20">
        <v>0.26184260655774999</v>
      </c>
      <c r="Q269" s="20">
        <v>0.32520160577512408</v>
      </c>
      <c r="S269" s="20">
        <v>0.2504741690216864</v>
      </c>
      <c r="T269" s="20">
        <v>0.27648961016531498</v>
      </c>
      <c r="U269" s="20">
        <v>0.34648077368998031</v>
      </c>
      <c r="V269" s="20">
        <v>0.28143692965087408</v>
      </c>
      <c r="W269" s="20">
        <v>0.27693560968285619</v>
      </c>
      <c r="X269" s="20">
        <v>0.25044956896638121</v>
      </c>
      <c r="Y269" s="20">
        <v>0.27169295091946061</v>
      </c>
      <c r="Z269" s="20">
        <v>0.43723536118884049</v>
      </c>
      <c r="AA269" s="20">
        <v>0.30945540258620108</v>
      </c>
      <c r="AB269" s="20">
        <v>0.26020837463131408</v>
      </c>
      <c r="AC269" s="20">
        <v>0.31140460455149749</v>
      </c>
      <c r="AD269" s="20">
        <v>0.34156150175734812</v>
      </c>
      <c r="AE269" s="20">
        <v>0.39120394928091878</v>
      </c>
      <c r="AF269" s="20">
        <v>0.30158431429489002</v>
      </c>
      <c r="AG269" s="20">
        <v>0.33469904920156868</v>
      </c>
      <c r="AH269" s="20">
        <v>0.38379985742397438</v>
      </c>
      <c r="AI269" s="20">
        <v>0.25654185975856708</v>
      </c>
      <c r="AK269" s="20">
        <v>0.31522610913907462</v>
      </c>
      <c r="AL269" s="20">
        <v>0.32288861317375178</v>
      </c>
      <c r="AN269" s="20">
        <v>0.31491280748892841</v>
      </c>
      <c r="AO269" s="20">
        <v>0.30302767307525119</v>
      </c>
      <c r="AP269" s="20">
        <v>0.33336208876462081</v>
      </c>
      <c r="AQ269" s="20">
        <v>0.33570185891664323</v>
      </c>
      <c r="AR269" s="20">
        <v>0.33506712818426748</v>
      </c>
      <c r="AS269" s="20">
        <v>0.3190457227175254</v>
      </c>
      <c r="AT269" s="20">
        <v>0.20711725284019869</v>
      </c>
      <c r="AV269" s="20">
        <v>0.29360271359084039</v>
      </c>
      <c r="AW269" s="20">
        <v>0.34436634936288751</v>
      </c>
      <c r="AX269" s="20">
        <v>0.31832946538596768</v>
      </c>
      <c r="AY269" s="20">
        <v>0.31188427697545479</v>
      </c>
      <c r="AZ269" s="20">
        <v>0.29735713914026052</v>
      </c>
      <c r="BA269" s="20">
        <v>0.27333896788454798</v>
      </c>
      <c r="BB269" s="20">
        <v>9.056942749439427E-2</v>
      </c>
      <c r="BC269" s="20">
        <v>0.32189695136896351</v>
      </c>
      <c r="BE269" s="20">
        <v>0.32931842515775572</v>
      </c>
      <c r="BF269" s="20">
        <v>0.33505080002014909</v>
      </c>
      <c r="BG269" s="20">
        <v>0.32186569361045081</v>
      </c>
      <c r="BH269" s="20">
        <v>0.35346660158324961</v>
      </c>
      <c r="BI269" s="20">
        <v>0.29454236650770999</v>
      </c>
      <c r="BJ269" s="20">
        <v>0.32437137719996489</v>
      </c>
      <c r="BK269" s="20">
        <v>0.28358049159898407</v>
      </c>
      <c r="BL269" s="20">
        <v>0.15183455324407841</v>
      </c>
      <c r="BN269" s="20">
        <v>0.30111561010273369</v>
      </c>
      <c r="BO269" s="20">
        <v>0.35102290309247353</v>
      </c>
      <c r="BP269" s="20">
        <v>0.36604925360267082</v>
      </c>
    </row>
    <row r="270" spans="2:68" x14ac:dyDescent="0.35">
      <c r="B270" s="19" t="s">
        <v>143</v>
      </c>
      <c r="C270" s="20">
        <v>0.25364377729170412</v>
      </c>
      <c r="D270" s="20">
        <v>0.18185633229404791</v>
      </c>
      <c r="E270" s="20">
        <v>0.27237608449721978</v>
      </c>
      <c r="F270" s="20">
        <v>0.28681720805371752</v>
      </c>
      <c r="G270" s="20">
        <v>0.20724644505024989</v>
      </c>
      <c r="H270" s="20">
        <v>0.24961901603923109</v>
      </c>
      <c r="I270" s="20">
        <v>0.27791155446682331</v>
      </c>
      <c r="K270" s="20">
        <v>0.28872786723063759</v>
      </c>
      <c r="L270" s="20">
        <v>0.2158091956488935</v>
      </c>
      <c r="N270" s="20">
        <v>0.33143388878963997</v>
      </c>
      <c r="O270" s="20">
        <v>0.22068482700881431</v>
      </c>
      <c r="P270" s="20">
        <v>0.22649603159430809</v>
      </c>
      <c r="Q270" s="20">
        <v>0.15715912047115871</v>
      </c>
      <c r="S270" s="20">
        <v>0.23555566525097621</v>
      </c>
      <c r="T270" s="20">
        <v>0.12578391999020841</v>
      </c>
      <c r="U270" s="20">
        <v>0.28083781175600919</v>
      </c>
      <c r="V270" s="20">
        <v>0.15554282260332811</v>
      </c>
      <c r="W270" s="20">
        <v>0.26921191634063391</v>
      </c>
      <c r="X270" s="20">
        <v>0.21399636915210271</v>
      </c>
      <c r="Y270" s="20">
        <v>0.23896483195681761</v>
      </c>
      <c r="Z270" s="20">
        <v>0.13972522360572451</v>
      </c>
      <c r="AA270" s="20">
        <v>0.14860557041906031</v>
      </c>
      <c r="AB270" s="20">
        <v>0.32522896434768439</v>
      </c>
      <c r="AC270" s="20">
        <v>0.2139042506897324</v>
      </c>
      <c r="AD270" s="20">
        <v>0.30401529991195569</v>
      </c>
      <c r="AE270" s="20">
        <v>0.30244774952878561</v>
      </c>
      <c r="AF270" s="20">
        <v>0.33081983335438409</v>
      </c>
      <c r="AG270" s="20">
        <v>0.33752749030434831</v>
      </c>
      <c r="AH270" s="20">
        <v>0.39635535936702782</v>
      </c>
      <c r="AI270" s="20">
        <v>0.1293885838080262</v>
      </c>
      <c r="AK270" s="20">
        <v>0.23921873134042601</v>
      </c>
      <c r="AL270" s="20">
        <v>0.2686980792224315</v>
      </c>
      <c r="AN270" s="20">
        <v>0.1174484573491798</v>
      </c>
      <c r="AO270" s="20">
        <v>0.2527829837021634</v>
      </c>
      <c r="AP270" s="20">
        <v>0.30158629766792561</v>
      </c>
      <c r="AQ270" s="20">
        <v>0.25411395621745619</v>
      </c>
      <c r="AR270" s="20">
        <v>0.3189442793673492</v>
      </c>
      <c r="AS270" s="20">
        <v>0.43618489527740051</v>
      </c>
      <c r="AT270" s="20">
        <v>0.27177906249608819</v>
      </c>
      <c r="AV270" s="20">
        <v>0.3033475421404363</v>
      </c>
      <c r="AW270" s="20">
        <v>0.26981765469165542</v>
      </c>
      <c r="AX270" s="20">
        <v>0.27041531648334882</v>
      </c>
      <c r="AY270" s="20">
        <v>0.1986355816067441</v>
      </c>
      <c r="AZ270" s="20">
        <v>0.2218053863466882</v>
      </c>
      <c r="BA270" s="20">
        <v>0.36756930618106493</v>
      </c>
      <c r="BB270" s="20">
        <v>0.25750616851775882</v>
      </c>
      <c r="BC270" s="20">
        <v>0.1932284320479099</v>
      </c>
      <c r="BE270" s="20">
        <v>0.28957647058676511</v>
      </c>
      <c r="BF270" s="20">
        <v>0.28459758414634029</v>
      </c>
      <c r="BG270" s="20">
        <v>0.28528487391957957</v>
      </c>
      <c r="BH270" s="20">
        <v>0.16825659147083771</v>
      </c>
      <c r="BI270" s="20">
        <v>0.24442628752770121</v>
      </c>
      <c r="BJ270" s="20">
        <v>8.1784049367609371E-2</v>
      </c>
      <c r="BK270" s="20">
        <v>0.260057809995837</v>
      </c>
      <c r="BL270" s="20">
        <v>0.31661460785489931</v>
      </c>
      <c r="BN270" s="20">
        <v>0.23452272162521101</v>
      </c>
      <c r="BO270" s="20">
        <v>0.30849036273390162</v>
      </c>
      <c r="BP270" s="20">
        <v>0.27801776103129872</v>
      </c>
    </row>
    <row r="271" spans="2:68" x14ac:dyDescent="0.35">
      <c r="B271" s="19" t="s">
        <v>93</v>
      </c>
      <c r="C271" s="20">
        <v>4.4961070061772808E-2</v>
      </c>
      <c r="D271" s="20">
        <v>1.462436868044649E-2</v>
      </c>
      <c r="E271" s="20">
        <v>5.2604972722646852E-2</v>
      </c>
      <c r="F271" s="20">
        <v>3.3998817349260697E-2</v>
      </c>
      <c r="G271" s="20">
        <v>4.622991209220912E-2</v>
      </c>
      <c r="H271" s="20">
        <v>6.1795373685894897E-2</v>
      </c>
      <c r="I271" s="20">
        <v>5.6211176975789479E-2</v>
      </c>
      <c r="K271" s="20">
        <v>2.651457995056173E-2</v>
      </c>
      <c r="L271" s="20">
        <v>6.6047313437575875E-2</v>
      </c>
      <c r="N271" s="20">
        <v>2.5172626960340588E-2</v>
      </c>
      <c r="O271" s="20">
        <v>5.1423989530490079E-2</v>
      </c>
      <c r="P271" s="20">
        <v>2.6032313865251872E-2</v>
      </c>
      <c r="Q271" s="20">
        <v>8.9010805028051601E-2</v>
      </c>
      <c r="S271" s="20">
        <v>0.1180082469162571</v>
      </c>
      <c r="T271" s="20">
        <v>0.1196292509489215</v>
      </c>
      <c r="U271" s="20">
        <v>7.3242446048556148E-2</v>
      </c>
      <c r="V271" s="20">
        <v>6.3227800311644128E-2</v>
      </c>
      <c r="W271" s="20">
        <v>2.248823436357587E-2</v>
      </c>
      <c r="X271" s="20">
        <v>6.7185602138435399E-2</v>
      </c>
      <c r="Y271" s="20">
        <v>1.1698782676260649E-2</v>
      </c>
      <c r="Z271" s="20">
        <v>4.719045416843165E-2</v>
      </c>
      <c r="AA271" s="20">
        <v>5.6273665065572062E-2</v>
      </c>
      <c r="AB271" s="20">
        <v>9.3757024342366477E-2</v>
      </c>
      <c r="AC271" s="20">
        <v>1.964213270084662E-2</v>
      </c>
      <c r="AD271" s="20">
        <v>0</v>
      </c>
      <c r="AE271" s="20">
        <v>2.21440759160146E-2</v>
      </c>
      <c r="AF271" s="20">
        <v>0</v>
      </c>
      <c r="AG271" s="20">
        <v>1.878480348669731E-2</v>
      </c>
      <c r="AH271" s="20">
        <v>2.5147521481655631E-2</v>
      </c>
      <c r="AI271" s="20">
        <v>0.13258252487888039</v>
      </c>
      <c r="AK271" s="20">
        <v>3.6838027112569179E-2</v>
      </c>
      <c r="AL271" s="20">
        <v>5.3079403902573687E-2</v>
      </c>
      <c r="AN271" s="20">
        <v>0.1083778089188777</v>
      </c>
      <c r="AO271" s="20">
        <v>1.7961264007508349E-2</v>
      </c>
      <c r="AP271" s="20">
        <v>3.1364736948440199E-2</v>
      </c>
      <c r="AQ271" s="20">
        <v>2.3122225248877529E-2</v>
      </c>
      <c r="AR271" s="20">
        <v>3.5459618375161733E-2</v>
      </c>
      <c r="AS271" s="20">
        <v>0</v>
      </c>
      <c r="AT271" s="20">
        <v>0.17654579521435121</v>
      </c>
      <c r="AV271" s="20">
        <v>1.97740156255449E-2</v>
      </c>
      <c r="AW271" s="20">
        <v>3.8119453745421021E-2</v>
      </c>
      <c r="AX271" s="20">
        <v>6.1222499759833619E-2</v>
      </c>
      <c r="AY271" s="20">
        <v>4.8114607295873038E-2</v>
      </c>
      <c r="AZ271" s="20">
        <v>2.635171145275348E-2</v>
      </c>
      <c r="BA271" s="20">
        <v>0</v>
      </c>
      <c r="BB271" s="20">
        <v>0.30016745112208398</v>
      </c>
      <c r="BC271" s="20">
        <v>7.1435061894371335E-2</v>
      </c>
      <c r="BE271" s="20">
        <v>2.1854170391695689E-2</v>
      </c>
      <c r="BF271" s="20">
        <v>2.5582705383379499E-2</v>
      </c>
      <c r="BG271" s="20">
        <v>2.8462588270577249E-2</v>
      </c>
      <c r="BH271" s="20">
        <v>5.7168479798876938E-2</v>
      </c>
      <c r="BI271" s="20">
        <v>3.9694249526227847E-2</v>
      </c>
      <c r="BJ271" s="20">
        <v>0.1446010300144546</v>
      </c>
      <c r="BK271" s="20">
        <v>0.13704015307680989</v>
      </c>
      <c r="BL271" s="20">
        <v>0</v>
      </c>
      <c r="BN271" s="20">
        <v>4.025809241238542E-2</v>
      </c>
      <c r="BO271" s="20">
        <v>6.0676500045740232E-2</v>
      </c>
      <c r="BP271" s="20">
        <v>4.1468351574748548E-2</v>
      </c>
    </row>
    <row r="273" spans="2:68" ht="116" x14ac:dyDescent="0.35">
      <c r="B273" s="17" t="s">
        <v>155</v>
      </c>
    </row>
    <row r="274" spans="2:68" x14ac:dyDescent="0.35">
      <c r="B274" s="18" t="s">
        <v>16</v>
      </c>
    </row>
    <row r="275" spans="2:68" x14ac:dyDescent="0.35">
      <c r="B275" s="19" t="s">
        <v>147</v>
      </c>
      <c r="C275" s="20">
        <v>6.5236029392304912E-2</v>
      </c>
      <c r="D275" s="20">
        <v>7.8195800469413393E-2</v>
      </c>
      <c r="E275" s="20">
        <v>6.2649331553685988E-2</v>
      </c>
      <c r="F275" s="20">
        <v>7.3100448473407048E-2</v>
      </c>
      <c r="G275" s="20">
        <v>7.1973351035572536E-2</v>
      </c>
      <c r="H275" s="20">
        <v>6.9127876449885273E-2</v>
      </c>
      <c r="I275" s="20">
        <v>3.9679592337629521E-2</v>
      </c>
      <c r="K275" s="20">
        <v>5.5356369080221811E-2</v>
      </c>
      <c r="L275" s="20">
        <v>7.6804977425422208E-2</v>
      </c>
      <c r="N275" s="20">
        <v>3.2814406786976107E-2</v>
      </c>
      <c r="O275" s="20">
        <v>5.7322325549877783E-2</v>
      </c>
      <c r="P275" s="20">
        <v>0.1237261514435571</v>
      </c>
      <c r="Q275" s="20">
        <v>9.5020844179648803E-2</v>
      </c>
      <c r="S275" s="20">
        <v>0.18043510439927021</v>
      </c>
      <c r="T275" s="20">
        <v>6.9452015032513734E-2</v>
      </c>
      <c r="U275" s="20">
        <v>0.12639850979487</v>
      </c>
      <c r="V275" s="20">
        <v>0.1163019119322144</v>
      </c>
      <c r="W275" s="20">
        <v>6.4470722301867067E-2</v>
      </c>
      <c r="X275" s="20">
        <v>8.2725521122574239E-2</v>
      </c>
      <c r="Y275" s="20">
        <v>4.6455582840212908E-2</v>
      </c>
      <c r="Z275" s="20">
        <v>4.221192649112325E-2</v>
      </c>
      <c r="AA275" s="20">
        <v>3.1577447803340632E-2</v>
      </c>
      <c r="AB275" s="20">
        <v>4.480471861794879E-2</v>
      </c>
      <c r="AC275" s="20">
        <v>6.1220471332413373E-2</v>
      </c>
      <c r="AD275" s="20">
        <v>2.5514019982011169E-2</v>
      </c>
      <c r="AE275" s="20">
        <v>4.9300121138663368E-2</v>
      </c>
      <c r="AF275" s="20">
        <v>9.177841362413984E-2</v>
      </c>
      <c r="AG275" s="20">
        <v>1.405044373909245E-2</v>
      </c>
      <c r="AH275" s="20">
        <v>3.7211536195489357E-2</v>
      </c>
      <c r="AI275" s="20">
        <v>0.17714538530646221</v>
      </c>
      <c r="AK275" s="20">
        <v>6.5834339073056802E-2</v>
      </c>
      <c r="AL275" s="20">
        <v>6.485682579733372E-2</v>
      </c>
      <c r="AN275" s="20">
        <v>0.101188830331205</v>
      </c>
      <c r="AO275" s="20">
        <v>9.6838965934646665E-2</v>
      </c>
      <c r="AP275" s="20">
        <v>0</v>
      </c>
      <c r="AQ275" s="20">
        <v>6.1579372145249833E-2</v>
      </c>
      <c r="AR275" s="20">
        <v>3.1749957939390797E-2</v>
      </c>
      <c r="AS275" s="20">
        <v>6.5557425928887289E-2</v>
      </c>
      <c r="AT275" s="20">
        <v>5.5518757109742627E-2</v>
      </c>
      <c r="AV275" s="20">
        <v>6.9126292591228142E-2</v>
      </c>
      <c r="AW275" s="20">
        <v>5.6626603870584907E-2</v>
      </c>
      <c r="AX275" s="20">
        <v>3.432453114577369E-2</v>
      </c>
      <c r="AY275" s="20">
        <v>0.1699440755806832</v>
      </c>
      <c r="AZ275" s="20">
        <v>5.526478202934576E-2</v>
      </c>
      <c r="BA275" s="20">
        <v>0.63243069381893513</v>
      </c>
      <c r="BB275" s="20">
        <v>0</v>
      </c>
      <c r="BC275" s="20">
        <v>5.9622783898506178E-2</v>
      </c>
      <c r="BE275" s="20">
        <v>4.3998685661919661E-2</v>
      </c>
      <c r="BF275" s="20">
        <v>6.7517954589707718E-2</v>
      </c>
      <c r="BG275" s="20">
        <v>4.3972021696383541E-2</v>
      </c>
      <c r="BH275" s="20">
        <v>9.4039727385464192E-2</v>
      </c>
      <c r="BI275" s="20">
        <v>6.8981044036903777E-2</v>
      </c>
      <c r="BJ275" s="20">
        <v>5.8834620328714352E-2</v>
      </c>
      <c r="BK275" s="20">
        <v>8.528919659014278E-2</v>
      </c>
      <c r="BL275" s="20">
        <v>6.3628551803905767E-2</v>
      </c>
      <c r="BN275" s="20">
        <v>8.1530930718165279E-2</v>
      </c>
      <c r="BO275" s="20">
        <v>2.4216760584259301E-2</v>
      </c>
      <c r="BP275" s="20">
        <v>4.1051801064846113E-2</v>
      </c>
    </row>
    <row r="276" spans="2:68" x14ac:dyDescent="0.35">
      <c r="B276" s="19" t="s">
        <v>146</v>
      </c>
      <c r="C276" s="20">
        <v>9.2558888858533347E-2</v>
      </c>
      <c r="D276" s="20">
        <v>0.16786221501493251</v>
      </c>
      <c r="E276" s="20">
        <v>8.374320092510476E-2</v>
      </c>
      <c r="F276" s="20">
        <v>0.1554889992626394</v>
      </c>
      <c r="G276" s="20">
        <v>5.8376447472718321E-2</v>
      </c>
      <c r="H276" s="20">
        <v>6.0425261938667908E-2</v>
      </c>
      <c r="I276" s="20">
        <v>2.29896526030091E-2</v>
      </c>
      <c r="K276" s="20">
        <v>0.106260001532272</v>
      </c>
      <c r="L276" s="20">
        <v>7.7740176498119082E-2</v>
      </c>
      <c r="N276" s="20">
        <v>7.4250150309476459E-2</v>
      </c>
      <c r="O276" s="20">
        <v>9.5650707272957755E-2</v>
      </c>
      <c r="P276" s="20">
        <v>0.120819347623599</v>
      </c>
      <c r="Q276" s="20">
        <v>0.10192642832523011</v>
      </c>
      <c r="S276" s="20">
        <v>0.1235403186228952</v>
      </c>
      <c r="T276" s="20">
        <v>0.10932112196377269</v>
      </c>
      <c r="U276" s="20">
        <v>0.1183738761569514</v>
      </c>
      <c r="V276" s="20">
        <v>5.4515875257238153E-2</v>
      </c>
      <c r="W276" s="20">
        <v>0.1548756914339379</v>
      </c>
      <c r="X276" s="20">
        <v>9.3335537383637382E-2</v>
      </c>
      <c r="Y276" s="20">
        <v>0.13373561610947751</v>
      </c>
      <c r="Z276" s="20">
        <v>9.8105824885201628E-2</v>
      </c>
      <c r="AA276" s="20">
        <v>9.3570287089050644E-2</v>
      </c>
      <c r="AB276" s="20">
        <v>0.1212765274050019</v>
      </c>
      <c r="AC276" s="20">
        <v>9.0135124423316282E-2</v>
      </c>
      <c r="AD276" s="20">
        <v>7.2739679993224199E-2</v>
      </c>
      <c r="AE276" s="20">
        <v>8.2685931848429858E-2</v>
      </c>
      <c r="AF276" s="20">
        <v>8.8554618876292943E-2</v>
      </c>
      <c r="AG276" s="20">
        <v>5.1431137286318498E-2</v>
      </c>
      <c r="AH276" s="20">
        <v>7.2854555751574124E-2</v>
      </c>
      <c r="AI276" s="20">
        <v>2.6105817020047759E-2</v>
      </c>
      <c r="AK276" s="20">
        <v>8.2237534719999256E-2</v>
      </c>
      <c r="AL276" s="20">
        <v>0.10330446715459669</v>
      </c>
      <c r="AN276" s="20">
        <v>7.7125493458669522E-2</v>
      </c>
      <c r="AO276" s="20">
        <v>9.8454221275877288E-2</v>
      </c>
      <c r="AP276" s="20">
        <v>0.1094948475475773</v>
      </c>
      <c r="AQ276" s="20">
        <v>7.9330244588321289E-2</v>
      </c>
      <c r="AR276" s="20">
        <v>0.10813665519255219</v>
      </c>
      <c r="AS276" s="20">
        <v>9.6067465176928046E-2</v>
      </c>
      <c r="AT276" s="20">
        <v>9.9905407475732413E-2</v>
      </c>
      <c r="AV276" s="20">
        <v>5.0815025463617963E-2</v>
      </c>
      <c r="AW276" s="20">
        <v>8.7543141074929262E-2</v>
      </c>
      <c r="AX276" s="20">
        <v>8.7629655570321055E-2</v>
      </c>
      <c r="AY276" s="20">
        <v>0.110127542792748</v>
      </c>
      <c r="AZ276" s="20">
        <v>0.16510881364360461</v>
      </c>
      <c r="BA276" s="20">
        <v>0.2281367485562848</v>
      </c>
      <c r="BB276" s="20">
        <v>0</v>
      </c>
      <c r="BC276" s="20">
        <v>0.1102273301748302</v>
      </c>
      <c r="BE276" s="20">
        <v>6.6590811071242303E-2</v>
      </c>
      <c r="BF276" s="20">
        <v>8.4834161066609473E-2</v>
      </c>
      <c r="BG276" s="20">
        <v>9.7678251966768478E-2</v>
      </c>
      <c r="BH276" s="20">
        <v>0.1218791132687298</v>
      </c>
      <c r="BI276" s="20">
        <v>0.1049235764242374</v>
      </c>
      <c r="BJ276" s="20">
        <v>0.1278599972166013</v>
      </c>
      <c r="BK276" s="20">
        <v>5.1647672923201778E-2</v>
      </c>
      <c r="BL276" s="20">
        <v>0.17905883553557339</v>
      </c>
      <c r="BN276" s="20">
        <v>9.4587755563190046E-2</v>
      </c>
      <c r="BO276" s="20">
        <v>6.6253819327175861E-2</v>
      </c>
      <c r="BP276" s="20">
        <v>0.1022641838026921</v>
      </c>
    </row>
    <row r="277" spans="2:68" x14ac:dyDescent="0.35">
      <c r="B277" s="19" t="s">
        <v>145</v>
      </c>
      <c r="C277" s="20">
        <v>0.16045418715508261</v>
      </c>
      <c r="D277" s="20">
        <v>0.21526250563279459</v>
      </c>
      <c r="E277" s="20">
        <v>0.1885369386629161</v>
      </c>
      <c r="F277" s="20">
        <v>0.13322041331100029</v>
      </c>
      <c r="G277" s="20">
        <v>0.16573552090316049</v>
      </c>
      <c r="H277" s="20">
        <v>0.14916399256260421</v>
      </c>
      <c r="I277" s="20">
        <v>0.12394342333825339</v>
      </c>
      <c r="K277" s="20">
        <v>0.16057694354119079</v>
      </c>
      <c r="L277" s="20">
        <v>0.15833736596104439</v>
      </c>
      <c r="N277" s="20">
        <v>0.1075870669586871</v>
      </c>
      <c r="O277" s="20">
        <v>0.18734977886718901</v>
      </c>
      <c r="P277" s="20">
        <v>0.22036121072695461</v>
      </c>
      <c r="Q277" s="20">
        <v>0.19394052367332801</v>
      </c>
      <c r="S277" s="20">
        <v>0.1456955909532445</v>
      </c>
      <c r="T277" s="20">
        <v>0.26550113637720768</v>
      </c>
      <c r="U277" s="20">
        <v>0.19371921888161581</v>
      </c>
      <c r="V277" s="20">
        <v>0.20356854947195999</v>
      </c>
      <c r="W277" s="20">
        <v>0.24217742792029759</v>
      </c>
      <c r="X277" s="20">
        <v>0.20418615266767029</v>
      </c>
      <c r="Y277" s="20">
        <v>0.187906526539974</v>
      </c>
      <c r="Z277" s="20">
        <v>0.10336553886071009</v>
      </c>
      <c r="AA277" s="20">
        <v>0.15427435172938911</v>
      </c>
      <c r="AB277" s="20">
        <v>9.4922804763692525E-2</v>
      </c>
      <c r="AC277" s="20">
        <v>0.12876703319751889</v>
      </c>
      <c r="AD277" s="20">
        <v>0.14162395413672821</v>
      </c>
      <c r="AE277" s="20">
        <v>0.1966815802145076</v>
      </c>
      <c r="AF277" s="20">
        <v>0.12934867997476049</v>
      </c>
      <c r="AG277" s="20">
        <v>9.6038993670610875E-2</v>
      </c>
      <c r="AH277" s="20">
        <v>0.1029858536435421</v>
      </c>
      <c r="AI277" s="20">
        <v>0.22787330364585481</v>
      </c>
      <c r="AK277" s="20">
        <v>0.14887949206740639</v>
      </c>
      <c r="AL277" s="20">
        <v>0.17208054766037301</v>
      </c>
      <c r="AN277" s="20">
        <v>0.2257083131184153</v>
      </c>
      <c r="AO277" s="20">
        <v>0.18360955633082951</v>
      </c>
      <c r="AP277" s="20">
        <v>8.1561233400015518E-2</v>
      </c>
      <c r="AQ277" s="20">
        <v>0.1475702800048975</v>
      </c>
      <c r="AR277" s="20">
        <v>0.11270368847908829</v>
      </c>
      <c r="AS277" s="20">
        <v>0.14527084695016459</v>
      </c>
      <c r="AT277" s="20">
        <v>0.24465248197362949</v>
      </c>
      <c r="AV277" s="20">
        <v>0.18035646890109799</v>
      </c>
      <c r="AW277" s="20">
        <v>0.14123924116585601</v>
      </c>
      <c r="AX277" s="20">
        <v>0.12865472262060029</v>
      </c>
      <c r="AY277" s="20">
        <v>9.2462358329071015E-2</v>
      </c>
      <c r="AZ277" s="20">
        <v>0.20076014214319329</v>
      </c>
      <c r="BA277" s="20">
        <v>0</v>
      </c>
      <c r="BB277" s="20">
        <v>0.28225565517465928</v>
      </c>
      <c r="BC277" s="20">
        <v>0.18591849372840891</v>
      </c>
      <c r="BE277" s="20">
        <v>0.1785444357249778</v>
      </c>
      <c r="BF277" s="20">
        <v>0.1448208600779563</v>
      </c>
      <c r="BG277" s="20">
        <v>0.1507215885184143</v>
      </c>
      <c r="BH277" s="20">
        <v>0.16080980259804861</v>
      </c>
      <c r="BI277" s="20">
        <v>0.17500322698610671</v>
      </c>
      <c r="BJ277" s="20">
        <v>0.14280190492182049</v>
      </c>
      <c r="BK277" s="20">
        <v>0.15456112410052961</v>
      </c>
      <c r="BL277" s="20">
        <v>0.21715018947981141</v>
      </c>
      <c r="BN277" s="20">
        <v>0.1754944183908628</v>
      </c>
      <c r="BO277" s="20">
        <v>0.13111519432912741</v>
      </c>
      <c r="BP277" s="20">
        <v>0.1243561802745775</v>
      </c>
    </row>
    <row r="278" spans="2:68" x14ac:dyDescent="0.35">
      <c r="B278" s="19" t="s">
        <v>144</v>
      </c>
      <c r="C278" s="20">
        <v>0.26762675016863058</v>
      </c>
      <c r="D278" s="20">
        <v>0.25597975198164108</v>
      </c>
      <c r="E278" s="20">
        <v>0.18984475702438</v>
      </c>
      <c r="F278" s="20">
        <v>0.2506156675992644</v>
      </c>
      <c r="G278" s="20">
        <v>0.28060047329899979</v>
      </c>
      <c r="H278" s="20">
        <v>0.3374589714223068</v>
      </c>
      <c r="I278" s="20">
        <v>0.3445873590886368</v>
      </c>
      <c r="K278" s="20">
        <v>0.25736775622080948</v>
      </c>
      <c r="L278" s="20">
        <v>0.2773368122184387</v>
      </c>
      <c r="N278" s="20">
        <v>0.27369166724869948</v>
      </c>
      <c r="O278" s="20">
        <v>0.23740620653836539</v>
      </c>
      <c r="P278" s="20">
        <v>0.21168312390919289</v>
      </c>
      <c r="Q278" s="20">
        <v>0.32884320036519749</v>
      </c>
      <c r="S278" s="20">
        <v>0.1047785780684419</v>
      </c>
      <c r="T278" s="20">
        <v>0.37211726717150578</v>
      </c>
      <c r="U278" s="20">
        <v>0.219191226407462</v>
      </c>
      <c r="V278" s="20">
        <v>0.2717182871427411</v>
      </c>
      <c r="W278" s="20">
        <v>0.16940795035045469</v>
      </c>
      <c r="X278" s="20">
        <v>0.2175004005018828</v>
      </c>
      <c r="Y278" s="20">
        <v>0.31248910401043439</v>
      </c>
      <c r="Z278" s="20">
        <v>0.36744619210698898</v>
      </c>
      <c r="AA278" s="20">
        <v>0.23607666955161591</v>
      </c>
      <c r="AB278" s="20">
        <v>0.23259822082284021</v>
      </c>
      <c r="AC278" s="20">
        <v>0.31538184129701508</v>
      </c>
      <c r="AD278" s="20">
        <v>0.30442381537622759</v>
      </c>
      <c r="AE278" s="20">
        <v>0.28730054969492952</v>
      </c>
      <c r="AF278" s="20">
        <v>0.24571393811180459</v>
      </c>
      <c r="AG278" s="20">
        <v>0.35033443122903252</v>
      </c>
      <c r="AH278" s="20">
        <v>0.23203540188240099</v>
      </c>
      <c r="AI278" s="20">
        <v>0.2216550578097638</v>
      </c>
      <c r="AK278" s="20">
        <v>0.28076566001866959</v>
      </c>
      <c r="AL278" s="20">
        <v>0.25395399701062471</v>
      </c>
      <c r="AN278" s="20">
        <v>0.28362629381223903</v>
      </c>
      <c r="AO278" s="20">
        <v>0.24237899534487911</v>
      </c>
      <c r="AP278" s="20">
        <v>0.31997979286995187</v>
      </c>
      <c r="AQ278" s="20">
        <v>0.28110856345045299</v>
      </c>
      <c r="AR278" s="20">
        <v>0.27778776228809798</v>
      </c>
      <c r="AS278" s="20">
        <v>0.155931623127191</v>
      </c>
      <c r="AT278" s="20">
        <v>0.19307689113379201</v>
      </c>
      <c r="AV278" s="20">
        <v>0.28584348036002621</v>
      </c>
      <c r="AW278" s="20">
        <v>0.26710797116175372</v>
      </c>
      <c r="AX278" s="20">
        <v>0.29088503742682009</v>
      </c>
      <c r="AY278" s="20">
        <v>0.26640404179552102</v>
      </c>
      <c r="AZ278" s="20">
        <v>0.1602056107497363</v>
      </c>
      <c r="BA278" s="20">
        <v>0</v>
      </c>
      <c r="BB278" s="20">
        <v>0</v>
      </c>
      <c r="BC278" s="20">
        <v>0.31434506768377241</v>
      </c>
      <c r="BE278" s="20">
        <v>0.26009978498569941</v>
      </c>
      <c r="BF278" s="20">
        <v>0.27315644543148571</v>
      </c>
      <c r="BG278" s="20">
        <v>0.20805247625012119</v>
      </c>
      <c r="BH278" s="20">
        <v>0.25965053978270869</v>
      </c>
      <c r="BI278" s="20">
        <v>0.24536372080192231</v>
      </c>
      <c r="BJ278" s="20">
        <v>0.4523711099311602</v>
      </c>
      <c r="BK278" s="20">
        <v>0.24801581081589269</v>
      </c>
      <c r="BL278" s="20">
        <v>0.25230480259827709</v>
      </c>
      <c r="BN278" s="20">
        <v>0.25012676621996771</v>
      </c>
      <c r="BO278" s="20">
        <v>0.30890357479457659</v>
      </c>
      <c r="BP278" s="20">
        <v>0.3019642689465642</v>
      </c>
    </row>
    <row r="279" spans="2:68" x14ac:dyDescent="0.35">
      <c r="B279" s="19" t="s">
        <v>143</v>
      </c>
      <c r="C279" s="20">
        <v>0.38953071022595742</v>
      </c>
      <c r="D279" s="20">
        <v>0.28269972690121842</v>
      </c>
      <c r="E279" s="20">
        <v>0.4387537676881974</v>
      </c>
      <c r="F279" s="20">
        <v>0.37045246231810591</v>
      </c>
      <c r="G279" s="20">
        <v>0.39370569417445977</v>
      </c>
      <c r="H279" s="20">
        <v>0.35734682619493369</v>
      </c>
      <c r="I279" s="20">
        <v>0.44002177882309668</v>
      </c>
      <c r="K279" s="20">
        <v>0.40494520290416991</v>
      </c>
      <c r="L279" s="20">
        <v>0.37476916999643523</v>
      </c>
      <c r="N279" s="20">
        <v>0.49709783889871961</v>
      </c>
      <c r="O279" s="20">
        <v>0.40147251174708881</v>
      </c>
      <c r="P279" s="20">
        <v>0.30129270676815262</v>
      </c>
      <c r="Q279" s="20">
        <v>0.23104106132233751</v>
      </c>
      <c r="S279" s="20">
        <v>0.25396796278119937</v>
      </c>
      <c r="T279" s="20">
        <v>0.18360845945500021</v>
      </c>
      <c r="U279" s="20">
        <v>0.3265336200826871</v>
      </c>
      <c r="V279" s="20">
        <v>0.29778353603644092</v>
      </c>
      <c r="W279" s="20">
        <v>0.3690682079934427</v>
      </c>
      <c r="X279" s="20">
        <v>0.38511124733863822</v>
      </c>
      <c r="Y279" s="20">
        <v>0.29279201734986132</v>
      </c>
      <c r="Z279" s="20">
        <v>0.36765126559715439</v>
      </c>
      <c r="AA279" s="20">
        <v>0.44486656180319512</v>
      </c>
      <c r="AB279" s="20">
        <v>0.48050474692590189</v>
      </c>
      <c r="AC279" s="20">
        <v>0.37843619713198279</v>
      </c>
      <c r="AD279" s="20">
        <v>0.4556985305118087</v>
      </c>
      <c r="AE279" s="20">
        <v>0.38403181710346962</v>
      </c>
      <c r="AF279" s="20">
        <v>0.44460434941300209</v>
      </c>
      <c r="AG279" s="20">
        <v>0.47249211960936099</v>
      </c>
      <c r="AH279" s="20">
        <v>0.55008065901454561</v>
      </c>
      <c r="AI279" s="20">
        <v>0.21888448452366721</v>
      </c>
      <c r="AK279" s="20">
        <v>0.39194034876281592</v>
      </c>
      <c r="AL279" s="20">
        <v>0.38756833239560268</v>
      </c>
      <c r="AN279" s="20">
        <v>0.29913478109413499</v>
      </c>
      <c r="AO279" s="20">
        <v>0.36838287692703359</v>
      </c>
      <c r="AP279" s="20">
        <v>0.46068675767709499</v>
      </c>
      <c r="AQ279" s="20">
        <v>0.41456482235915032</v>
      </c>
      <c r="AR279" s="20">
        <v>0.43915498018656052</v>
      </c>
      <c r="AS279" s="20">
        <v>0.53717263881682897</v>
      </c>
      <c r="AT279" s="20">
        <v>0.18030848488788109</v>
      </c>
      <c r="AV279" s="20">
        <v>0.40418069692705688</v>
      </c>
      <c r="AW279" s="20">
        <v>0.41791040995517847</v>
      </c>
      <c r="AX279" s="20">
        <v>0.45850605323648502</v>
      </c>
      <c r="AY279" s="20">
        <v>0.34452109582643808</v>
      </c>
      <c r="AZ279" s="20">
        <v>0.40285020356581502</v>
      </c>
      <c r="BA279" s="20">
        <v>0.13943255762478021</v>
      </c>
      <c r="BB279" s="20">
        <v>0.2849108038338331</v>
      </c>
      <c r="BC279" s="20">
        <v>0.30936993407977093</v>
      </c>
      <c r="BE279" s="20">
        <v>0.43190781980817933</v>
      </c>
      <c r="BF279" s="20">
        <v>0.41706308808504938</v>
      </c>
      <c r="BG279" s="20">
        <v>0.49005733055671657</v>
      </c>
      <c r="BH279" s="20">
        <v>0.31470372994988671</v>
      </c>
      <c r="BI279" s="20">
        <v>0.38287414845916079</v>
      </c>
      <c r="BJ279" s="20">
        <v>0.14063766904737629</v>
      </c>
      <c r="BK279" s="20">
        <v>0.4183832823296425</v>
      </c>
      <c r="BL279" s="20">
        <v>0.28785762058243219</v>
      </c>
      <c r="BN279" s="20">
        <v>0.3787564162235259</v>
      </c>
      <c r="BO279" s="20">
        <v>0.42340843748521201</v>
      </c>
      <c r="BP279" s="20">
        <v>0.40464687093735863</v>
      </c>
    </row>
    <row r="280" spans="2:68" x14ac:dyDescent="0.35">
      <c r="B280" s="19" t="s">
        <v>93</v>
      </c>
      <c r="C280" s="20">
        <v>2.4593434199491108E-2</v>
      </c>
      <c r="D280" s="20">
        <v>0</v>
      </c>
      <c r="E280" s="20">
        <v>3.6472004145715928E-2</v>
      </c>
      <c r="F280" s="20">
        <v>1.7122009035582749E-2</v>
      </c>
      <c r="G280" s="20">
        <v>2.9608513115089111E-2</v>
      </c>
      <c r="H280" s="20">
        <v>2.647707143160228E-2</v>
      </c>
      <c r="I280" s="20">
        <v>2.8778193809374349E-2</v>
      </c>
      <c r="K280" s="20">
        <v>1.5493726721336041E-2</v>
      </c>
      <c r="L280" s="20">
        <v>3.5011497900540409E-2</v>
      </c>
      <c r="N280" s="20">
        <v>1.4558869797441179E-2</v>
      </c>
      <c r="O280" s="20">
        <v>2.0798470024521391E-2</v>
      </c>
      <c r="P280" s="20">
        <v>2.2117459528543819E-2</v>
      </c>
      <c r="Q280" s="20">
        <v>4.9227942134258212E-2</v>
      </c>
      <c r="S280" s="20">
        <v>0.19158244517494891</v>
      </c>
      <c r="T280" s="20">
        <v>0</v>
      </c>
      <c r="U280" s="20">
        <v>1.5783548676413631E-2</v>
      </c>
      <c r="V280" s="20">
        <v>5.6111840159405367E-2</v>
      </c>
      <c r="W280" s="20">
        <v>0</v>
      </c>
      <c r="X280" s="20">
        <v>1.714114098559745E-2</v>
      </c>
      <c r="Y280" s="20">
        <v>2.6621153150039809E-2</v>
      </c>
      <c r="Z280" s="20">
        <v>2.1219252058821639E-2</v>
      </c>
      <c r="AA280" s="20">
        <v>3.9634682023408717E-2</v>
      </c>
      <c r="AB280" s="20">
        <v>2.5892981464614662E-2</v>
      </c>
      <c r="AC280" s="20">
        <v>2.6059332617753631E-2</v>
      </c>
      <c r="AD280" s="20">
        <v>0</v>
      </c>
      <c r="AE280" s="20">
        <v>0</v>
      </c>
      <c r="AF280" s="20">
        <v>0</v>
      </c>
      <c r="AG280" s="20">
        <v>1.565287446558469E-2</v>
      </c>
      <c r="AH280" s="20">
        <v>4.831993512447715E-3</v>
      </c>
      <c r="AI280" s="20">
        <v>0.12833595169420431</v>
      </c>
      <c r="AK280" s="20">
        <v>3.0342625358052069E-2</v>
      </c>
      <c r="AL280" s="20">
        <v>1.8235829981469151E-2</v>
      </c>
      <c r="AN280" s="20">
        <v>1.3216288185336241E-2</v>
      </c>
      <c r="AO280" s="20">
        <v>1.0335384186733829E-2</v>
      </c>
      <c r="AP280" s="20">
        <v>2.8277368505360261E-2</v>
      </c>
      <c r="AQ280" s="20">
        <v>1.5846717451928179E-2</v>
      </c>
      <c r="AR280" s="20">
        <v>3.0466955914310308E-2</v>
      </c>
      <c r="AS280" s="20">
        <v>0</v>
      </c>
      <c r="AT280" s="20">
        <v>0.2265379774192223</v>
      </c>
      <c r="AV280" s="20">
        <v>9.6780357569730326E-3</v>
      </c>
      <c r="AW280" s="20">
        <v>2.9572632771697659E-2</v>
      </c>
      <c r="AX280" s="20">
        <v>0</v>
      </c>
      <c r="AY280" s="20">
        <v>1.654088567553871E-2</v>
      </c>
      <c r="AZ280" s="20">
        <v>1.5810447868304999E-2</v>
      </c>
      <c r="BA280" s="20">
        <v>0</v>
      </c>
      <c r="BB280" s="20">
        <v>0.43283354099150761</v>
      </c>
      <c r="BC280" s="20">
        <v>2.0516390434711491E-2</v>
      </c>
      <c r="BE280" s="20">
        <v>1.88584627479817E-2</v>
      </c>
      <c r="BF280" s="20">
        <v>1.2607490749191669E-2</v>
      </c>
      <c r="BG280" s="20">
        <v>9.518331011595868E-3</v>
      </c>
      <c r="BH280" s="20">
        <v>4.8917087015162057E-2</v>
      </c>
      <c r="BI280" s="20">
        <v>2.285428329166898E-2</v>
      </c>
      <c r="BJ280" s="20">
        <v>7.7494698554327501E-2</v>
      </c>
      <c r="BK280" s="20">
        <v>4.2102913240590602E-2</v>
      </c>
      <c r="BL280" s="20">
        <v>0</v>
      </c>
      <c r="BN280" s="20">
        <v>1.9503712884288191E-2</v>
      </c>
      <c r="BO280" s="20">
        <v>4.6102213479648699E-2</v>
      </c>
      <c r="BP280" s="20">
        <v>2.57166949739615E-2</v>
      </c>
    </row>
    <row r="282" spans="2:68" ht="130.5" x14ac:dyDescent="0.35">
      <c r="B282" s="17" t="s">
        <v>156</v>
      </c>
    </row>
    <row r="283" spans="2:68" x14ac:dyDescent="0.35">
      <c r="B283" s="18" t="s">
        <v>16</v>
      </c>
    </row>
    <row r="284" spans="2:68" x14ac:dyDescent="0.35">
      <c r="B284" s="19" t="s">
        <v>147</v>
      </c>
      <c r="C284" s="20">
        <v>0.1237906564904596</v>
      </c>
      <c r="D284" s="20">
        <v>0.1211517276621627</v>
      </c>
      <c r="E284" s="20">
        <v>9.3923037591241515E-2</v>
      </c>
      <c r="F284" s="20">
        <v>0.1564706575022537</v>
      </c>
      <c r="G284" s="20">
        <v>0.1663250580299318</v>
      </c>
      <c r="H284" s="20">
        <v>9.8987747784565025E-2</v>
      </c>
      <c r="I284" s="20">
        <v>0.1009819322800595</v>
      </c>
      <c r="K284" s="20">
        <v>0.1482831072363831</v>
      </c>
      <c r="L284" s="20">
        <v>9.7021437877712197E-2</v>
      </c>
      <c r="N284" s="20">
        <v>0.1206409033715969</v>
      </c>
      <c r="O284" s="20">
        <v>0.12885241803761219</v>
      </c>
      <c r="P284" s="20">
        <v>0.16808491475870241</v>
      </c>
      <c r="Q284" s="20">
        <v>9.6364896396708505E-2</v>
      </c>
      <c r="S284" s="20">
        <v>8.6484396351311291E-2</v>
      </c>
      <c r="T284" s="20">
        <v>0.11917415165148119</v>
      </c>
      <c r="U284" s="20">
        <v>4.5258388171483262E-2</v>
      </c>
      <c r="V284" s="20">
        <v>0.12548641924813159</v>
      </c>
      <c r="W284" s="20">
        <v>0.12505114069031781</v>
      </c>
      <c r="X284" s="20">
        <v>0.15468952977304609</v>
      </c>
      <c r="Y284" s="20">
        <v>0.14446825906224281</v>
      </c>
      <c r="Z284" s="20">
        <v>8.8044945990317952E-2</v>
      </c>
      <c r="AA284" s="20">
        <v>0.12460487293231171</v>
      </c>
      <c r="AB284" s="20">
        <v>0.14831079905407041</v>
      </c>
      <c r="AC284" s="20">
        <v>0.18168466043836609</v>
      </c>
      <c r="AD284" s="20">
        <v>0.14471051031455931</v>
      </c>
      <c r="AE284" s="20">
        <v>2.9085145246916161E-2</v>
      </c>
      <c r="AF284" s="20">
        <v>0.1002167211231637</v>
      </c>
      <c r="AG284" s="20">
        <v>8.4329870773219559E-2</v>
      </c>
      <c r="AH284" s="20">
        <v>0.1149853855133901</v>
      </c>
      <c r="AI284" s="20">
        <v>0.21647724390215339</v>
      </c>
      <c r="AK284" s="20">
        <v>0.13719528410439691</v>
      </c>
      <c r="AL284" s="20">
        <v>0.1100520871802288</v>
      </c>
      <c r="AN284" s="20">
        <v>0.15364884266627249</v>
      </c>
      <c r="AO284" s="20">
        <v>0.13020710997053789</v>
      </c>
      <c r="AP284" s="20">
        <v>8.822355247048895E-2</v>
      </c>
      <c r="AQ284" s="20">
        <v>0.13843231420146521</v>
      </c>
      <c r="AR284" s="20">
        <v>0.1093071270225822</v>
      </c>
      <c r="AS284" s="20">
        <v>0.1196088622732933</v>
      </c>
      <c r="AT284" s="20">
        <v>0</v>
      </c>
      <c r="AV284" s="20">
        <v>0.1053886520089361</v>
      </c>
      <c r="AW284" s="20">
        <v>0.1230145908938395</v>
      </c>
      <c r="AX284" s="20">
        <v>0.1431932549286013</v>
      </c>
      <c r="AY284" s="20">
        <v>0.20945450178769359</v>
      </c>
      <c r="AZ284" s="20">
        <v>0.11013745779503591</v>
      </c>
      <c r="BA284" s="20">
        <v>0.49852428355916728</v>
      </c>
      <c r="BB284" s="20">
        <v>0</v>
      </c>
      <c r="BC284" s="20">
        <v>0.1204492379763651</v>
      </c>
      <c r="BE284" s="20">
        <v>8.8769605697414836E-2</v>
      </c>
      <c r="BF284" s="20">
        <v>0.12517182544163799</v>
      </c>
      <c r="BG284" s="20">
        <v>0.15140465693137961</v>
      </c>
      <c r="BH284" s="20">
        <v>0.1380434678049966</v>
      </c>
      <c r="BI284" s="20">
        <v>0.1259982953628081</v>
      </c>
      <c r="BJ284" s="20">
        <v>0.14624084858476169</v>
      </c>
      <c r="BK284" s="20">
        <v>0.1035970766309682</v>
      </c>
      <c r="BL284" s="20">
        <v>0.19322555703469321</v>
      </c>
      <c r="BN284" s="20">
        <v>0.1331090179429191</v>
      </c>
      <c r="BO284" s="20">
        <v>8.3134263296038319E-2</v>
      </c>
      <c r="BP284" s="20">
        <v>0.12810296100194951</v>
      </c>
    </row>
    <row r="285" spans="2:68" x14ac:dyDescent="0.35">
      <c r="B285" s="19" t="s">
        <v>146</v>
      </c>
      <c r="C285" s="20">
        <v>0.14813705516040709</v>
      </c>
      <c r="D285" s="20">
        <v>0.25638610536064671</v>
      </c>
      <c r="E285" s="20">
        <v>0.15479493686338311</v>
      </c>
      <c r="F285" s="20">
        <v>0.16250095401205961</v>
      </c>
      <c r="G285" s="20">
        <v>0.1211114086090652</v>
      </c>
      <c r="H285" s="20">
        <v>0.1245247113232129</v>
      </c>
      <c r="I285" s="20">
        <v>8.7838103732219064E-2</v>
      </c>
      <c r="K285" s="20">
        <v>0.1321749235506092</v>
      </c>
      <c r="L285" s="20">
        <v>0.16347354021345051</v>
      </c>
      <c r="N285" s="20">
        <v>0.1451252400968232</v>
      </c>
      <c r="O285" s="20">
        <v>0.1596706753487612</v>
      </c>
      <c r="P285" s="20">
        <v>0.14018187145735581</v>
      </c>
      <c r="Q285" s="20">
        <v>0.14985075557426261</v>
      </c>
      <c r="S285" s="20">
        <v>0.13890818932308291</v>
      </c>
      <c r="T285" s="20">
        <v>0.22364790995726239</v>
      </c>
      <c r="U285" s="20">
        <v>8.8363298539553312E-2</v>
      </c>
      <c r="V285" s="20">
        <v>8.4761480088312219E-2</v>
      </c>
      <c r="W285" s="20">
        <v>0.14712629219767309</v>
      </c>
      <c r="X285" s="20">
        <v>0.20220786774439839</v>
      </c>
      <c r="Y285" s="20">
        <v>0.16849952363809409</v>
      </c>
      <c r="Z285" s="20">
        <v>0.16246745522395351</v>
      </c>
      <c r="AA285" s="20">
        <v>0.15103871640547201</v>
      </c>
      <c r="AB285" s="20">
        <v>5.5363385942717287E-2</v>
      </c>
      <c r="AC285" s="20">
        <v>0.17020556783531851</v>
      </c>
      <c r="AD285" s="20">
        <v>0.22574730922704259</v>
      </c>
      <c r="AE285" s="20">
        <v>0.17561298633942229</v>
      </c>
      <c r="AF285" s="20">
        <v>0.1111135387958456</v>
      </c>
      <c r="AG285" s="20">
        <v>8.8725140682930484E-2</v>
      </c>
      <c r="AH285" s="20">
        <v>0.13891023997069671</v>
      </c>
      <c r="AI285" s="20">
        <v>9.2567762999169079E-2</v>
      </c>
      <c r="AK285" s="20">
        <v>0.1127339345091595</v>
      </c>
      <c r="AL285" s="20">
        <v>0.18416842619205251</v>
      </c>
      <c r="AN285" s="20">
        <v>0.14753739874866489</v>
      </c>
      <c r="AO285" s="20">
        <v>0.1899521677871043</v>
      </c>
      <c r="AP285" s="20">
        <v>9.1904733724874177E-2</v>
      </c>
      <c r="AQ285" s="20">
        <v>0.15607987687906219</v>
      </c>
      <c r="AR285" s="20">
        <v>0.15123455778327741</v>
      </c>
      <c r="AS285" s="20">
        <v>6.7225900061425384E-2</v>
      </c>
      <c r="AT285" s="20">
        <v>7.7586472454932859E-2</v>
      </c>
      <c r="AV285" s="20">
        <v>0.14750000724878651</v>
      </c>
      <c r="AW285" s="20">
        <v>0.15682468291671089</v>
      </c>
      <c r="AX285" s="20">
        <v>8.3835772638735276E-2</v>
      </c>
      <c r="AY285" s="20">
        <v>0.163007788116137</v>
      </c>
      <c r="AZ285" s="20">
        <v>9.7420856224267618E-2</v>
      </c>
      <c r="BA285" s="20">
        <v>0.2281367485562848</v>
      </c>
      <c r="BB285" s="20">
        <v>0</v>
      </c>
      <c r="BC285" s="20">
        <v>0.1822185734172721</v>
      </c>
      <c r="BE285" s="20">
        <v>0.14779716499187801</v>
      </c>
      <c r="BF285" s="20">
        <v>0.16227281798528909</v>
      </c>
      <c r="BG285" s="20">
        <v>0.1170646955197297</v>
      </c>
      <c r="BH285" s="20">
        <v>0.25131321541736201</v>
      </c>
      <c r="BI285" s="20">
        <v>0.1032919065032178</v>
      </c>
      <c r="BJ285" s="20">
        <v>0.16784610546588849</v>
      </c>
      <c r="BK285" s="20">
        <v>6.7905484552154796E-2</v>
      </c>
      <c r="BL285" s="20">
        <v>0.10746200335307859</v>
      </c>
      <c r="BN285" s="20">
        <v>0.15248567100554999</v>
      </c>
      <c r="BO285" s="20">
        <v>0.10521410384405371</v>
      </c>
      <c r="BP285" s="20">
        <v>0.17448289769094841</v>
      </c>
    </row>
    <row r="286" spans="2:68" x14ac:dyDescent="0.35">
      <c r="B286" s="19" t="s">
        <v>145</v>
      </c>
      <c r="C286" s="20">
        <v>0.2409157041253579</v>
      </c>
      <c r="D286" s="20">
        <v>0.26074416045277671</v>
      </c>
      <c r="E286" s="20">
        <v>0.21681028533326471</v>
      </c>
      <c r="F286" s="20">
        <v>0.23261419873077641</v>
      </c>
      <c r="G286" s="20">
        <v>0.23949115999983869</v>
      </c>
      <c r="H286" s="20">
        <v>0.29855137497190781</v>
      </c>
      <c r="I286" s="20">
        <v>0.23068678281866081</v>
      </c>
      <c r="K286" s="20">
        <v>0.2520800302927057</v>
      </c>
      <c r="L286" s="20">
        <v>0.22689593914592729</v>
      </c>
      <c r="N286" s="20">
        <v>0.20665092265347931</v>
      </c>
      <c r="O286" s="20">
        <v>0.25826106048332631</v>
      </c>
      <c r="P286" s="20">
        <v>0.26862840710512592</v>
      </c>
      <c r="Q286" s="20">
        <v>0.27236790414901968</v>
      </c>
      <c r="S286" s="20">
        <v>5.3709095164329569E-2</v>
      </c>
      <c r="T286" s="20">
        <v>0.28412807678177182</v>
      </c>
      <c r="U286" s="20">
        <v>0.290943349581122</v>
      </c>
      <c r="V286" s="20">
        <v>0.29073789787192411</v>
      </c>
      <c r="W286" s="20">
        <v>0.22344070747971001</v>
      </c>
      <c r="X286" s="20">
        <v>0.26444854265919859</v>
      </c>
      <c r="Y286" s="20">
        <v>0.25738525831508441</v>
      </c>
      <c r="Z286" s="20">
        <v>0.30887276615116382</v>
      </c>
      <c r="AA286" s="20">
        <v>0.1958373231360323</v>
      </c>
      <c r="AB286" s="20">
        <v>0.184962714289129</v>
      </c>
      <c r="AC286" s="20">
        <v>0.2823633271097285</v>
      </c>
      <c r="AD286" s="20">
        <v>0.16773012477313071</v>
      </c>
      <c r="AE286" s="20">
        <v>0.27673729438812278</v>
      </c>
      <c r="AF286" s="20">
        <v>0.18177786177163099</v>
      </c>
      <c r="AG286" s="20">
        <v>0.2255359303984924</v>
      </c>
      <c r="AH286" s="20">
        <v>0.21045286078213729</v>
      </c>
      <c r="AI286" s="20">
        <v>0.28942407001728948</v>
      </c>
      <c r="AK286" s="20">
        <v>0.23646647134723989</v>
      </c>
      <c r="AL286" s="20">
        <v>0.24569212695553719</v>
      </c>
      <c r="AN286" s="20">
        <v>0.23483912188410919</v>
      </c>
      <c r="AO286" s="20">
        <v>0.25981269658435918</v>
      </c>
      <c r="AP286" s="20">
        <v>0.28589909910890271</v>
      </c>
      <c r="AQ286" s="20">
        <v>0.23912806656542071</v>
      </c>
      <c r="AR286" s="20">
        <v>0.176547047510412</v>
      </c>
      <c r="AS286" s="20">
        <v>0.30024189893468572</v>
      </c>
      <c r="AT286" s="20">
        <v>0.30017123908337212</v>
      </c>
      <c r="AV286" s="20">
        <v>0.24003569596227409</v>
      </c>
      <c r="AW286" s="20">
        <v>0.23556596253270681</v>
      </c>
      <c r="AX286" s="20">
        <v>0.2482561536920232</v>
      </c>
      <c r="AY286" s="20">
        <v>8.0292423658987325E-2</v>
      </c>
      <c r="AZ286" s="20">
        <v>0.32664707512918012</v>
      </c>
      <c r="BA286" s="20">
        <v>0.27333896788454798</v>
      </c>
      <c r="BB286" s="20">
        <v>0.28225565517465928</v>
      </c>
      <c r="BC286" s="20">
        <v>0.25073288940148047</v>
      </c>
      <c r="BE286" s="20">
        <v>0.24734690787378349</v>
      </c>
      <c r="BF286" s="20">
        <v>0.2303042641480639</v>
      </c>
      <c r="BG286" s="20">
        <v>0.26653022959636802</v>
      </c>
      <c r="BH286" s="20">
        <v>0.17891888575653411</v>
      </c>
      <c r="BI286" s="20">
        <v>0.25396752256457522</v>
      </c>
      <c r="BJ286" s="20">
        <v>0.26555949887290631</v>
      </c>
      <c r="BK286" s="20">
        <v>0.26736945426982661</v>
      </c>
      <c r="BL286" s="20">
        <v>0.29492306034018301</v>
      </c>
      <c r="BN286" s="20">
        <v>0.25088125656079657</v>
      </c>
      <c r="BO286" s="20">
        <v>0.239431004940828</v>
      </c>
      <c r="BP286" s="20">
        <v>0.20212507664145979</v>
      </c>
    </row>
    <row r="287" spans="2:68" x14ac:dyDescent="0.35">
      <c r="B287" s="19" t="s">
        <v>144</v>
      </c>
      <c r="C287" s="20">
        <v>0.2590617995991033</v>
      </c>
      <c r="D287" s="20">
        <v>0.2398101232136973</v>
      </c>
      <c r="E287" s="20">
        <v>0.29442188836453098</v>
      </c>
      <c r="F287" s="20">
        <v>0.1973510094010501</v>
      </c>
      <c r="G287" s="20">
        <v>0.25122777903616672</v>
      </c>
      <c r="H287" s="20">
        <v>0.2480077792038384</v>
      </c>
      <c r="I287" s="20">
        <v>0.32343798082420833</v>
      </c>
      <c r="K287" s="20">
        <v>0.23848760514500489</v>
      </c>
      <c r="L287" s="20">
        <v>0.28397860526760271</v>
      </c>
      <c r="N287" s="20">
        <v>0.27053413914815277</v>
      </c>
      <c r="O287" s="20">
        <v>0.26311292809925241</v>
      </c>
      <c r="P287" s="20">
        <v>0.25367694019782172</v>
      </c>
      <c r="Q287" s="20">
        <v>0.2372380808170339</v>
      </c>
      <c r="S287" s="20">
        <v>0.34250066818275388</v>
      </c>
      <c r="T287" s="20">
        <v>0.20760847399100921</v>
      </c>
      <c r="U287" s="20">
        <v>0.31224322856376518</v>
      </c>
      <c r="V287" s="20">
        <v>0.30989824890713358</v>
      </c>
      <c r="W287" s="20">
        <v>0.19123753679659919</v>
      </c>
      <c r="X287" s="20">
        <v>0.2246552619749704</v>
      </c>
      <c r="Y287" s="20">
        <v>0.25312592838679671</v>
      </c>
      <c r="Z287" s="20">
        <v>0.2424147758814236</v>
      </c>
      <c r="AA287" s="20">
        <v>0.27414636311479618</v>
      </c>
      <c r="AB287" s="20">
        <v>0.34624389045149301</v>
      </c>
      <c r="AC287" s="20">
        <v>0.19411013488075751</v>
      </c>
      <c r="AD287" s="20">
        <v>0.27919117286888812</v>
      </c>
      <c r="AE287" s="20">
        <v>0.28552779231342518</v>
      </c>
      <c r="AF287" s="20">
        <v>0.32276478810128961</v>
      </c>
      <c r="AG287" s="20">
        <v>0.3494113360525139</v>
      </c>
      <c r="AH287" s="20">
        <v>0.26327589695227782</v>
      </c>
      <c r="AI287" s="20">
        <v>0.14746455127527419</v>
      </c>
      <c r="AK287" s="20">
        <v>0.27232091526239682</v>
      </c>
      <c r="AL287" s="20">
        <v>0.2458727804786176</v>
      </c>
      <c r="AN287" s="20">
        <v>0.25235151150701551</v>
      </c>
      <c r="AO287" s="20">
        <v>0.24409222603405589</v>
      </c>
      <c r="AP287" s="20">
        <v>0.23386087724517929</v>
      </c>
      <c r="AQ287" s="20">
        <v>0.2669858733038849</v>
      </c>
      <c r="AR287" s="20">
        <v>0.29317360809584092</v>
      </c>
      <c r="AS287" s="20">
        <v>0.22477463071036791</v>
      </c>
      <c r="AT287" s="20">
        <v>0.26892016097525651</v>
      </c>
      <c r="AV287" s="20">
        <v>0.25806047935105692</v>
      </c>
      <c r="AW287" s="20">
        <v>0.24643514835462749</v>
      </c>
      <c r="AX287" s="20">
        <v>0.2763138720302345</v>
      </c>
      <c r="AY287" s="20">
        <v>0.34434963648967848</v>
      </c>
      <c r="AZ287" s="20">
        <v>0.23529728621911589</v>
      </c>
      <c r="BA287" s="20">
        <v>0</v>
      </c>
      <c r="BB287" s="20">
        <v>9.056942749439427E-2</v>
      </c>
      <c r="BC287" s="20">
        <v>0.28161235631681319</v>
      </c>
      <c r="BE287" s="20">
        <v>0.28879661645141508</v>
      </c>
      <c r="BF287" s="20">
        <v>0.2449479769707423</v>
      </c>
      <c r="BG287" s="20">
        <v>0.28993078190258281</v>
      </c>
      <c r="BH287" s="20">
        <v>0.26070261577440579</v>
      </c>
      <c r="BI287" s="20">
        <v>0.24929888178372789</v>
      </c>
      <c r="BJ287" s="20">
        <v>0.25836320383420708</v>
      </c>
      <c r="BK287" s="20">
        <v>0.23478058878506791</v>
      </c>
      <c r="BL287" s="20">
        <v>0.25650367721502693</v>
      </c>
      <c r="BN287" s="20">
        <v>0.26057616830940161</v>
      </c>
      <c r="BO287" s="20">
        <v>0.26504589880883961</v>
      </c>
      <c r="BP287" s="20">
        <v>0.25103177459375398</v>
      </c>
    </row>
    <row r="288" spans="2:68" x14ac:dyDescent="0.35">
      <c r="B288" s="19" t="s">
        <v>143</v>
      </c>
      <c r="C288" s="20">
        <v>0.18435316451038031</v>
      </c>
      <c r="D288" s="20">
        <v>0.1106481863875724</v>
      </c>
      <c r="E288" s="20">
        <v>0.20420283683236509</v>
      </c>
      <c r="F288" s="20">
        <v>0.21643237652333469</v>
      </c>
      <c r="G288" s="20">
        <v>0.1881813435020476</v>
      </c>
      <c r="H288" s="20">
        <v>0.18906988173175571</v>
      </c>
      <c r="I288" s="20">
        <v>0.1552104318310854</v>
      </c>
      <c r="K288" s="20">
        <v>0.20138256600048321</v>
      </c>
      <c r="L288" s="20">
        <v>0.16639860173990431</v>
      </c>
      <c r="N288" s="20">
        <v>0.22405186979933231</v>
      </c>
      <c r="O288" s="20">
        <v>0.15730089921209589</v>
      </c>
      <c r="P288" s="20">
        <v>0.14731040695245051</v>
      </c>
      <c r="Q288" s="20">
        <v>0.15397248191236099</v>
      </c>
      <c r="S288" s="20">
        <v>0.1868152058035735</v>
      </c>
      <c r="T288" s="20">
        <v>4.9975176651375373E-2</v>
      </c>
      <c r="U288" s="20">
        <v>0.24740818646766249</v>
      </c>
      <c r="V288" s="20">
        <v>0.16206031319093389</v>
      </c>
      <c r="W288" s="20">
        <v>0.28333469932328059</v>
      </c>
      <c r="X288" s="20">
        <v>0.13685765686278931</v>
      </c>
      <c r="Y288" s="20">
        <v>0.14989987744774219</v>
      </c>
      <c r="Z288" s="20">
        <v>0.14595688289946421</v>
      </c>
      <c r="AA288" s="20">
        <v>0.20171672765303</v>
      </c>
      <c r="AB288" s="20">
        <v>0.19021098078849921</v>
      </c>
      <c r="AC288" s="20">
        <v>0.14686118603314369</v>
      </c>
      <c r="AD288" s="20">
        <v>0.12947201315222531</v>
      </c>
      <c r="AE288" s="20">
        <v>0.23303678171211359</v>
      </c>
      <c r="AF288" s="20">
        <v>0.28412709020807031</v>
      </c>
      <c r="AG288" s="20">
        <v>0.25199772209284382</v>
      </c>
      <c r="AH288" s="20">
        <v>0.24418522791811201</v>
      </c>
      <c r="AI288" s="20">
        <v>6.8319163418507134E-2</v>
      </c>
      <c r="AK288" s="20">
        <v>0.1950819405538545</v>
      </c>
      <c r="AL288" s="20">
        <v>0.17371855046265791</v>
      </c>
      <c r="AN288" s="20">
        <v>0.14547948109842609</v>
      </c>
      <c r="AO288" s="20">
        <v>0.15089422626975771</v>
      </c>
      <c r="AP288" s="20">
        <v>0.24449350324967301</v>
      </c>
      <c r="AQ288" s="20">
        <v>0.16001690056100579</v>
      </c>
      <c r="AR288" s="20">
        <v>0.25122312123484292</v>
      </c>
      <c r="AS288" s="20">
        <v>0.28814870802022768</v>
      </c>
      <c r="AT288" s="20">
        <v>0.12678415006721611</v>
      </c>
      <c r="AV288" s="20">
        <v>0.21620805767421639</v>
      </c>
      <c r="AW288" s="20">
        <v>0.21236059160160031</v>
      </c>
      <c r="AX288" s="20">
        <v>0.17352562345291331</v>
      </c>
      <c r="AY288" s="20">
        <v>0.16550256726500909</v>
      </c>
      <c r="AZ288" s="20">
        <v>0.18680061244150839</v>
      </c>
      <c r="BA288" s="20">
        <v>0</v>
      </c>
      <c r="BB288" s="20">
        <v>0.1248400786483351</v>
      </c>
      <c r="BC288" s="20">
        <v>0.1106575032655597</v>
      </c>
      <c r="BE288" s="20">
        <v>0.19852065663858789</v>
      </c>
      <c r="BF288" s="20">
        <v>0.2292429337820181</v>
      </c>
      <c r="BG288" s="20">
        <v>0.14262532805790601</v>
      </c>
      <c r="BH288" s="20">
        <v>0.1048809862487632</v>
      </c>
      <c r="BI288" s="20">
        <v>0.2265974444666905</v>
      </c>
      <c r="BJ288" s="20">
        <v>4.0350071523465113E-2</v>
      </c>
      <c r="BK288" s="20">
        <v>0.14760338293124231</v>
      </c>
      <c r="BL288" s="20">
        <v>0.14788570205701829</v>
      </c>
      <c r="BN288" s="20">
        <v>0.17686971608284921</v>
      </c>
      <c r="BO288" s="20">
        <v>0.20211153086526851</v>
      </c>
      <c r="BP288" s="20">
        <v>0.1948805994076945</v>
      </c>
    </row>
    <row r="289" spans="2:68" x14ac:dyDescent="0.35">
      <c r="B289" s="19" t="s">
        <v>93</v>
      </c>
      <c r="C289" s="20">
        <v>4.3741620114291668E-2</v>
      </c>
      <c r="D289" s="20">
        <v>1.12596969231443E-2</v>
      </c>
      <c r="E289" s="20">
        <v>3.5847015015214589E-2</v>
      </c>
      <c r="F289" s="20">
        <v>3.4630803830525178E-2</v>
      </c>
      <c r="G289" s="20">
        <v>3.366325082295011E-2</v>
      </c>
      <c r="H289" s="20">
        <v>4.0858504984720379E-2</v>
      </c>
      <c r="I289" s="20">
        <v>0.10184476851376691</v>
      </c>
      <c r="K289" s="20">
        <v>2.759176777481397E-2</v>
      </c>
      <c r="L289" s="20">
        <v>6.2231875755403128E-2</v>
      </c>
      <c r="N289" s="20">
        <v>3.2996924930615582E-2</v>
      </c>
      <c r="O289" s="20">
        <v>3.2802018818952033E-2</v>
      </c>
      <c r="P289" s="20">
        <v>2.2117459528543819E-2</v>
      </c>
      <c r="Q289" s="20">
        <v>9.0205881150614231E-2</v>
      </c>
      <c r="S289" s="20">
        <v>0.19158244517494891</v>
      </c>
      <c r="T289" s="20">
        <v>0.11546621096710021</v>
      </c>
      <c r="U289" s="20">
        <v>1.5783548676413631E-2</v>
      </c>
      <c r="V289" s="20">
        <v>2.7055640693564489E-2</v>
      </c>
      <c r="W289" s="20">
        <v>2.980962351241933E-2</v>
      </c>
      <c r="X289" s="20">
        <v>1.714114098559745E-2</v>
      </c>
      <c r="Y289" s="20">
        <v>2.6621153150039809E-2</v>
      </c>
      <c r="Z289" s="20">
        <v>5.2243173853676862E-2</v>
      </c>
      <c r="AA289" s="20">
        <v>5.2655996758357818E-2</v>
      </c>
      <c r="AB289" s="20">
        <v>7.4908229474091106E-2</v>
      </c>
      <c r="AC289" s="20">
        <v>2.4775123702685892E-2</v>
      </c>
      <c r="AD289" s="20">
        <v>5.3148869664153872E-2</v>
      </c>
      <c r="AE289" s="20">
        <v>0</v>
      </c>
      <c r="AF289" s="20">
        <v>0</v>
      </c>
      <c r="AG289" s="20">
        <v>0</v>
      </c>
      <c r="AH289" s="20">
        <v>2.819038886338595E-2</v>
      </c>
      <c r="AI289" s="20">
        <v>0.18574720838760669</v>
      </c>
      <c r="AK289" s="20">
        <v>4.6201454222952403E-2</v>
      </c>
      <c r="AL289" s="20">
        <v>4.0496028730906089E-2</v>
      </c>
      <c r="AN289" s="20">
        <v>6.6143644095511642E-2</v>
      </c>
      <c r="AO289" s="20">
        <v>2.504157335418479E-2</v>
      </c>
      <c r="AP289" s="20">
        <v>5.561823420088189E-2</v>
      </c>
      <c r="AQ289" s="20">
        <v>3.9356968489161252E-2</v>
      </c>
      <c r="AR289" s="20">
        <v>1.851453835304448E-2</v>
      </c>
      <c r="AS289" s="20">
        <v>0</v>
      </c>
      <c r="AT289" s="20">
        <v>0.2265379774192223</v>
      </c>
      <c r="AV289" s="20">
        <v>3.2807107754730197E-2</v>
      </c>
      <c r="AW289" s="20">
        <v>2.579902370051506E-2</v>
      </c>
      <c r="AX289" s="20">
        <v>7.4875323257492646E-2</v>
      </c>
      <c r="AY289" s="20">
        <v>3.739308268249443E-2</v>
      </c>
      <c r="AZ289" s="20">
        <v>4.3696712190891968E-2</v>
      </c>
      <c r="BA289" s="20">
        <v>0</v>
      </c>
      <c r="BB289" s="20">
        <v>0.5023348386826112</v>
      </c>
      <c r="BC289" s="20">
        <v>5.4329439622509461E-2</v>
      </c>
      <c r="BE289" s="20">
        <v>2.8769048346920789E-2</v>
      </c>
      <c r="BF289" s="20">
        <v>8.0601816722485117E-3</v>
      </c>
      <c r="BG289" s="20">
        <v>3.2444307992033801E-2</v>
      </c>
      <c r="BH289" s="20">
        <v>6.6140828997938494E-2</v>
      </c>
      <c r="BI289" s="20">
        <v>4.0845949318980543E-2</v>
      </c>
      <c r="BJ289" s="20">
        <v>0.1216402717187714</v>
      </c>
      <c r="BK289" s="20">
        <v>0.17874401283074021</v>
      </c>
      <c r="BL289" s="20">
        <v>0</v>
      </c>
      <c r="BN289" s="20">
        <v>2.6078170098483639E-2</v>
      </c>
      <c r="BO289" s="20">
        <v>0.1050631982449716</v>
      </c>
      <c r="BP289" s="20">
        <v>4.937669066419386E-2</v>
      </c>
    </row>
    <row r="291" spans="2:68" ht="101.5" x14ac:dyDescent="0.35">
      <c r="B291" s="17" t="s">
        <v>157</v>
      </c>
    </row>
    <row r="292" spans="2:68" x14ac:dyDescent="0.35">
      <c r="B292" s="18" t="s">
        <v>16</v>
      </c>
    </row>
    <row r="293" spans="2:68" x14ac:dyDescent="0.35">
      <c r="B293" s="19" t="s">
        <v>147</v>
      </c>
      <c r="C293" s="20">
        <v>0.14784814088580139</v>
      </c>
      <c r="D293" s="20">
        <v>0.19718334208825469</v>
      </c>
      <c r="E293" s="20">
        <v>0.13684346992862231</v>
      </c>
      <c r="F293" s="20">
        <v>0.17524748715067801</v>
      </c>
      <c r="G293" s="20">
        <v>0.15117368383334889</v>
      </c>
      <c r="H293" s="20">
        <v>0.17034665141445551</v>
      </c>
      <c r="I293" s="20">
        <v>7.1240750363149613E-2</v>
      </c>
      <c r="K293" s="20">
        <v>0.14991900185563839</v>
      </c>
      <c r="L293" s="20">
        <v>0.14416924784385191</v>
      </c>
      <c r="N293" s="20">
        <v>0.1389587400920784</v>
      </c>
      <c r="O293" s="20">
        <v>0.16748093860453159</v>
      </c>
      <c r="P293" s="20">
        <v>0.2227603698070062</v>
      </c>
      <c r="Q293" s="20">
        <v>9.6041696033548313E-2</v>
      </c>
      <c r="S293" s="20">
        <v>6.6817323342633822E-2</v>
      </c>
      <c r="T293" s="20">
        <v>0.13193909665586431</v>
      </c>
      <c r="U293" s="20">
        <v>0.1021939153809012</v>
      </c>
      <c r="V293" s="20">
        <v>0.17866022908566689</v>
      </c>
      <c r="W293" s="20">
        <v>0.14914075158554341</v>
      </c>
      <c r="X293" s="20">
        <v>0.11298031245897899</v>
      </c>
      <c r="Y293" s="20">
        <v>0.22527415440237869</v>
      </c>
      <c r="Z293" s="20">
        <v>0.12547867928925679</v>
      </c>
      <c r="AA293" s="20">
        <v>0.20562648256587279</v>
      </c>
      <c r="AB293" s="20">
        <v>0.1278589603463636</v>
      </c>
      <c r="AC293" s="20">
        <v>0.2453308534906882</v>
      </c>
      <c r="AD293" s="20">
        <v>0.1446314606591016</v>
      </c>
      <c r="AE293" s="20">
        <v>4.4721465889342338E-2</v>
      </c>
      <c r="AF293" s="20">
        <v>0.20273588130838491</v>
      </c>
      <c r="AG293" s="20">
        <v>6.1837555391437392E-2</v>
      </c>
      <c r="AH293" s="20">
        <v>9.7258988423646497E-2</v>
      </c>
      <c r="AI293" s="20">
        <v>0.2350734994997733</v>
      </c>
      <c r="AK293" s="20">
        <v>0.15289806616010679</v>
      </c>
      <c r="AL293" s="20">
        <v>0.1430423684314017</v>
      </c>
      <c r="AN293" s="20">
        <v>0.17757709955701881</v>
      </c>
      <c r="AO293" s="20">
        <v>0.1976799620504989</v>
      </c>
      <c r="AP293" s="20">
        <v>8.8771509963581255E-2</v>
      </c>
      <c r="AQ293" s="20">
        <v>0.1166524769171764</v>
      </c>
      <c r="AR293" s="20">
        <v>0.15682289220360821</v>
      </c>
      <c r="AS293" s="20">
        <v>0.13866974032917151</v>
      </c>
      <c r="AT293" s="20">
        <v>2.9265020436526599E-2</v>
      </c>
      <c r="AV293" s="20">
        <v>0.1225432372611754</v>
      </c>
      <c r="AW293" s="20">
        <v>0.1466304814793673</v>
      </c>
      <c r="AX293" s="20">
        <v>0.12491057992382321</v>
      </c>
      <c r="AY293" s="20">
        <v>0.3181094938200173</v>
      </c>
      <c r="AZ293" s="20">
        <v>0.1092810363049798</v>
      </c>
      <c r="BA293" s="20">
        <v>0.30494202326184661</v>
      </c>
      <c r="BB293" s="20">
        <v>6.9501297691103664E-2</v>
      </c>
      <c r="BC293" s="20">
        <v>0.1570598720915006</v>
      </c>
      <c r="BE293" s="20">
        <v>0.14903926814129359</v>
      </c>
      <c r="BF293" s="20">
        <v>0.1147635801039156</v>
      </c>
      <c r="BG293" s="20">
        <v>0.13926509825199851</v>
      </c>
      <c r="BH293" s="20">
        <v>0.29444920306121569</v>
      </c>
      <c r="BI293" s="20">
        <v>0.1076434765315108</v>
      </c>
      <c r="BJ293" s="20">
        <v>0.1567388877032895</v>
      </c>
      <c r="BK293" s="20">
        <v>0.14350330396462899</v>
      </c>
      <c r="BL293" s="20">
        <v>0.2107388066372467</v>
      </c>
      <c r="BN293" s="20">
        <v>0.16418498232528139</v>
      </c>
      <c r="BO293" s="20">
        <v>0.1115858604973755</v>
      </c>
      <c r="BP293" s="20">
        <v>0.1217776119755925</v>
      </c>
    </row>
    <row r="294" spans="2:68" x14ac:dyDescent="0.35">
      <c r="B294" s="19" t="s">
        <v>146</v>
      </c>
      <c r="C294" s="20">
        <v>0.14672624776528381</v>
      </c>
      <c r="D294" s="20">
        <v>0.2381661014762223</v>
      </c>
      <c r="E294" s="20">
        <v>0.16354115103528549</v>
      </c>
      <c r="F294" s="20">
        <v>0.15416382760853889</v>
      </c>
      <c r="G294" s="20">
        <v>9.3193216589759084E-2</v>
      </c>
      <c r="H294" s="20">
        <v>0.14337954306116221</v>
      </c>
      <c r="I294" s="20">
        <v>0.10312680922046021</v>
      </c>
      <c r="K294" s="20">
        <v>0.1369529916448062</v>
      </c>
      <c r="L294" s="20">
        <v>0.1587207578311827</v>
      </c>
      <c r="N294" s="20">
        <v>0.1531947015078981</v>
      </c>
      <c r="O294" s="20">
        <v>0.1175567853837555</v>
      </c>
      <c r="P294" s="20">
        <v>0.17527353247633401</v>
      </c>
      <c r="Q294" s="20">
        <v>0.14681510431105291</v>
      </c>
      <c r="S294" s="20">
        <v>3.9637619076696197E-2</v>
      </c>
      <c r="T294" s="20">
        <v>7.1549892675608393E-2</v>
      </c>
      <c r="U294" s="20">
        <v>0.14590593075839131</v>
      </c>
      <c r="V294" s="20">
        <v>0.15076565505312089</v>
      </c>
      <c r="W294" s="20">
        <v>0.1756072938438073</v>
      </c>
      <c r="X294" s="20">
        <v>0.18978236727038761</v>
      </c>
      <c r="Y294" s="20">
        <v>7.0077465868037564E-2</v>
      </c>
      <c r="Z294" s="20">
        <v>0.1473356741488962</v>
      </c>
      <c r="AA294" s="20">
        <v>0.2036570285741692</v>
      </c>
      <c r="AB294" s="20">
        <v>0.12508061156687991</v>
      </c>
      <c r="AC294" s="20">
        <v>0.1988766659569795</v>
      </c>
      <c r="AD294" s="20">
        <v>0.1990858655950605</v>
      </c>
      <c r="AE294" s="20">
        <v>0.1946723461909256</v>
      </c>
      <c r="AF294" s="20">
        <v>0.1046847886553483</v>
      </c>
      <c r="AG294" s="20">
        <v>0.14999595762826839</v>
      </c>
      <c r="AH294" s="20">
        <v>0.12908429522662959</v>
      </c>
      <c r="AI294" s="20">
        <v>8.6796711517348288E-2</v>
      </c>
      <c r="AK294" s="20">
        <v>0.15347560978888661</v>
      </c>
      <c r="AL294" s="20">
        <v>0.13995228840205559</v>
      </c>
      <c r="AN294" s="20">
        <v>0.1317740096799554</v>
      </c>
      <c r="AO294" s="20">
        <v>0.1399578754943204</v>
      </c>
      <c r="AP294" s="20">
        <v>0.10084153844337231</v>
      </c>
      <c r="AQ294" s="20">
        <v>0.20884867820435329</v>
      </c>
      <c r="AR294" s="20">
        <v>0.1264949907441873</v>
      </c>
      <c r="AS294" s="20">
        <v>0.12508797568160709</v>
      </c>
      <c r="AT294" s="20">
        <v>8.5865045769325729E-2</v>
      </c>
      <c r="AV294" s="20">
        <v>0.1089959033517619</v>
      </c>
      <c r="AW294" s="20">
        <v>0.16503611139890151</v>
      </c>
      <c r="AX294" s="20">
        <v>0.1583194650134985</v>
      </c>
      <c r="AY294" s="20">
        <v>0.1508410074673559</v>
      </c>
      <c r="AZ294" s="20">
        <v>0.1538325057790792</v>
      </c>
      <c r="BA294" s="20">
        <v>0.42171900885360553</v>
      </c>
      <c r="BB294" s="20">
        <v>9.056942749439427E-2</v>
      </c>
      <c r="BC294" s="20">
        <v>0.13755549161336769</v>
      </c>
      <c r="BE294" s="20">
        <v>0.12226338825905821</v>
      </c>
      <c r="BF294" s="20">
        <v>0.15212786293705091</v>
      </c>
      <c r="BG294" s="20">
        <v>0.1853053191511555</v>
      </c>
      <c r="BH294" s="20">
        <v>0.1569219049319997</v>
      </c>
      <c r="BI294" s="20">
        <v>0.17117213561934011</v>
      </c>
      <c r="BJ294" s="20">
        <v>0.12488991286594921</v>
      </c>
      <c r="BK294" s="20">
        <v>9.0186739528319293E-2</v>
      </c>
      <c r="BL294" s="20">
        <v>0.1310574724477814</v>
      </c>
      <c r="BN294" s="20">
        <v>0.14686006371325019</v>
      </c>
      <c r="BO294" s="20">
        <v>0.1537247950241277</v>
      </c>
      <c r="BP294" s="20">
        <v>0.1398777247620378</v>
      </c>
    </row>
    <row r="295" spans="2:68" x14ac:dyDescent="0.35">
      <c r="B295" s="19" t="s">
        <v>145</v>
      </c>
      <c r="C295" s="20">
        <v>0.2311906012061887</v>
      </c>
      <c r="D295" s="20">
        <v>0.21980766901196069</v>
      </c>
      <c r="E295" s="20">
        <v>0.2113814829542543</v>
      </c>
      <c r="F295" s="20">
        <v>0.16559693229720929</v>
      </c>
      <c r="G295" s="20">
        <v>0.2449196430554719</v>
      </c>
      <c r="H295" s="20">
        <v>0.25026650020104152</v>
      </c>
      <c r="I295" s="20">
        <v>0.33058825488170751</v>
      </c>
      <c r="K295" s="20">
        <v>0.23496985487428251</v>
      </c>
      <c r="L295" s="20">
        <v>0.22847966195186539</v>
      </c>
      <c r="N295" s="20">
        <v>0.20288558786021221</v>
      </c>
      <c r="O295" s="20">
        <v>0.23687860173722891</v>
      </c>
      <c r="P295" s="20">
        <v>0.23109849265362989</v>
      </c>
      <c r="Q295" s="20">
        <v>0.28198835785679699</v>
      </c>
      <c r="S295" s="20">
        <v>0.27811689939375761</v>
      </c>
      <c r="T295" s="20">
        <v>0.46651993334112207</v>
      </c>
      <c r="U295" s="20">
        <v>0.28786748297486858</v>
      </c>
      <c r="V295" s="20">
        <v>0.17378145156901489</v>
      </c>
      <c r="W295" s="20">
        <v>0.2393075740543896</v>
      </c>
      <c r="X295" s="20">
        <v>0.27341802506749452</v>
      </c>
      <c r="Y295" s="20">
        <v>0.2341105383364453</v>
      </c>
      <c r="Z295" s="20">
        <v>0.27816210973551297</v>
      </c>
      <c r="AA295" s="20">
        <v>0.26143056144120791</v>
      </c>
      <c r="AB295" s="20">
        <v>0.143006168006485</v>
      </c>
      <c r="AC295" s="20">
        <v>0.20553574941396249</v>
      </c>
      <c r="AD295" s="20">
        <v>0.166850920013354</v>
      </c>
      <c r="AE295" s="20">
        <v>0.16854537701867189</v>
      </c>
      <c r="AF295" s="20">
        <v>0.2309991842812292</v>
      </c>
      <c r="AG295" s="20">
        <v>0.2476322933362512</v>
      </c>
      <c r="AH295" s="20">
        <v>0.16559947705969169</v>
      </c>
      <c r="AI295" s="20">
        <v>0.2409616343027583</v>
      </c>
      <c r="AK295" s="20">
        <v>0.23645263140588799</v>
      </c>
      <c r="AL295" s="20">
        <v>0.22589664686927449</v>
      </c>
      <c r="AN295" s="20">
        <v>0.30516170117123931</v>
      </c>
      <c r="AO295" s="20">
        <v>0.2442594534676466</v>
      </c>
      <c r="AP295" s="20">
        <v>0.25148986744365148</v>
      </c>
      <c r="AQ295" s="20">
        <v>0.18992688310384651</v>
      </c>
      <c r="AR295" s="20">
        <v>0.17451003219998781</v>
      </c>
      <c r="AS295" s="20">
        <v>0.20123832248876039</v>
      </c>
      <c r="AT295" s="20">
        <v>0.32642497575658819</v>
      </c>
      <c r="AV295" s="20">
        <v>0.2478675289336712</v>
      </c>
      <c r="AW295" s="20">
        <v>0.19116258463084809</v>
      </c>
      <c r="AX295" s="20">
        <v>0.2083973211823196</v>
      </c>
      <c r="AY295" s="20">
        <v>0.16381768455134549</v>
      </c>
      <c r="AZ295" s="20">
        <v>0.34783023323447299</v>
      </c>
      <c r="BA295" s="20">
        <v>0</v>
      </c>
      <c r="BB295" s="20">
        <v>0.28225565517465928</v>
      </c>
      <c r="BC295" s="20">
        <v>0.26763360669302488</v>
      </c>
      <c r="BE295" s="20">
        <v>0.19192976074713661</v>
      </c>
      <c r="BF295" s="20">
        <v>0.2080121895921466</v>
      </c>
      <c r="BG295" s="20">
        <v>0.26177743490681349</v>
      </c>
      <c r="BH295" s="20">
        <v>0.21686680113031781</v>
      </c>
      <c r="BI295" s="20">
        <v>0.30016214628839188</v>
      </c>
      <c r="BJ295" s="20">
        <v>0.25500082267575142</v>
      </c>
      <c r="BK295" s="20">
        <v>0.24640387933142871</v>
      </c>
      <c r="BL295" s="20">
        <v>0.20634095462092439</v>
      </c>
      <c r="BN295" s="20">
        <v>0.23082817846800319</v>
      </c>
      <c r="BO295" s="20">
        <v>0.20814154579352251</v>
      </c>
      <c r="BP295" s="20">
        <v>0.25605499193805198</v>
      </c>
    </row>
    <row r="296" spans="2:68" x14ac:dyDescent="0.35">
      <c r="B296" s="19" t="s">
        <v>144</v>
      </c>
      <c r="C296" s="20">
        <v>0.25859920526602692</v>
      </c>
      <c r="D296" s="20">
        <v>0.22645339038764781</v>
      </c>
      <c r="E296" s="20">
        <v>0.25093430863744182</v>
      </c>
      <c r="F296" s="20">
        <v>0.26480079372702398</v>
      </c>
      <c r="G296" s="20">
        <v>0.30370347045894558</v>
      </c>
      <c r="H296" s="20">
        <v>0.25299359113020758</v>
      </c>
      <c r="I296" s="20">
        <v>0.244214591543432</v>
      </c>
      <c r="K296" s="20">
        <v>0.25421566289350039</v>
      </c>
      <c r="L296" s="20">
        <v>0.26221696667992911</v>
      </c>
      <c r="N296" s="20">
        <v>0.27213397467080969</v>
      </c>
      <c r="O296" s="20">
        <v>0.29172807405906231</v>
      </c>
      <c r="P296" s="20">
        <v>0.20150368420300721</v>
      </c>
      <c r="Q296" s="20">
        <v>0.24277909694439981</v>
      </c>
      <c r="S296" s="20">
        <v>0.23703050720839011</v>
      </c>
      <c r="T296" s="20">
        <v>0.1248178034884861</v>
      </c>
      <c r="U296" s="20">
        <v>0.21344845788599079</v>
      </c>
      <c r="V296" s="20">
        <v>0.35792913132497822</v>
      </c>
      <c r="W296" s="20">
        <v>0.18416232652193759</v>
      </c>
      <c r="X296" s="20">
        <v>0.25563245566556048</v>
      </c>
      <c r="Y296" s="20">
        <v>0.24612301811508089</v>
      </c>
      <c r="Z296" s="20">
        <v>0.32244294747747998</v>
      </c>
      <c r="AA296" s="20">
        <v>0.25615324972879921</v>
      </c>
      <c r="AB296" s="20">
        <v>0.27674974804637942</v>
      </c>
      <c r="AC296" s="20">
        <v>0.2071079486273627</v>
      </c>
      <c r="AD296" s="20">
        <v>0.25609743602534613</v>
      </c>
      <c r="AE296" s="20">
        <v>0.3268394301297462</v>
      </c>
      <c r="AF296" s="20">
        <v>0.14840049529425961</v>
      </c>
      <c r="AG296" s="20">
        <v>0.32304902377972128</v>
      </c>
      <c r="AH296" s="20">
        <v>0.34429196587227112</v>
      </c>
      <c r="AI296" s="20">
        <v>0.19664557877766531</v>
      </c>
      <c r="AK296" s="20">
        <v>0.25740607150369899</v>
      </c>
      <c r="AL296" s="20">
        <v>0.26002142468244732</v>
      </c>
      <c r="AN296" s="20">
        <v>0.19282629599330159</v>
      </c>
      <c r="AO296" s="20">
        <v>0.25857247220629692</v>
      </c>
      <c r="AP296" s="20">
        <v>0.22151357534750879</v>
      </c>
      <c r="AQ296" s="20">
        <v>0.2794904086420727</v>
      </c>
      <c r="AR296" s="20">
        <v>0.33059223402725141</v>
      </c>
      <c r="AS296" s="20">
        <v>0.24368276407297171</v>
      </c>
      <c r="AT296" s="20">
        <v>0.20813132638343651</v>
      </c>
      <c r="AV296" s="20">
        <v>0.28249511813256761</v>
      </c>
      <c r="AW296" s="20">
        <v>0.28106872099735197</v>
      </c>
      <c r="AX296" s="20">
        <v>0.25889490449616548</v>
      </c>
      <c r="AY296" s="20">
        <v>0.26449345059055179</v>
      </c>
      <c r="AZ296" s="20">
        <v>0.16462622660730569</v>
      </c>
      <c r="BA296" s="20">
        <v>0</v>
      </c>
      <c r="BB296" s="20">
        <v>0</v>
      </c>
      <c r="BC296" s="20">
        <v>0.25245952169459512</v>
      </c>
      <c r="BE296" s="20">
        <v>0.31578551523847848</v>
      </c>
      <c r="BF296" s="20">
        <v>0.282766222659524</v>
      </c>
      <c r="BG296" s="20">
        <v>0.21566579420529891</v>
      </c>
      <c r="BH296" s="20">
        <v>0.20321361149198039</v>
      </c>
      <c r="BI296" s="20">
        <v>0.22260138885470099</v>
      </c>
      <c r="BJ296" s="20">
        <v>0.2829697991222756</v>
      </c>
      <c r="BK296" s="20">
        <v>0.2416961362111848</v>
      </c>
      <c r="BL296" s="20">
        <v>0.1595191362524612</v>
      </c>
      <c r="BN296" s="20">
        <v>0.25472201228979219</v>
      </c>
      <c r="BO296" s="20">
        <v>0.28878795657319362</v>
      </c>
      <c r="BP296" s="20">
        <v>0.23252661993595991</v>
      </c>
    </row>
    <row r="297" spans="2:68" x14ac:dyDescent="0.35">
      <c r="B297" s="19" t="s">
        <v>143</v>
      </c>
      <c r="C297" s="20">
        <v>0.1709223786657873</v>
      </c>
      <c r="D297" s="20">
        <v>9.4232624373351073E-2</v>
      </c>
      <c r="E297" s="20">
        <v>0.2141429507004789</v>
      </c>
      <c r="F297" s="20">
        <v>0.21375672502503501</v>
      </c>
      <c r="G297" s="20">
        <v>0.16046746145762719</v>
      </c>
      <c r="H297" s="20">
        <v>0.135881598979849</v>
      </c>
      <c r="I297" s="20">
        <v>0.13948348287314141</v>
      </c>
      <c r="K297" s="20">
        <v>0.19072565413668879</v>
      </c>
      <c r="L297" s="20">
        <v>0.1484464202727627</v>
      </c>
      <c r="N297" s="20">
        <v>0.21479390994059</v>
      </c>
      <c r="O297" s="20">
        <v>0.13110543519344131</v>
      </c>
      <c r="P297" s="20">
        <v>0.12669885695565289</v>
      </c>
      <c r="Q297" s="20">
        <v>0.14631192781793401</v>
      </c>
      <c r="S297" s="20">
        <v>0.1868152058035735</v>
      </c>
      <c r="T297" s="20">
        <v>9.8516661197221911E-2</v>
      </c>
      <c r="U297" s="20">
        <v>0.20898587107528291</v>
      </c>
      <c r="V297" s="20">
        <v>0.1388635329672189</v>
      </c>
      <c r="W297" s="20">
        <v>0.18825502851694759</v>
      </c>
      <c r="X297" s="20">
        <v>0.1291890224298376</v>
      </c>
      <c r="Y297" s="20">
        <v>0.17045335680268159</v>
      </c>
      <c r="Z297" s="20">
        <v>8.7026170456919114E-2</v>
      </c>
      <c r="AA297" s="20">
        <v>3.6254114128420542E-2</v>
      </c>
      <c r="AB297" s="20">
        <v>0.25239628255980101</v>
      </c>
      <c r="AC297" s="20">
        <v>0.12144051691488129</v>
      </c>
      <c r="AD297" s="20">
        <v>0.21205864222110021</v>
      </c>
      <c r="AE297" s="20">
        <v>0.23291064830870081</v>
      </c>
      <c r="AF297" s="20">
        <v>0.31317965046077811</v>
      </c>
      <c r="AG297" s="20">
        <v>0.2174851698643217</v>
      </c>
      <c r="AH297" s="20">
        <v>0.2431440725521897</v>
      </c>
      <c r="AI297" s="20">
        <v>6.7456268190449739E-2</v>
      </c>
      <c r="AK297" s="20">
        <v>0.1587595693794851</v>
      </c>
      <c r="AL297" s="20">
        <v>0.1831114953468721</v>
      </c>
      <c r="AN297" s="20">
        <v>0.12271126225886669</v>
      </c>
      <c r="AO297" s="20">
        <v>0.1157654526790136</v>
      </c>
      <c r="AP297" s="20">
        <v>0.2710722798353582</v>
      </c>
      <c r="AQ297" s="20">
        <v>0.1844621456422823</v>
      </c>
      <c r="AR297" s="20">
        <v>0.1870412718693647</v>
      </c>
      <c r="AS297" s="20">
        <v>0.29132119742748941</v>
      </c>
      <c r="AT297" s="20">
        <v>0.1599839721561592</v>
      </c>
      <c r="AV297" s="20">
        <v>0.21838736623793231</v>
      </c>
      <c r="AW297" s="20">
        <v>0.19196537540025099</v>
      </c>
      <c r="AX297" s="20">
        <v>0.18914000938514131</v>
      </c>
      <c r="AY297" s="20">
        <v>6.5345280888235158E-2</v>
      </c>
      <c r="AZ297" s="20">
        <v>0.1405479952499383</v>
      </c>
      <c r="BA297" s="20">
        <v>0.27333896788454798</v>
      </c>
      <c r="BB297" s="20">
        <v>0.1248400786483351</v>
      </c>
      <c r="BC297" s="20">
        <v>0.1190155675311671</v>
      </c>
      <c r="BE297" s="20">
        <v>0.1930979518130069</v>
      </c>
      <c r="BF297" s="20">
        <v>0.23015287726890801</v>
      </c>
      <c r="BG297" s="20">
        <v>0.14095747699714339</v>
      </c>
      <c r="BH297" s="20">
        <v>8.8049423035525931E-2</v>
      </c>
      <c r="BI297" s="20">
        <v>0.1470557106972924</v>
      </c>
      <c r="BJ297" s="20">
        <v>2.3505725441106049E-2</v>
      </c>
      <c r="BK297" s="20">
        <v>0.15897191670069599</v>
      </c>
      <c r="BL297" s="20">
        <v>0.25264196629881941</v>
      </c>
      <c r="BN297" s="20">
        <v>0.16764161525199939</v>
      </c>
      <c r="BO297" s="20">
        <v>0.1539635012071873</v>
      </c>
      <c r="BP297" s="20">
        <v>0.20416197467474231</v>
      </c>
    </row>
    <row r="298" spans="2:68" x14ac:dyDescent="0.35">
      <c r="B298" s="19" t="s">
        <v>93</v>
      </c>
      <c r="C298" s="20">
        <v>4.4713426210911712E-2</v>
      </c>
      <c r="D298" s="20">
        <v>2.4156872662563372E-2</v>
      </c>
      <c r="E298" s="20">
        <v>2.3156636743917131E-2</v>
      </c>
      <c r="F298" s="20">
        <v>2.643423419151443E-2</v>
      </c>
      <c r="G298" s="20">
        <v>4.6542524604847459E-2</v>
      </c>
      <c r="H298" s="20">
        <v>4.7132115213284247E-2</v>
      </c>
      <c r="I298" s="20">
        <v>0.1113461111181091</v>
      </c>
      <c r="K298" s="20">
        <v>3.3216834595083747E-2</v>
      </c>
      <c r="L298" s="20">
        <v>5.7966945420408068E-2</v>
      </c>
      <c r="N298" s="20">
        <v>1.8033085928411581E-2</v>
      </c>
      <c r="O298" s="20">
        <v>5.5250165021980699E-2</v>
      </c>
      <c r="P298" s="20">
        <v>4.2665063904369999E-2</v>
      </c>
      <c r="Q298" s="20">
        <v>8.6063817036268003E-2</v>
      </c>
      <c r="S298" s="20">
        <v>0.19158244517494891</v>
      </c>
      <c r="T298" s="20">
        <v>0.1066566126416971</v>
      </c>
      <c r="U298" s="20">
        <v>4.159834192456513E-2</v>
      </c>
      <c r="V298" s="20">
        <v>0</v>
      </c>
      <c r="W298" s="20">
        <v>6.3527025477374488E-2</v>
      </c>
      <c r="X298" s="20">
        <v>3.8997817107741098E-2</v>
      </c>
      <c r="Y298" s="20">
        <v>5.3961466475375919E-2</v>
      </c>
      <c r="Z298" s="20">
        <v>3.9554418891934867E-2</v>
      </c>
      <c r="AA298" s="20">
        <v>3.6878563561530318E-2</v>
      </c>
      <c r="AB298" s="20">
        <v>7.4908229474091106E-2</v>
      </c>
      <c r="AC298" s="20">
        <v>2.17082655961259E-2</v>
      </c>
      <c r="AD298" s="20">
        <v>2.12756754860376E-2</v>
      </c>
      <c r="AE298" s="20">
        <v>3.2310732462613227E-2</v>
      </c>
      <c r="AF298" s="20">
        <v>0</v>
      </c>
      <c r="AG298" s="20">
        <v>0</v>
      </c>
      <c r="AH298" s="20">
        <v>2.062120086557117E-2</v>
      </c>
      <c r="AI298" s="20">
        <v>0.17306630771200521</v>
      </c>
      <c r="AK298" s="20">
        <v>4.1008051761934443E-2</v>
      </c>
      <c r="AL298" s="20">
        <v>4.7975776267948862E-2</v>
      </c>
      <c r="AN298" s="20">
        <v>6.9949631339618137E-2</v>
      </c>
      <c r="AO298" s="20">
        <v>4.3764784102223411E-2</v>
      </c>
      <c r="AP298" s="20">
        <v>6.6311228966527955E-2</v>
      </c>
      <c r="AQ298" s="20">
        <v>2.0619407490268998E-2</v>
      </c>
      <c r="AR298" s="20">
        <v>2.4538578955600611E-2</v>
      </c>
      <c r="AS298" s="20">
        <v>0</v>
      </c>
      <c r="AT298" s="20">
        <v>0.19032965949796371</v>
      </c>
      <c r="AV298" s="20">
        <v>1.9710846082891861E-2</v>
      </c>
      <c r="AW298" s="20">
        <v>2.4136726093279961E-2</v>
      </c>
      <c r="AX298" s="20">
        <v>6.0337719999052082E-2</v>
      </c>
      <c r="AY298" s="20">
        <v>3.739308268249443E-2</v>
      </c>
      <c r="AZ298" s="20">
        <v>8.3882002824223936E-2</v>
      </c>
      <c r="BA298" s="20">
        <v>0</v>
      </c>
      <c r="BB298" s="20">
        <v>0.43283354099150761</v>
      </c>
      <c r="BC298" s="20">
        <v>6.6275940376344517E-2</v>
      </c>
      <c r="BE298" s="20">
        <v>2.7884115801026309E-2</v>
      </c>
      <c r="BF298" s="20">
        <v>1.217726743845486E-2</v>
      </c>
      <c r="BG298" s="20">
        <v>5.7028876487590099E-2</v>
      </c>
      <c r="BH298" s="20">
        <v>4.0499056348960477E-2</v>
      </c>
      <c r="BI298" s="20">
        <v>5.1365142008763721E-2</v>
      </c>
      <c r="BJ298" s="20">
        <v>0.1568948521916283</v>
      </c>
      <c r="BK298" s="20">
        <v>0.1192380242637421</v>
      </c>
      <c r="BL298" s="20">
        <v>3.9701663742766888E-2</v>
      </c>
      <c r="BN298" s="20">
        <v>3.5763147951673561E-2</v>
      </c>
      <c r="BO298" s="20">
        <v>8.3796340904593342E-2</v>
      </c>
      <c r="BP298" s="20">
        <v>4.5601076713615407E-2</v>
      </c>
    </row>
    <row r="300" spans="2:68" ht="101.5" x14ac:dyDescent="0.35">
      <c r="B300" s="17" t="s">
        <v>158</v>
      </c>
    </row>
    <row r="301" spans="2:68" x14ac:dyDescent="0.35">
      <c r="B301" s="18" t="s">
        <v>16</v>
      </c>
    </row>
    <row r="302" spans="2:68" x14ac:dyDescent="0.35">
      <c r="B302" s="19" t="s">
        <v>147</v>
      </c>
      <c r="C302" s="20">
        <v>6.825800033651401E-2</v>
      </c>
      <c r="D302" s="20">
        <v>0.12478990055917751</v>
      </c>
      <c r="E302" s="20">
        <v>7.4570939163408234E-2</v>
      </c>
      <c r="F302" s="20">
        <v>4.7014011460517008E-2</v>
      </c>
      <c r="G302" s="20">
        <v>8.1087348381902374E-2</v>
      </c>
      <c r="H302" s="20">
        <v>8.1152653815408093E-2</v>
      </c>
      <c r="I302" s="20">
        <v>2.7676283906451399E-2</v>
      </c>
      <c r="K302" s="20">
        <v>6.7931357912459814E-2</v>
      </c>
      <c r="L302" s="20">
        <v>6.7777017508731954E-2</v>
      </c>
      <c r="N302" s="20">
        <v>4.6886807597544593E-2</v>
      </c>
      <c r="O302" s="20">
        <v>8.2983052649680838E-2</v>
      </c>
      <c r="P302" s="20">
        <v>9.2168272815781702E-2</v>
      </c>
      <c r="Q302" s="20">
        <v>7.8180227294238666E-2</v>
      </c>
      <c r="S302" s="20">
        <v>0</v>
      </c>
      <c r="T302" s="20">
        <v>9.5087980834707209E-2</v>
      </c>
      <c r="U302" s="20">
        <v>0.1095562395148843</v>
      </c>
      <c r="V302" s="20">
        <v>9.5989353826255147E-2</v>
      </c>
      <c r="W302" s="20">
        <v>4.4733042634536938E-2</v>
      </c>
      <c r="X302" s="20">
        <v>8.484807728278855E-2</v>
      </c>
      <c r="Y302" s="20">
        <v>0.1038959336100789</v>
      </c>
      <c r="Z302" s="20">
        <v>7.2967651452892066E-2</v>
      </c>
      <c r="AA302" s="20">
        <v>8.4999891519713395E-3</v>
      </c>
      <c r="AB302" s="20">
        <v>2.098518148418977E-2</v>
      </c>
      <c r="AC302" s="20">
        <v>8.6458415078129458E-2</v>
      </c>
      <c r="AD302" s="20">
        <v>2.3607938735847871E-2</v>
      </c>
      <c r="AE302" s="20">
        <v>1.551529068531313E-2</v>
      </c>
      <c r="AF302" s="20">
        <v>0.10526005024627121</v>
      </c>
      <c r="AG302" s="20">
        <v>1.565287446558469E-2</v>
      </c>
      <c r="AH302" s="20">
        <v>3.8360128249846193E-2</v>
      </c>
      <c r="AI302" s="20">
        <v>0.2531860522044766</v>
      </c>
      <c r="AK302" s="20">
        <v>7.1030395463668225E-2</v>
      </c>
      <c r="AL302" s="20">
        <v>6.5693080892885669E-2</v>
      </c>
      <c r="AN302" s="20">
        <v>8.1930959955799895E-2</v>
      </c>
      <c r="AO302" s="20">
        <v>9.737326557451699E-2</v>
      </c>
      <c r="AP302" s="20">
        <v>6.6420292601986203E-2</v>
      </c>
      <c r="AQ302" s="20">
        <v>5.4487698373092919E-2</v>
      </c>
      <c r="AR302" s="20">
        <v>3.9930897599832343E-2</v>
      </c>
      <c r="AS302" s="20">
        <v>7.6589539015321367E-2</v>
      </c>
      <c r="AT302" s="20">
        <v>5.2788274135553551E-2</v>
      </c>
      <c r="AV302" s="20">
        <v>5.7653414390411432E-2</v>
      </c>
      <c r="AW302" s="20">
        <v>6.0365150018104233E-2</v>
      </c>
      <c r="AX302" s="20">
        <v>5.2664203282777829E-2</v>
      </c>
      <c r="AY302" s="20">
        <v>0.1358217868748543</v>
      </c>
      <c r="AZ302" s="20">
        <v>9.4241769750649074E-2</v>
      </c>
      <c r="BA302" s="20">
        <v>0.16550946563706651</v>
      </c>
      <c r="BB302" s="20">
        <v>0</v>
      </c>
      <c r="BC302" s="20">
        <v>7.1777663223143495E-2</v>
      </c>
      <c r="BE302" s="20">
        <v>3.4233221992958023E-2</v>
      </c>
      <c r="BF302" s="20">
        <v>7.0799650873137596E-2</v>
      </c>
      <c r="BG302" s="20">
        <v>3.6187398136438363E-2</v>
      </c>
      <c r="BH302" s="20">
        <v>0.1190480545679018</v>
      </c>
      <c r="BI302" s="20">
        <v>6.4783984121569119E-2</v>
      </c>
      <c r="BJ302" s="20">
        <v>8.8673144581261146E-2</v>
      </c>
      <c r="BK302" s="20">
        <v>8.4883912089269473E-2</v>
      </c>
      <c r="BL302" s="20">
        <v>8.8817477480892568E-2</v>
      </c>
      <c r="BN302" s="20">
        <v>7.9380142625281092E-2</v>
      </c>
      <c r="BO302" s="20">
        <v>3.3993822861535267E-2</v>
      </c>
      <c r="BP302" s="20">
        <v>5.8120363220058452E-2</v>
      </c>
    </row>
    <row r="303" spans="2:68" x14ac:dyDescent="0.35">
      <c r="B303" s="19" t="s">
        <v>146</v>
      </c>
      <c r="C303" s="20">
        <v>0.1123625780400388</v>
      </c>
      <c r="D303" s="20">
        <v>0.22802832546641191</v>
      </c>
      <c r="E303" s="20">
        <v>0.1409722355385904</v>
      </c>
      <c r="F303" s="20">
        <v>0.14210315748558591</v>
      </c>
      <c r="G303" s="20">
        <v>0.10342098583956789</v>
      </c>
      <c r="H303" s="20">
        <v>2.5560797149207171E-2</v>
      </c>
      <c r="I303" s="20">
        <v>2.5042286948738831E-2</v>
      </c>
      <c r="K303" s="20">
        <v>0.12147539020014581</v>
      </c>
      <c r="L303" s="20">
        <v>9.8764792236448865E-2</v>
      </c>
      <c r="N303" s="20">
        <v>9.3710302964235132E-2</v>
      </c>
      <c r="O303" s="20">
        <v>0.102173658004214</v>
      </c>
      <c r="P303" s="20">
        <v>0.17684273272671919</v>
      </c>
      <c r="Q303" s="20">
        <v>0.1153494372325001</v>
      </c>
      <c r="S303" s="20">
        <v>7.1755432345456976E-2</v>
      </c>
      <c r="T303" s="20">
        <v>0.17478924107122909</v>
      </c>
      <c r="U303" s="20">
        <v>8.0449567654499662E-2</v>
      </c>
      <c r="V303" s="20">
        <v>6.7566422973027326E-2</v>
      </c>
      <c r="W303" s="20">
        <v>0.20258740644354001</v>
      </c>
      <c r="X303" s="20">
        <v>8.8881143705349053E-2</v>
      </c>
      <c r="Y303" s="20">
        <v>0.1442087111258715</v>
      </c>
      <c r="Z303" s="20">
        <v>6.5772501608397871E-2</v>
      </c>
      <c r="AA303" s="20">
        <v>0.1612892897656826</v>
      </c>
      <c r="AB303" s="20">
        <v>8.2083794494039145E-2</v>
      </c>
      <c r="AC303" s="20">
        <v>0.18814983280725359</v>
      </c>
      <c r="AD303" s="20">
        <v>8.4078002151968437E-2</v>
      </c>
      <c r="AE303" s="20">
        <v>0.12296901090697029</v>
      </c>
      <c r="AF303" s="20">
        <v>3.574980065253712E-2</v>
      </c>
      <c r="AG303" s="20">
        <v>0.1042571326589062</v>
      </c>
      <c r="AH303" s="20">
        <v>7.5521208763070932E-2</v>
      </c>
      <c r="AI303" s="20">
        <v>0.10842076304850461</v>
      </c>
      <c r="AK303" s="20">
        <v>0.1053985015604325</v>
      </c>
      <c r="AL303" s="20">
        <v>0.11938593405315059</v>
      </c>
      <c r="AN303" s="20">
        <v>0.1021052290387941</v>
      </c>
      <c r="AO303" s="20">
        <v>0.13340304876000289</v>
      </c>
      <c r="AP303" s="20">
        <v>9.9864663988650709E-2</v>
      </c>
      <c r="AQ303" s="20">
        <v>0.11747190590331109</v>
      </c>
      <c r="AR303" s="20">
        <v>9.902928486379993E-2</v>
      </c>
      <c r="AS303" s="20">
        <v>0.10667300681111611</v>
      </c>
      <c r="AT303" s="20">
        <v>0.10985998872377491</v>
      </c>
      <c r="AV303" s="20">
        <v>7.2949124264042597E-2</v>
      </c>
      <c r="AW303" s="20">
        <v>0.12608898116835771</v>
      </c>
      <c r="AX303" s="20">
        <v>6.656879114647013E-2</v>
      </c>
      <c r="AY303" s="20">
        <v>9.6406043792198456E-2</v>
      </c>
      <c r="AZ303" s="20">
        <v>0.12825238970155611</v>
      </c>
      <c r="BA303" s="20">
        <v>0.1935822602973207</v>
      </c>
      <c r="BB303" s="20">
        <v>0</v>
      </c>
      <c r="BC303" s="20">
        <v>0.14317028663792941</v>
      </c>
      <c r="BE303" s="20">
        <v>8.2837682088157769E-2</v>
      </c>
      <c r="BF303" s="20">
        <v>0.11427160230096731</v>
      </c>
      <c r="BG303" s="20">
        <v>0.12109465920657191</v>
      </c>
      <c r="BH303" s="20">
        <v>0.1153072606184362</v>
      </c>
      <c r="BI303" s="20">
        <v>0.1184489776234476</v>
      </c>
      <c r="BJ303" s="20">
        <v>0.1249026149388902</v>
      </c>
      <c r="BK303" s="20">
        <v>9.8425944551939912E-2</v>
      </c>
      <c r="BL303" s="20">
        <v>0.22329364556376449</v>
      </c>
      <c r="BN303" s="20">
        <v>0.12953452707824031</v>
      </c>
      <c r="BO303" s="20">
        <v>7.6075969589550069E-2</v>
      </c>
      <c r="BP303" s="20">
        <v>7.7188571966924607E-2</v>
      </c>
    </row>
    <row r="304" spans="2:68" x14ac:dyDescent="0.35">
      <c r="B304" s="19" t="s">
        <v>145</v>
      </c>
      <c r="C304" s="20">
        <v>0.16155458888901211</v>
      </c>
      <c r="D304" s="20">
        <v>0.1943621241766742</v>
      </c>
      <c r="E304" s="20">
        <v>0.1724771433150169</v>
      </c>
      <c r="F304" s="20">
        <v>0.15139702041980399</v>
      </c>
      <c r="G304" s="20">
        <v>0.1769654025172086</v>
      </c>
      <c r="H304" s="20">
        <v>0.16783969253274739</v>
      </c>
      <c r="I304" s="20">
        <v>0.11795065014820159</v>
      </c>
      <c r="K304" s="20">
        <v>0.1518210989435439</v>
      </c>
      <c r="L304" s="20">
        <v>0.17360354479909479</v>
      </c>
      <c r="N304" s="20">
        <v>0.11214282722897879</v>
      </c>
      <c r="O304" s="20">
        <v>0.17558275297757389</v>
      </c>
      <c r="P304" s="20">
        <v>0.18256940162724039</v>
      </c>
      <c r="Q304" s="20">
        <v>0.227991081836555</v>
      </c>
      <c r="S304" s="20">
        <v>0.1132423440494917</v>
      </c>
      <c r="T304" s="20">
        <v>0.30306761502035418</v>
      </c>
      <c r="U304" s="20">
        <v>0.1664781304353867</v>
      </c>
      <c r="V304" s="20">
        <v>0.31807379298558791</v>
      </c>
      <c r="W304" s="20">
        <v>0.1669534263987445</v>
      </c>
      <c r="X304" s="20">
        <v>0.1950317811734312</v>
      </c>
      <c r="Y304" s="20">
        <v>0.24244249723860251</v>
      </c>
      <c r="Z304" s="20">
        <v>0.13591442651774011</v>
      </c>
      <c r="AA304" s="20">
        <v>0.13136521279472979</v>
      </c>
      <c r="AB304" s="20">
        <v>0.1126978199626382</v>
      </c>
      <c r="AC304" s="20">
        <v>0.1724586716060601</v>
      </c>
      <c r="AD304" s="20">
        <v>0.1400064205290425</v>
      </c>
      <c r="AE304" s="20">
        <v>0.12117840651942979</v>
      </c>
      <c r="AF304" s="20">
        <v>9.2365887541855818E-2</v>
      </c>
      <c r="AG304" s="20">
        <v>9.0329609999361987E-2</v>
      </c>
      <c r="AH304" s="20">
        <v>0.1065117559542151</v>
      </c>
      <c r="AI304" s="20">
        <v>0.14515075320831869</v>
      </c>
      <c r="AK304" s="20">
        <v>0.13558611739382301</v>
      </c>
      <c r="AL304" s="20">
        <v>0.18750964864197939</v>
      </c>
      <c r="AN304" s="20">
        <v>0.2420311633454324</v>
      </c>
      <c r="AO304" s="20">
        <v>0.13658812006630189</v>
      </c>
      <c r="AP304" s="20">
        <v>0.18620680102062739</v>
      </c>
      <c r="AQ304" s="20">
        <v>0.13733353965992509</v>
      </c>
      <c r="AR304" s="20">
        <v>0.1198343014818774</v>
      </c>
      <c r="AS304" s="20">
        <v>0.17300647003350969</v>
      </c>
      <c r="AT304" s="20">
        <v>0.19579900949049239</v>
      </c>
      <c r="AV304" s="20">
        <v>0.13462104237158401</v>
      </c>
      <c r="AW304" s="20">
        <v>0.13861557373345221</v>
      </c>
      <c r="AX304" s="20">
        <v>0.16648078333497329</v>
      </c>
      <c r="AY304" s="20">
        <v>0.23435501484838411</v>
      </c>
      <c r="AZ304" s="20">
        <v>0.180636804180451</v>
      </c>
      <c r="BA304" s="20">
        <v>0.2281367485562848</v>
      </c>
      <c r="BB304" s="20">
        <v>0.18669952212733409</v>
      </c>
      <c r="BC304" s="20">
        <v>0.2010860438537358</v>
      </c>
      <c r="BE304" s="20">
        <v>0.15152720999933311</v>
      </c>
      <c r="BF304" s="20">
        <v>0.14852868381173279</v>
      </c>
      <c r="BG304" s="20">
        <v>0.1239278145156797</v>
      </c>
      <c r="BH304" s="20">
        <v>0.24602117539774129</v>
      </c>
      <c r="BI304" s="20">
        <v>0.1201662815559992</v>
      </c>
      <c r="BJ304" s="20">
        <v>0.24512710162025411</v>
      </c>
      <c r="BK304" s="20">
        <v>0.16470237837268381</v>
      </c>
      <c r="BL304" s="20">
        <v>0.22552940280203329</v>
      </c>
      <c r="BN304" s="20">
        <v>0.16408900945431079</v>
      </c>
      <c r="BO304" s="20">
        <v>0.14300288572686309</v>
      </c>
      <c r="BP304" s="20">
        <v>0.16900490437497881</v>
      </c>
    </row>
    <row r="305" spans="2:68" x14ac:dyDescent="0.35">
      <c r="B305" s="19" t="s">
        <v>144</v>
      </c>
      <c r="C305" s="20">
        <v>0.31107819888641969</v>
      </c>
      <c r="D305" s="20">
        <v>0.30583327226339718</v>
      </c>
      <c r="E305" s="20">
        <v>0.2322359453159866</v>
      </c>
      <c r="F305" s="20">
        <v>0.29173788673368389</v>
      </c>
      <c r="G305" s="20">
        <v>0.34286770895497598</v>
      </c>
      <c r="H305" s="20">
        <v>0.38609184038709532</v>
      </c>
      <c r="I305" s="20">
        <v>0.3664380468851387</v>
      </c>
      <c r="K305" s="20">
        <v>0.30452477528243421</v>
      </c>
      <c r="L305" s="20">
        <v>0.31923880606831823</v>
      </c>
      <c r="N305" s="20">
        <v>0.34665211234258991</v>
      </c>
      <c r="O305" s="20">
        <v>0.28830564320212299</v>
      </c>
      <c r="P305" s="20">
        <v>0.29725457206729522</v>
      </c>
      <c r="Q305" s="20">
        <v>0.27772367831060057</v>
      </c>
      <c r="S305" s="20">
        <v>0.38481968634909081</v>
      </c>
      <c r="T305" s="20">
        <v>0.21394029176635199</v>
      </c>
      <c r="U305" s="20">
        <v>0.29470921764246649</v>
      </c>
      <c r="V305" s="20">
        <v>0.22717441811343889</v>
      </c>
      <c r="W305" s="20">
        <v>0.2173971338868062</v>
      </c>
      <c r="X305" s="20">
        <v>0.32206571343060109</v>
      </c>
      <c r="Y305" s="20">
        <v>0.23134638922945899</v>
      </c>
      <c r="Z305" s="20">
        <v>0.46698553871630971</v>
      </c>
      <c r="AA305" s="20">
        <v>0.38424361644976052</v>
      </c>
      <c r="AB305" s="20">
        <v>0.33724140483454118</v>
      </c>
      <c r="AC305" s="20">
        <v>0.25179797021897271</v>
      </c>
      <c r="AD305" s="20">
        <v>0.41683347051031588</v>
      </c>
      <c r="AE305" s="20">
        <v>0.41127469448789961</v>
      </c>
      <c r="AF305" s="20">
        <v>0.31568384833413382</v>
      </c>
      <c r="AG305" s="20">
        <v>0.37781799414534573</v>
      </c>
      <c r="AH305" s="20">
        <v>0.32303095784371683</v>
      </c>
      <c r="AI305" s="20">
        <v>0.13573156468089059</v>
      </c>
      <c r="AK305" s="20">
        <v>0.32942649942627927</v>
      </c>
      <c r="AL305" s="20">
        <v>0.29287808317821379</v>
      </c>
      <c r="AN305" s="20">
        <v>0.30376451788754139</v>
      </c>
      <c r="AO305" s="20">
        <v>0.3382513234474368</v>
      </c>
      <c r="AP305" s="20">
        <v>0.21925296162327329</v>
      </c>
      <c r="AQ305" s="20">
        <v>0.32341733528740091</v>
      </c>
      <c r="AR305" s="20">
        <v>0.34035406988212502</v>
      </c>
      <c r="AS305" s="20">
        <v>0.28364339924687748</v>
      </c>
      <c r="AT305" s="20">
        <v>0.2294361878609982</v>
      </c>
      <c r="AV305" s="20">
        <v>0.33914046379333412</v>
      </c>
      <c r="AW305" s="20">
        <v>0.32560966826413451</v>
      </c>
      <c r="AX305" s="20">
        <v>0.32159109054348878</v>
      </c>
      <c r="AY305" s="20">
        <v>0.25276073247599729</v>
      </c>
      <c r="AZ305" s="20">
        <v>0.24910438059071621</v>
      </c>
      <c r="BA305" s="20">
        <v>0.27333896788454798</v>
      </c>
      <c r="BB305" s="20">
        <v>0.25562685823282311</v>
      </c>
      <c r="BC305" s="20">
        <v>0.29951148003050793</v>
      </c>
      <c r="BE305" s="20">
        <v>0.3246640786776796</v>
      </c>
      <c r="BF305" s="20">
        <v>0.3122879099628168</v>
      </c>
      <c r="BG305" s="20">
        <v>0.33703313154926989</v>
      </c>
      <c r="BH305" s="20">
        <v>0.25265124379810178</v>
      </c>
      <c r="BI305" s="20">
        <v>0.32873258121068633</v>
      </c>
      <c r="BJ305" s="20">
        <v>0.33990991650656038</v>
      </c>
      <c r="BK305" s="20">
        <v>0.33352261163202612</v>
      </c>
      <c r="BL305" s="20">
        <v>0.12597867588579709</v>
      </c>
      <c r="BN305" s="20">
        <v>0.30155393093756039</v>
      </c>
      <c r="BO305" s="20">
        <v>0.3483861394014538</v>
      </c>
      <c r="BP305" s="20">
        <v>0.31048893728639332</v>
      </c>
    </row>
    <row r="306" spans="2:68" x14ac:dyDescent="0.35">
      <c r="B306" s="19" t="s">
        <v>143</v>
      </c>
      <c r="C306" s="20">
        <v>0.31690436169731062</v>
      </c>
      <c r="D306" s="20">
        <v>0.13628868742608591</v>
      </c>
      <c r="E306" s="20">
        <v>0.34597766257945523</v>
      </c>
      <c r="F306" s="20">
        <v>0.3299462150816827</v>
      </c>
      <c r="G306" s="20">
        <v>0.27834752547408242</v>
      </c>
      <c r="H306" s="20">
        <v>0.30865155158382718</v>
      </c>
      <c r="I306" s="20">
        <v>0.42513959745102958</v>
      </c>
      <c r="K306" s="20">
        <v>0.33944628653211889</v>
      </c>
      <c r="L306" s="20">
        <v>0.29362558549933448</v>
      </c>
      <c r="N306" s="20">
        <v>0.38151296832073422</v>
      </c>
      <c r="O306" s="20">
        <v>0.30752072515856982</v>
      </c>
      <c r="P306" s="20">
        <v>0.23125424533123451</v>
      </c>
      <c r="Q306" s="20">
        <v>0.25728411834437143</v>
      </c>
      <c r="S306" s="20">
        <v>0.23860009208101171</v>
      </c>
      <c r="T306" s="20">
        <v>0.21311487130735751</v>
      </c>
      <c r="U306" s="20">
        <v>0.33302329607634912</v>
      </c>
      <c r="V306" s="20">
        <v>0.22596765301777</v>
      </c>
      <c r="W306" s="20">
        <v>0.36832899063637231</v>
      </c>
      <c r="X306" s="20">
        <v>0.2528220016187277</v>
      </c>
      <c r="Y306" s="20">
        <v>0.24960046975235439</v>
      </c>
      <c r="Z306" s="20">
        <v>0.21880546281272539</v>
      </c>
      <c r="AA306" s="20">
        <v>0.28372550383383732</v>
      </c>
      <c r="AB306" s="20">
        <v>0.36444654858326719</v>
      </c>
      <c r="AC306" s="20">
        <v>0.28247304152855351</v>
      </c>
      <c r="AD306" s="20">
        <v>0.33547416807282532</v>
      </c>
      <c r="AE306" s="20">
        <v>0.30875563035532039</v>
      </c>
      <c r="AF306" s="20">
        <v>0.45094041322520201</v>
      </c>
      <c r="AG306" s="20">
        <v>0.41194238873080158</v>
      </c>
      <c r="AH306" s="20">
        <v>0.45657594918915079</v>
      </c>
      <c r="AI306" s="20">
        <v>0.2291749151636053</v>
      </c>
      <c r="AK306" s="20">
        <v>0.33565382900889529</v>
      </c>
      <c r="AL306" s="20">
        <v>0.29821492271004152</v>
      </c>
      <c r="AN306" s="20">
        <v>0.26462584305299419</v>
      </c>
      <c r="AO306" s="20">
        <v>0.26332044233298157</v>
      </c>
      <c r="AP306" s="20">
        <v>0.39689054381702232</v>
      </c>
      <c r="AQ306" s="20">
        <v>0.33997539382762931</v>
      </c>
      <c r="AR306" s="20">
        <v>0.37351566022470911</v>
      </c>
      <c r="AS306" s="20">
        <v>0.34042637382990959</v>
      </c>
      <c r="AT306" s="20">
        <v>0.2217868802912171</v>
      </c>
      <c r="AV306" s="20">
        <v>0.38393224898022432</v>
      </c>
      <c r="AW306" s="20">
        <v>0.32187263639356328</v>
      </c>
      <c r="AX306" s="20">
        <v>0.39269513169229009</v>
      </c>
      <c r="AY306" s="20">
        <v>0.20359150714081109</v>
      </c>
      <c r="AZ306" s="20">
        <v>0.33195420790832247</v>
      </c>
      <c r="BA306" s="20">
        <v>0.13943255762478021</v>
      </c>
      <c r="BB306" s="20">
        <v>0.1248400786483351</v>
      </c>
      <c r="BC306" s="20">
        <v>0.2511372555994934</v>
      </c>
      <c r="BE306" s="20">
        <v>0.37992022055841512</v>
      </c>
      <c r="BF306" s="20">
        <v>0.33532783638001018</v>
      </c>
      <c r="BG306" s="20">
        <v>0.33825330525686848</v>
      </c>
      <c r="BH306" s="20">
        <v>0.20248371854314759</v>
      </c>
      <c r="BI306" s="20">
        <v>0.35253434496381292</v>
      </c>
      <c r="BJ306" s="20">
        <v>0.13257535393794931</v>
      </c>
      <c r="BK306" s="20">
        <v>0.28661954585004618</v>
      </c>
      <c r="BL306" s="20">
        <v>0.33638079826751249</v>
      </c>
      <c r="BN306" s="20">
        <v>0.30348955050408871</v>
      </c>
      <c r="BO306" s="20">
        <v>0.34226956576589568</v>
      </c>
      <c r="BP306" s="20">
        <v>0.3476545455648809</v>
      </c>
    </row>
    <row r="307" spans="2:68" x14ac:dyDescent="0.35">
      <c r="B307" s="19" t="s">
        <v>93</v>
      </c>
      <c r="C307" s="20">
        <v>2.9842272150704618E-2</v>
      </c>
      <c r="D307" s="20">
        <v>1.069769010825317E-2</v>
      </c>
      <c r="E307" s="20">
        <v>3.3766074087542737E-2</v>
      </c>
      <c r="F307" s="20">
        <v>3.7801708818726271E-2</v>
      </c>
      <c r="G307" s="20">
        <v>1.7311028832263001E-2</v>
      </c>
      <c r="H307" s="20">
        <v>3.0703464531714832E-2</v>
      </c>
      <c r="I307" s="20">
        <v>3.7753134660439863E-2</v>
      </c>
      <c r="K307" s="20">
        <v>1.480109112929733E-2</v>
      </c>
      <c r="L307" s="20">
        <v>4.6990253888071667E-2</v>
      </c>
      <c r="N307" s="20">
        <v>1.9094981545917381E-2</v>
      </c>
      <c r="O307" s="20">
        <v>4.3434168007838413E-2</v>
      </c>
      <c r="P307" s="20">
        <v>1.991077543172903E-2</v>
      </c>
      <c r="Q307" s="20">
        <v>4.3471456981734227E-2</v>
      </c>
      <c r="S307" s="20">
        <v>0.19158244517494891</v>
      </c>
      <c r="T307" s="20">
        <v>0</v>
      </c>
      <c r="U307" s="20">
        <v>1.5783548676413631E-2</v>
      </c>
      <c r="V307" s="20">
        <v>6.5228359083920509E-2</v>
      </c>
      <c r="W307" s="20">
        <v>0</v>
      </c>
      <c r="X307" s="20">
        <v>5.635128278910264E-2</v>
      </c>
      <c r="Y307" s="20">
        <v>2.850599904363358E-2</v>
      </c>
      <c r="Z307" s="20">
        <v>3.9554418891934867E-2</v>
      </c>
      <c r="AA307" s="20">
        <v>3.0876388004018509E-2</v>
      </c>
      <c r="AB307" s="20">
        <v>8.2545250641324286E-2</v>
      </c>
      <c r="AC307" s="20">
        <v>1.866206876103076E-2</v>
      </c>
      <c r="AD307" s="20">
        <v>0</v>
      </c>
      <c r="AE307" s="20">
        <v>2.030696704506656E-2</v>
      </c>
      <c r="AF307" s="20">
        <v>0</v>
      </c>
      <c r="AG307" s="20">
        <v>0</v>
      </c>
      <c r="AH307" s="20">
        <v>0</v>
      </c>
      <c r="AI307" s="20">
        <v>0.12833595169420431</v>
      </c>
      <c r="AK307" s="20">
        <v>2.2904657146901451E-2</v>
      </c>
      <c r="AL307" s="20">
        <v>3.6318330523729001E-2</v>
      </c>
      <c r="AN307" s="20">
        <v>5.5422867194379281E-3</v>
      </c>
      <c r="AO307" s="20">
        <v>3.106379981875973E-2</v>
      </c>
      <c r="AP307" s="20">
        <v>3.1364736948440199E-2</v>
      </c>
      <c r="AQ307" s="20">
        <v>2.7314126948640671E-2</v>
      </c>
      <c r="AR307" s="20">
        <v>2.733578594765643E-2</v>
      </c>
      <c r="AS307" s="20">
        <v>1.9661211063265689E-2</v>
      </c>
      <c r="AT307" s="20">
        <v>0.19032965949796371</v>
      </c>
      <c r="AV307" s="20">
        <v>1.1703706200403849E-2</v>
      </c>
      <c r="AW307" s="20">
        <v>2.744799042238805E-2</v>
      </c>
      <c r="AX307" s="20">
        <v>0</v>
      </c>
      <c r="AY307" s="20">
        <v>7.7064914867754755E-2</v>
      </c>
      <c r="AZ307" s="20">
        <v>1.5810447868304999E-2</v>
      </c>
      <c r="BA307" s="20">
        <v>0</v>
      </c>
      <c r="BB307" s="20">
        <v>0.43283354099150761</v>
      </c>
      <c r="BC307" s="20">
        <v>3.3317270655189933E-2</v>
      </c>
      <c r="BE307" s="20">
        <v>2.681758668345657E-2</v>
      </c>
      <c r="BF307" s="20">
        <v>1.878431667133542E-2</v>
      </c>
      <c r="BG307" s="20">
        <v>4.3503691335171457E-2</v>
      </c>
      <c r="BH307" s="20">
        <v>6.4488547074671373E-2</v>
      </c>
      <c r="BI307" s="20">
        <v>1.5333830524484761E-2</v>
      </c>
      <c r="BJ307" s="20">
        <v>6.8811868415084812E-2</v>
      </c>
      <c r="BK307" s="20">
        <v>3.1845607504034451E-2</v>
      </c>
      <c r="BL307" s="20">
        <v>0</v>
      </c>
      <c r="BN307" s="20">
        <v>2.1952839400518748E-2</v>
      </c>
      <c r="BO307" s="20">
        <v>5.6271616654702053E-2</v>
      </c>
      <c r="BP307" s="20">
        <v>3.7542677586763863E-2</v>
      </c>
    </row>
    <row r="309" spans="2:68" ht="87" x14ac:dyDescent="0.35">
      <c r="B309" s="17" t="s">
        <v>159</v>
      </c>
    </row>
    <row r="310" spans="2:68" x14ac:dyDescent="0.35">
      <c r="B310" s="18" t="s">
        <v>16</v>
      </c>
    </row>
    <row r="311" spans="2:68" x14ac:dyDescent="0.35">
      <c r="B311" s="19" t="s">
        <v>147</v>
      </c>
      <c r="C311" s="20">
        <v>7.5350955185636212E-2</v>
      </c>
      <c r="D311" s="20">
        <v>0.1120577104478646</v>
      </c>
      <c r="E311" s="20">
        <v>7.5533915418493053E-2</v>
      </c>
      <c r="F311" s="20">
        <v>0.10544462401081239</v>
      </c>
      <c r="G311" s="20">
        <v>5.0725441705235338E-2</v>
      </c>
      <c r="H311" s="20">
        <v>6.9433489934476886E-2</v>
      </c>
      <c r="I311" s="20">
        <v>3.6083468166460478E-2</v>
      </c>
      <c r="K311" s="20">
        <v>7.8341964481923682E-2</v>
      </c>
      <c r="L311" s="20">
        <v>7.248508367420195E-2</v>
      </c>
      <c r="N311" s="20">
        <v>6.6974957668892707E-2</v>
      </c>
      <c r="O311" s="20">
        <v>7.655299114270285E-2</v>
      </c>
      <c r="P311" s="20">
        <v>0.11326241512069959</v>
      </c>
      <c r="Q311" s="20">
        <v>6.5172713747908353E-2</v>
      </c>
      <c r="S311" s="20">
        <v>3.4699510073873063E-2</v>
      </c>
      <c r="T311" s="20">
        <v>7.0155484110586155E-2</v>
      </c>
      <c r="U311" s="20">
        <v>8.7482328728455461E-2</v>
      </c>
      <c r="V311" s="20">
        <v>9.2754221116483626E-2</v>
      </c>
      <c r="W311" s="20">
        <v>9.7690680758887052E-2</v>
      </c>
      <c r="X311" s="20">
        <v>4.3981854050130449E-2</v>
      </c>
      <c r="Y311" s="20">
        <v>0.1119547227623984</v>
      </c>
      <c r="Z311" s="20">
        <v>6.0535977392887859E-2</v>
      </c>
      <c r="AA311" s="20">
        <v>2.4277422348798851E-2</v>
      </c>
      <c r="AB311" s="20">
        <v>9.0044886271565122E-2</v>
      </c>
      <c r="AC311" s="20">
        <v>0.14724130141974581</v>
      </c>
      <c r="AD311" s="20">
        <v>6.746380449888123E-2</v>
      </c>
      <c r="AE311" s="20">
        <v>5.4675101325508568E-2</v>
      </c>
      <c r="AF311" s="20">
        <v>0.10526005024627121</v>
      </c>
      <c r="AG311" s="20">
        <v>4.3416206988906129E-2</v>
      </c>
      <c r="AH311" s="20">
        <v>2.4029946574775401E-2</v>
      </c>
      <c r="AI311" s="20">
        <v>0.1406521525111189</v>
      </c>
      <c r="AK311" s="20">
        <v>6.8389804067214469E-2</v>
      </c>
      <c r="AL311" s="20">
        <v>8.2642835734881487E-2</v>
      </c>
      <c r="AN311" s="20">
        <v>8.4589479232820258E-2</v>
      </c>
      <c r="AO311" s="20">
        <v>8.6465060067683203E-2</v>
      </c>
      <c r="AP311" s="20">
        <v>4.395781260289576E-2</v>
      </c>
      <c r="AQ311" s="20">
        <v>7.9405288828232168E-2</v>
      </c>
      <c r="AR311" s="20">
        <v>6.4386907661721185E-2</v>
      </c>
      <c r="AS311" s="20">
        <v>6.8675136665460726E-2</v>
      </c>
      <c r="AT311" s="20">
        <v>7.9828533200830817E-2</v>
      </c>
      <c r="AV311" s="20">
        <v>6.5422000621318074E-2</v>
      </c>
      <c r="AW311" s="20">
        <v>7.1229515148975284E-2</v>
      </c>
      <c r="AX311" s="20">
        <v>5.2057275064520778E-2</v>
      </c>
      <c r="AY311" s="20">
        <v>0.17284093834749539</v>
      </c>
      <c r="AZ311" s="20">
        <v>4.6532335200102373E-2</v>
      </c>
      <c r="BA311" s="20">
        <v>0.35909172593438721</v>
      </c>
      <c r="BB311" s="20">
        <v>0</v>
      </c>
      <c r="BC311" s="20">
        <v>8.8331504773775077E-2</v>
      </c>
      <c r="BE311" s="20">
        <v>6.2507683897306349E-2</v>
      </c>
      <c r="BF311" s="20">
        <v>5.9564007131916133E-2</v>
      </c>
      <c r="BG311" s="20">
        <v>6.0755625551660739E-2</v>
      </c>
      <c r="BH311" s="20">
        <v>0.14015070771060539</v>
      </c>
      <c r="BI311" s="20">
        <v>9.6726979862245252E-2</v>
      </c>
      <c r="BJ311" s="20">
        <v>7.7071316498342077E-2</v>
      </c>
      <c r="BK311" s="20">
        <v>4.7396555816579478E-2</v>
      </c>
      <c r="BL311" s="20">
        <v>6.3628551803905767E-2</v>
      </c>
      <c r="BN311" s="20">
        <v>8.7219831756785229E-2</v>
      </c>
      <c r="BO311" s="20">
        <v>3.2054870727711383E-2</v>
      </c>
      <c r="BP311" s="20">
        <v>7.0664234184046798E-2</v>
      </c>
    </row>
    <row r="312" spans="2:68" x14ac:dyDescent="0.35">
      <c r="B312" s="19" t="s">
        <v>146</v>
      </c>
      <c r="C312" s="20">
        <v>9.3061187090872216E-2</v>
      </c>
      <c r="D312" s="20">
        <v>0.2061360439342467</v>
      </c>
      <c r="E312" s="20">
        <v>8.7690691838253884E-2</v>
      </c>
      <c r="F312" s="20">
        <v>0.11283605003292251</v>
      </c>
      <c r="G312" s="20">
        <v>8.269752902668831E-2</v>
      </c>
      <c r="H312" s="20">
        <v>6.1031018910632992E-2</v>
      </c>
      <c r="I312" s="20">
        <v>2.951526210726577E-2</v>
      </c>
      <c r="K312" s="20">
        <v>9.6309262957104722E-2</v>
      </c>
      <c r="L312" s="20">
        <v>8.7689103682992958E-2</v>
      </c>
      <c r="N312" s="20">
        <v>7.5749905480021959E-2</v>
      </c>
      <c r="O312" s="20">
        <v>9.1010307332310858E-2</v>
      </c>
      <c r="P312" s="20">
        <v>0.1339236178026095</v>
      </c>
      <c r="Q312" s="20">
        <v>0.101121160428713</v>
      </c>
      <c r="S312" s="20">
        <v>7.1755432345456976E-2</v>
      </c>
      <c r="T312" s="20">
        <v>0.11006307875177671</v>
      </c>
      <c r="U312" s="20">
        <v>0.11035485615768</v>
      </c>
      <c r="V312" s="20">
        <v>0.1087501573002841</v>
      </c>
      <c r="W312" s="20">
        <v>4.4253180135393928E-2</v>
      </c>
      <c r="X312" s="20">
        <v>0.1818077275204473</v>
      </c>
      <c r="Y312" s="20">
        <v>8.1241851928659903E-2</v>
      </c>
      <c r="Z312" s="20">
        <v>3.1887813610577173E-2</v>
      </c>
      <c r="AA312" s="20">
        <v>0.2012438725406003</v>
      </c>
      <c r="AB312" s="20">
        <v>6.8569407627550275E-2</v>
      </c>
      <c r="AC312" s="20">
        <v>0.10280515767510701</v>
      </c>
      <c r="AD312" s="20">
        <v>0.102723013394661</v>
      </c>
      <c r="AE312" s="20">
        <v>5.2329622113544819E-2</v>
      </c>
      <c r="AF312" s="20">
        <v>3.3930841919978687E-2</v>
      </c>
      <c r="AG312" s="20">
        <v>5.4364939837968591E-2</v>
      </c>
      <c r="AH312" s="20">
        <v>7.3968477423913881E-2</v>
      </c>
      <c r="AI312" s="20">
        <v>0.12850454860612701</v>
      </c>
      <c r="AK312" s="20">
        <v>9.8599319987092468E-2</v>
      </c>
      <c r="AL312" s="20">
        <v>8.7545747673470842E-2</v>
      </c>
      <c r="AN312" s="20">
        <v>0.11199214040138129</v>
      </c>
      <c r="AO312" s="20">
        <v>0.12570378378019831</v>
      </c>
      <c r="AP312" s="20">
        <v>0.10186207292455721</v>
      </c>
      <c r="AQ312" s="20">
        <v>9.1998308698934911E-2</v>
      </c>
      <c r="AR312" s="20">
        <v>5.33300954729585E-2</v>
      </c>
      <c r="AS312" s="20">
        <v>7.6290355391681969E-2</v>
      </c>
      <c r="AT312" s="20">
        <v>0</v>
      </c>
      <c r="AV312" s="20">
        <v>9.2920242238404685E-2</v>
      </c>
      <c r="AW312" s="20">
        <v>7.8798643841377247E-2</v>
      </c>
      <c r="AX312" s="20">
        <v>6.4078742862601443E-2</v>
      </c>
      <c r="AY312" s="20">
        <v>0.15053663620937729</v>
      </c>
      <c r="AZ312" s="20">
        <v>0.14256848184562329</v>
      </c>
      <c r="BA312" s="20">
        <v>0.2281367485562848</v>
      </c>
      <c r="BB312" s="20">
        <v>0</v>
      </c>
      <c r="BC312" s="20">
        <v>9.6240744236968934E-2</v>
      </c>
      <c r="BE312" s="20">
        <v>8.4004940999962557E-2</v>
      </c>
      <c r="BF312" s="20">
        <v>8.5406048182243718E-2</v>
      </c>
      <c r="BG312" s="20">
        <v>0.1113443249637773</v>
      </c>
      <c r="BH312" s="20">
        <v>0.15472938033169031</v>
      </c>
      <c r="BI312" s="20">
        <v>6.3731179286870471E-2</v>
      </c>
      <c r="BJ312" s="20">
        <v>0.14017431296702121</v>
      </c>
      <c r="BK312" s="20">
        <v>3.6595042765358007E-2</v>
      </c>
      <c r="BL312" s="20">
        <v>0.17356817183074519</v>
      </c>
      <c r="BN312" s="20">
        <v>0.10648646952208191</v>
      </c>
      <c r="BO312" s="20">
        <v>9.4933666146915396E-2</v>
      </c>
      <c r="BP312" s="20">
        <v>4.2273279460062117E-2</v>
      </c>
    </row>
    <row r="313" spans="2:68" x14ac:dyDescent="0.35">
      <c r="B313" s="19" t="s">
        <v>145</v>
      </c>
      <c r="C313" s="20">
        <v>0.17078809138210241</v>
      </c>
      <c r="D313" s="20">
        <v>0.22427594688719221</v>
      </c>
      <c r="E313" s="20">
        <v>0.2000441509500113</v>
      </c>
      <c r="F313" s="20">
        <v>0.1593992791287045</v>
      </c>
      <c r="G313" s="20">
        <v>0.12929530574999859</v>
      </c>
      <c r="H313" s="20">
        <v>0.16215044361119041</v>
      </c>
      <c r="I313" s="20">
        <v>0.15425900549645921</v>
      </c>
      <c r="K313" s="20">
        <v>0.167676479462216</v>
      </c>
      <c r="L313" s="20">
        <v>0.17543739517867379</v>
      </c>
      <c r="N313" s="20">
        <v>0.12337807825973469</v>
      </c>
      <c r="O313" s="20">
        <v>0.1772682638629888</v>
      </c>
      <c r="P313" s="20">
        <v>0.16042128400078931</v>
      </c>
      <c r="Q313" s="20">
        <v>0.26255845768285652</v>
      </c>
      <c r="S313" s="20">
        <v>0.21096414241613171</v>
      </c>
      <c r="T313" s="20">
        <v>0.37514228412512762</v>
      </c>
      <c r="U313" s="20">
        <v>0.1726232064433886</v>
      </c>
      <c r="V313" s="20">
        <v>0.24568995662029189</v>
      </c>
      <c r="W313" s="20">
        <v>0.17796996228996739</v>
      </c>
      <c r="X313" s="20">
        <v>0.24332420330408289</v>
      </c>
      <c r="Y313" s="20">
        <v>0.27625606011400372</v>
      </c>
      <c r="Z313" s="20">
        <v>9.9632010450084685E-2</v>
      </c>
      <c r="AA313" s="20">
        <v>7.5356592477018675E-2</v>
      </c>
      <c r="AB313" s="20">
        <v>7.6051494032974801E-2</v>
      </c>
      <c r="AC313" s="20">
        <v>0.11281915577236031</v>
      </c>
      <c r="AD313" s="20">
        <v>0.17423710865793829</v>
      </c>
      <c r="AE313" s="20">
        <v>0.15996425744257309</v>
      </c>
      <c r="AF313" s="20">
        <v>0.1979403705053977</v>
      </c>
      <c r="AG313" s="20">
        <v>7.9817181317391961E-2</v>
      </c>
      <c r="AH313" s="20">
        <v>0.12521253152170009</v>
      </c>
      <c r="AI313" s="20">
        <v>0.21429263126561429</v>
      </c>
      <c r="AK313" s="20">
        <v>0.17020810667361669</v>
      </c>
      <c r="AL313" s="20">
        <v>0.17134384302906699</v>
      </c>
      <c r="AN313" s="20">
        <v>0.22190480368061011</v>
      </c>
      <c r="AO313" s="20">
        <v>0.20959562964567319</v>
      </c>
      <c r="AP313" s="20">
        <v>9.1566514877758839E-2</v>
      </c>
      <c r="AQ313" s="20">
        <v>0.14246075575423431</v>
      </c>
      <c r="AR313" s="20">
        <v>0.14456844633972679</v>
      </c>
      <c r="AS313" s="20">
        <v>0.1024799794903493</v>
      </c>
      <c r="AT313" s="20">
        <v>0.30017123908337218</v>
      </c>
      <c r="AV313" s="20">
        <v>0.14571833796253941</v>
      </c>
      <c r="AW313" s="20">
        <v>0.1608621980429982</v>
      </c>
      <c r="AX313" s="20">
        <v>0.1464924044932974</v>
      </c>
      <c r="AY313" s="20">
        <v>0.18329615283422129</v>
      </c>
      <c r="AZ313" s="20">
        <v>0.19352670682427381</v>
      </c>
      <c r="BA313" s="20">
        <v>0.41277152550932811</v>
      </c>
      <c r="BB313" s="20">
        <v>0.28225565517465928</v>
      </c>
      <c r="BC313" s="20">
        <v>0.1995378772799862</v>
      </c>
      <c r="BE313" s="20">
        <v>0.15256067128152881</v>
      </c>
      <c r="BF313" s="20">
        <v>0.17941525956004589</v>
      </c>
      <c r="BG313" s="20">
        <v>0.13272605902018331</v>
      </c>
      <c r="BH313" s="20">
        <v>0.1654644290510385</v>
      </c>
      <c r="BI313" s="20">
        <v>0.18449812025903861</v>
      </c>
      <c r="BJ313" s="20">
        <v>0.18387120595057091</v>
      </c>
      <c r="BK313" s="20">
        <v>0.15963153327905449</v>
      </c>
      <c r="BL313" s="20">
        <v>0.24233911515679821</v>
      </c>
      <c r="BN313" s="20">
        <v>0.17756945831755749</v>
      </c>
      <c r="BO313" s="20">
        <v>0.14741583557152441</v>
      </c>
      <c r="BP313" s="20">
        <v>0.1526622631117934</v>
      </c>
    </row>
    <row r="314" spans="2:68" x14ac:dyDescent="0.35">
      <c r="B314" s="19" t="s">
        <v>144</v>
      </c>
      <c r="C314" s="20">
        <v>0.3257035799903239</v>
      </c>
      <c r="D314" s="20">
        <v>0.30796391995610611</v>
      </c>
      <c r="E314" s="20">
        <v>0.25120487099806488</v>
      </c>
      <c r="F314" s="20">
        <v>0.30564027655034282</v>
      </c>
      <c r="G314" s="20">
        <v>0.39251708888567649</v>
      </c>
      <c r="H314" s="20">
        <v>0.40410480354741157</v>
      </c>
      <c r="I314" s="20">
        <v>0.34843945697630929</v>
      </c>
      <c r="K314" s="20">
        <v>0.31019485989467421</v>
      </c>
      <c r="L314" s="20">
        <v>0.34100030347049448</v>
      </c>
      <c r="N314" s="20">
        <v>0.31805292510295252</v>
      </c>
      <c r="O314" s="20">
        <v>0.3214116245119884</v>
      </c>
      <c r="P314" s="20">
        <v>0.36800218341607632</v>
      </c>
      <c r="Q314" s="20">
        <v>0.31573959701479071</v>
      </c>
      <c r="S314" s="20">
        <v>0.25689561030275221</v>
      </c>
      <c r="T314" s="20">
        <v>0.34376499734233468</v>
      </c>
      <c r="U314" s="20">
        <v>0.33699190688579278</v>
      </c>
      <c r="V314" s="20">
        <v>0.18324068626443049</v>
      </c>
      <c r="W314" s="20">
        <v>0.27163678717864581</v>
      </c>
      <c r="X314" s="20">
        <v>0.24803441508505999</v>
      </c>
      <c r="Y314" s="20">
        <v>0.29337109467417788</v>
      </c>
      <c r="Z314" s="20">
        <v>0.54821463732830056</v>
      </c>
      <c r="AA314" s="20">
        <v>0.37563133873166582</v>
      </c>
      <c r="AB314" s="20">
        <v>0.23405580864884201</v>
      </c>
      <c r="AC314" s="20">
        <v>0.38433822099709958</v>
      </c>
      <c r="AD314" s="20">
        <v>0.36889569027082569</v>
      </c>
      <c r="AE314" s="20">
        <v>0.35361134034131858</v>
      </c>
      <c r="AF314" s="20">
        <v>0.24535194680517411</v>
      </c>
      <c r="AG314" s="20">
        <v>0.44005892062351121</v>
      </c>
      <c r="AH314" s="20">
        <v>0.29790581189313298</v>
      </c>
      <c r="AI314" s="20">
        <v>0.238533852419065</v>
      </c>
      <c r="AK314" s="20">
        <v>0.32335409227947759</v>
      </c>
      <c r="AL314" s="20">
        <v>0.32783655420945562</v>
      </c>
      <c r="AN314" s="20">
        <v>0.36025885944777902</v>
      </c>
      <c r="AO314" s="20">
        <v>0.30305228713178722</v>
      </c>
      <c r="AP314" s="20">
        <v>0.33093436355171241</v>
      </c>
      <c r="AQ314" s="20">
        <v>0.35301591092241508</v>
      </c>
      <c r="AR314" s="20">
        <v>0.29335007996825813</v>
      </c>
      <c r="AS314" s="20">
        <v>0.30359959332293213</v>
      </c>
      <c r="AT314" s="20">
        <v>0.27158077748109011</v>
      </c>
      <c r="AV314" s="20">
        <v>0.32555553002200632</v>
      </c>
      <c r="AW314" s="20">
        <v>0.3525090616321413</v>
      </c>
      <c r="AX314" s="20">
        <v>0.34292783740330363</v>
      </c>
      <c r="AY314" s="20">
        <v>0.2244650355078936</v>
      </c>
      <c r="AZ314" s="20">
        <v>0.26164590826547252</v>
      </c>
      <c r="BA314" s="20">
        <v>0</v>
      </c>
      <c r="BB314" s="20">
        <v>0.29273681505492161</v>
      </c>
      <c r="BC314" s="20">
        <v>0.33185403104584232</v>
      </c>
      <c r="BE314" s="20">
        <v>0.33075996780356198</v>
      </c>
      <c r="BF314" s="20">
        <v>0.31963326060041242</v>
      </c>
      <c r="BG314" s="20">
        <v>0.35744151028090643</v>
      </c>
      <c r="BH314" s="20">
        <v>0.30180589454426221</v>
      </c>
      <c r="BI314" s="20">
        <v>0.32404369002882988</v>
      </c>
      <c r="BJ314" s="20">
        <v>0.34729123021688679</v>
      </c>
      <c r="BK314" s="20">
        <v>0.37309060033481029</v>
      </c>
      <c r="BL314" s="20">
        <v>0.200047530866097</v>
      </c>
      <c r="BN314" s="20">
        <v>0.3161561660682794</v>
      </c>
      <c r="BO314" s="20">
        <v>0.30212532020640942</v>
      </c>
      <c r="BP314" s="20">
        <v>0.38937297410121458</v>
      </c>
    </row>
    <row r="315" spans="2:68" x14ac:dyDescent="0.35">
      <c r="B315" s="19" t="s">
        <v>143</v>
      </c>
      <c r="C315" s="20">
        <v>0.30587492688928469</v>
      </c>
      <c r="D315" s="20">
        <v>0.13804315671440531</v>
      </c>
      <c r="E315" s="20">
        <v>0.3490873328752695</v>
      </c>
      <c r="F315" s="20">
        <v>0.3015985461165549</v>
      </c>
      <c r="G315" s="20">
        <v>0.32234157756862158</v>
      </c>
      <c r="H315" s="20">
        <v>0.26598289420301341</v>
      </c>
      <c r="I315" s="20">
        <v>0.38057519375004062</v>
      </c>
      <c r="K315" s="20">
        <v>0.32676161462308939</v>
      </c>
      <c r="L315" s="20">
        <v>0.28438742719335292</v>
      </c>
      <c r="N315" s="20">
        <v>0.39450715319906771</v>
      </c>
      <c r="O315" s="20">
        <v>0.30935128521331939</v>
      </c>
      <c r="P315" s="20">
        <v>0.20679265785773129</v>
      </c>
      <c r="Q315" s="20">
        <v>0.1982528013725785</v>
      </c>
      <c r="S315" s="20">
        <v>0.30767705794552902</v>
      </c>
      <c r="T315" s="20">
        <v>5.7306999336380088E-2</v>
      </c>
      <c r="U315" s="20">
        <v>0.22573561317614069</v>
      </c>
      <c r="V315" s="20">
        <v>0.34250933800494521</v>
      </c>
      <c r="W315" s="20">
        <v>0.39912764167579762</v>
      </c>
      <c r="X315" s="20">
        <v>0.2593795501461314</v>
      </c>
      <c r="Y315" s="20">
        <v>0.2371762705207601</v>
      </c>
      <c r="Z315" s="20">
        <v>0.23346382029771501</v>
      </c>
      <c r="AA315" s="20">
        <v>0.27721058068281551</v>
      </c>
      <c r="AB315" s="20">
        <v>0.43174482500798672</v>
      </c>
      <c r="AC315" s="20">
        <v>0.25279616413568728</v>
      </c>
      <c r="AD315" s="20">
        <v>0.27367211863614049</v>
      </c>
      <c r="AE315" s="20">
        <v>0.35727560286104021</v>
      </c>
      <c r="AF315" s="20">
        <v>0.41751679052317819</v>
      </c>
      <c r="AG315" s="20">
        <v>0.38234275123222222</v>
      </c>
      <c r="AH315" s="20">
        <v>0.46761526524071129</v>
      </c>
      <c r="AI315" s="20">
        <v>0.1484156623039514</v>
      </c>
      <c r="AK315" s="20">
        <v>0.31095744336301417</v>
      </c>
      <c r="AL315" s="20">
        <v>0.30120642551305959</v>
      </c>
      <c r="AN315" s="20">
        <v>0.20018474967273411</v>
      </c>
      <c r="AO315" s="20">
        <v>0.26972460662917608</v>
      </c>
      <c r="AP315" s="20">
        <v>0.38749130592028941</v>
      </c>
      <c r="AQ315" s="20">
        <v>0.30583546928229832</v>
      </c>
      <c r="AR315" s="20">
        <v>0.40578626735165019</v>
      </c>
      <c r="AS315" s="20">
        <v>0.44895493512957602</v>
      </c>
      <c r="AT315" s="20">
        <v>0.16626812318147441</v>
      </c>
      <c r="AV315" s="20">
        <v>0.35904693724383552</v>
      </c>
      <c r="AW315" s="20">
        <v>0.31238393807405679</v>
      </c>
      <c r="AX315" s="20">
        <v>0.39444374017627698</v>
      </c>
      <c r="AY315" s="20">
        <v>0.21522188548801841</v>
      </c>
      <c r="AZ315" s="20">
        <v>0.32937485641177461</v>
      </c>
      <c r="BA315" s="20">
        <v>0</v>
      </c>
      <c r="BB315" s="20">
        <v>0.1248400786483351</v>
      </c>
      <c r="BC315" s="20">
        <v>0.2375106752562188</v>
      </c>
      <c r="BE315" s="20">
        <v>0.35139492515228299</v>
      </c>
      <c r="BF315" s="20">
        <v>0.34036834978331643</v>
      </c>
      <c r="BG315" s="20">
        <v>0.32821414917187619</v>
      </c>
      <c r="BH315" s="20">
        <v>0.2036373697886468</v>
      </c>
      <c r="BI315" s="20">
        <v>0.30240185764617111</v>
      </c>
      <c r="BJ315" s="20">
        <v>0.10217655094739569</v>
      </c>
      <c r="BK315" s="20">
        <v>0.3388648082673934</v>
      </c>
      <c r="BL315" s="20">
        <v>0.32041663034245382</v>
      </c>
      <c r="BN315" s="20">
        <v>0.28557731648667561</v>
      </c>
      <c r="BO315" s="20">
        <v>0.39207999551967498</v>
      </c>
      <c r="BP315" s="20">
        <v>0.30821697120462183</v>
      </c>
    </row>
    <row r="316" spans="2:68" x14ac:dyDescent="0.35">
      <c r="B316" s="19" t="s">
        <v>93</v>
      </c>
      <c r="C316" s="20">
        <v>2.922125946178036E-2</v>
      </c>
      <c r="D316" s="20">
        <v>1.152322206018495E-2</v>
      </c>
      <c r="E316" s="20">
        <v>3.6439037919907262E-2</v>
      </c>
      <c r="F316" s="20">
        <v>1.5081224160662829E-2</v>
      </c>
      <c r="G316" s="20">
        <v>2.2423057063779721E-2</v>
      </c>
      <c r="H316" s="20">
        <v>3.7297349793274821E-2</v>
      </c>
      <c r="I316" s="20">
        <v>5.1127613503464439E-2</v>
      </c>
      <c r="K316" s="20">
        <v>2.0715818580992081E-2</v>
      </c>
      <c r="L316" s="20">
        <v>3.9000686800283887E-2</v>
      </c>
      <c r="N316" s="20">
        <v>2.1336980289330579E-2</v>
      </c>
      <c r="O316" s="20">
        <v>2.4405527936689621E-2</v>
      </c>
      <c r="P316" s="20">
        <v>1.7597841802093991E-2</v>
      </c>
      <c r="Q316" s="20">
        <v>5.7155269753153048E-2</v>
      </c>
      <c r="S316" s="20">
        <v>0.1180082469162571</v>
      </c>
      <c r="T316" s="20">
        <v>4.3567156333794703E-2</v>
      </c>
      <c r="U316" s="20">
        <v>6.6812088608542403E-2</v>
      </c>
      <c r="V316" s="20">
        <v>2.7055640693564489E-2</v>
      </c>
      <c r="W316" s="20">
        <v>9.3217479613083246E-3</v>
      </c>
      <c r="X316" s="20">
        <v>2.3472249894148131E-2</v>
      </c>
      <c r="Y316" s="20">
        <v>0</v>
      </c>
      <c r="Z316" s="20">
        <v>2.6265740920434742E-2</v>
      </c>
      <c r="AA316" s="20">
        <v>4.6280193219100901E-2</v>
      </c>
      <c r="AB316" s="20">
        <v>9.9533578411081139E-2</v>
      </c>
      <c r="AC316" s="20">
        <v>0</v>
      </c>
      <c r="AD316" s="20">
        <v>1.3008264541553139E-2</v>
      </c>
      <c r="AE316" s="20">
        <v>2.21440759160146E-2</v>
      </c>
      <c r="AF316" s="20">
        <v>0</v>
      </c>
      <c r="AG316" s="20">
        <v>0</v>
      </c>
      <c r="AH316" s="20">
        <v>1.126796734576632E-2</v>
      </c>
      <c r="AI316" s="20">
        <v>0.12960115289412361</v>
      </c>
      <c r="AK316" s="20">
        <v>2.8491233629584521E-2</v>
      </c>
      <c r="AL316" s="20">
        <v>2.9424593840065499E-2</v>
      </c>
      <c r="AN316" s="20">
        <v>2.1069967564675111E-2</v>
      </c>
      <c r="AO316" s="20">
        <v>5.4586327454820222E-3</v>
      </c>
      <c r="AP316" s="20">
        <v>4.4187930122786483E-2</v>
      </c>
      <c r="AQ316" s="20">
        <v>2.7284266513885339E-2</v>
      </c>
      <c r="AR316" s="20">
        <v>3.8578203205685328E-2</v>
      </c>
      <c r="AS316" s="20">
        <v>0</v>
      </c>
      <c r="AT316" s="20">
        <v>0.1821513270532325</v>
      </c>
      <c r="AV316" s="20">
        <v>1.1336951911896251E-2</v>
      </c>
      <c r="AW316" s="20">
        <v>2.4216643260451011E-2</v>
      </c>
      <c r="AX316" s="20">
        <v>0</v>
      </c>
      <c r="AY316" s="20">
        <v>5.3639351612994081E-2</v>
      </c>
      <c r="AZ316" s="20">
        <v>2.635171145275348E-2</v>
      </c>
      <c r="BA316" s="20">
        <v>0</v>
      </c>
      <c r="BB316" s="20">
        <v>0.30016745112208398</v>
      </c>
      <c r="BC316" s="20">
        <v>4.6525167407208752E-2</v>
      </c>
      <c r="BE316" s="20">
        <v>1.8771810865357359E-2</v>
      </c>
      <c r="BF316" s="20">
        <v>1.5613074742065551E-2</v>
      </c>
      <c r="BG316" s="20">
        <v>9.518331011595868E-3</v>
      </c>
      <c r="BH316" s="20">
        <v>3.4212218573756822E-2</v>
      </c>
      <c r="BI316" s="20">
        <v>2.859817291684463E-2</v>
      </c>
      <c r="BJ316" s="20">
        <v>0.14941538341978339</v>
      </c>
      <c r="BK316" s="20">
        <v>4.4421459536804167E-2</v>
      </c>
      <c r="BL316" s="20">
        <v>0</v>
      </c>
      <c r="BN316" s="20">
        <v>2.6990757848620341E-2</v>
      </c>
      <c r="BO316" s="20">
        <v>3.1390311827764132E-2</v>
      </c>
      <c r="BP316" s="20">
        <v>3.6810277938261339E-2</v>
      </c>
    </row>
    <row r="318" spans="2:68" ht="87" x14ac:dyDescent="0.35">
      <c r="B318" s="17" t="s">
        <v>160</v>
      </c>
    </row>
    <row r="319" spans="2:68" x14ac:dyDescent="0.35">
      <c r="B319" s="18" t="s">
        <v>16</v>
      </c>
    </row>
    <row r="320" spans="2:68" x14ac:dyDescent="0.35">
      <c r="B320" s="19" t="s">
        <v>147</v>
      </c>
      <c r="C320" s="20">
        <v>6.4927698761932634E-2</v>
      </c>
      <c r="D320" s="20">
        <v>7.9505915315115985E-2</v>
      </c>
      <c r="E320" s="20">
        <v>6.0554834727862127E-2</v>
      </c>
      <c r="F320" s="20">
        <v>7.5161243434848563E-2</v>
      </c>
      <c r="G320" s="20">
        <v>5.21422025168405E-2</v>
      </c>
      <c r="H320" s="20">
        <v>7.0459656275602744E-2</v>
      </c>
      <c r="I320" s="20">
        <v>5.493564593640652E-2</v>
      </c>
      <c r="K320" s="20">
        <v>6.4149444040083214E-2</v>
      </c>
      <c r="L320" s="20">
        <v>6.6239222703412259E-2</v>
      </c>
      <c r="N320" s="20">
        <v>5.8419487336427718E-2</v>
      </c>
      <c r="O320" s="20">
        <v>7.3888876486497154E-2</v>
      </c>
      <c r="P320" s="20">
        <v>7.7816214558918712E-2</v>
      </c>
      <c r="Q320" s="20">
        <v>6.0311034718613217E-2</v>
      </c>
      <c r="S320" s="20">
        <v>0.18043510439927021</v>
      </c>
      <c r="T320" s="20">
        <v>0.1073055131399084</v>
      </c>
      <c r="U320" s="20">
        <v>9.0638209653405633E-2</v>
      </c>
      <c r="V320" s="20">
        <v>5.1034994092570243E-2</v>
      </c>
      <c r="W320" s="20">
        <v>4.3151533554059922E-2</v>
      </c>
      <c r="X320" s="20">
        <v>2.55681515949206E-2</v>
      </c>
      <c r="Y320" s="20">
        <v>5.8351329500868958E-2</v>
      </c>
      <c r="Z320" s="20">
        <v>3.0018319562508469E-2</v>
      </c>
      <c r="AA320" s="20">
        <v>4.4099620805543471E-2</v>
      </c>
      <c r="AB320" s="20">
        <v>0</v>
      </c>
      <c r="AC320" s="20">
        <v>0.105200153960927</v>
      </c>
      <c r="AD320" s="20">
        <v>5.3823693878485311E-2</v>
      </c>
      <c r="AE320" s="20">
        <v>2.5681947231911761E-2</v>
      </c>
      <c r="AF320" s="20">
        <v>0.11542234939100481</v>
      </c>
      <c r="AG320" s="20">
        <v>2.9703318204677139E-2</v>
      </c>
      <c r="AH320" s="20">
        <v>5.7484158211306327E-2</v>
      </c>
      <c r="AI320" s="20">
        <v>0.178063853737286</v>
      </c>
      <c r="AK320" s="20">
        <v>6.9228585167946541E-2</v>
      </c>
      <c r="AL320" s="20">
        <v>6.0807282423292322E-2</v>
      </c>
      <c r="AN320" s="20">
        <v>6.8898499362305826E-2</v>
      </c>
      <c r="AO320" s="20">
        <v>6.9346321946063147E-2</v>
      </c>
      <c r="AP320" s="20">
        <v>4.7117796786244018E-2</v>
      </c>
      <c r="AQ320" s="20">
        <v>7.7542401527614102E-2</v>
      </c>
      <c r="AR320" s="20">
        <v>5.2786058370802302E-2</v>
      </c>
      <c r="AS320" s="20">
        <v>5.1757479020374517E-2</v>
      </c>
      <c r="AT320" s="20">
        <v>5.5518757109742627E-2</v>
      </c>
      <c r="AV320" s="20">
        <v>6.2030396153562803E-2</v>
      </c>
      <c r="AW320" s="20">
        <v>6.4859527799676353E-2</v>
      </c>
      <c r="AX320" s="20">
        <v>1.0338890243299349E-2</v>
      </c>
      <c r="AY320" s="20">
        <v>0.14490934311651071</v>
      </c>
      <c r="AZ320" s="20">
        <v>3.7663011922436658E-2</v>
      </c>
      <c r="BA320" s="20">
        <v>0.35909172593438721</v>
      </c>
      <c r="BB320" s="20">
        <v>0</v>
      </c>
      <c r="BC320" s="20">
        <v>7.7348412331113586E-2</v>
      </c>
      <c r="BE320" s="20">
        <v>5.512971054954105E-2</v>
      </c>
      <c r="BF320" s="20">
        <v>6.813285499870296E-2</v>
      </c>
      <c r="BG320" s="20">
        <v>3.5495580937378778E-2</v>
      </c>
      <c r="BH320" s="20">
        <v>6.9562934008682284E-2</v>
      </c>
      <c r="BI320" s="20">
        <v>6.9276948699613067E-2</v>
      </c>
      <c r="BJ320" s="20">
        <v>9.8999728751848537E-2</v>
      </c>
      <c r="BK320" s="20">
        <v>6.3464271508406334E-2</v>
      </c>
      <c r="BL320" s="20">
        <v>6.3628551803905767E-2</v>
      </c>
      <c r="BN320" s="20">
        <v>7.8646067639066342E-2</v>
      </c>
      <c r="BO320" s="20">
        <v>3.1373998334710662E-2</v>
      </c>
      <c r="BP320" s="20">
        <v>4.3995807110627658E-2</v>
      </c>
    </row>
    <row r="321" spans="2:68" x14ac:dyDescent="0.35">
      <c r="B321" s="19" t="s">
        <v>146</v>
      </c>
      <c r="C321" s="20">
        <v>9.5548222726567378E-2</v>
      </c>
      <c r="D321" s="20">
        <v>0.1668275399009734</v>
      </c>
      <c r="E321" s="20">
        <v>0.11581345385901989</v>
      </c>
      <c r="F321" s="20">
        <v>9.396179947383386E-2</v>
      </c>
      <c r="G321" s="20">
        <v>8.1995992164687934E-2</v>
      </c>
      <c r="H321" s="20">
        <v>0.1155388212060956</v>
      </c>
      <c r="I321" s="20">
        <v>1.7511953676087641E-2</v>
      </c>
      <c r="K321" s="20">
        <v>0.10797535872259741</v>
      </c>
      <c r="L321" s="20">
        <v>8.2185021982695991E-2</v>
      </c>
      <c r="N321" s="20">
        <v>9.5630728947122629E-2</v>
      </c>
      <c r="O321" s="20">
        <v>8.3525747521198804E-2</v>
      </c>
      <c r="P321" s="20">
        <v>0.1138381612178153</v>
      </c>
      <c r="Q321" s="20">
        <v>9.6515784767331164E-2</v>
      </c>
      <c r="S321" s="20">
        <v>0.1235403186228952</v>
      </c>
      <c r="T321" s="20">
        <v>0.11836566451345169</v>
      </c>
      <c r="U321" s="20">
        <v>2.984059540092136E-2</v>
      </c>
      <c r="V321" s="20">
        <v>0.1251001071947507</v>
      </c>
      <c r="W321" s="20">
        <v>0.17230393624199219</v>
      </c>
      <c r="X321" s="20">
        <v>9.1786001706848683E-2</v>
      </c>
      <c r="Y321" s="20">
        <v>0.11995538204562441</v>
      </c>
      <c r="Z321" s="20">
        <v>0.1138668825041521</v>
      </c>
      <c r="AA321" s="20">
        <v>7.2466731615671354E-2</v>
      </c>
      <c r="AB321" s="20">
        <v>2.2402359308974391E-2</v>
      </c>
      <c r="AC321" s="20">
        <v>0.1108473186203342</v>
      </c>
      <c r="AD321" s="20">
        <v>9.0516955524794926E-2</v>
      </c>
      <c r="AE321" s="20">
        <v>0.21689333916067499</v>
      </c>
      <c r="AF321" s="20">
        <v>9.2129596680153428E-2</v>
      </c>
      <c r="AG321" s="20">
        <v>8.2740499052536762E-2</v>
      </c>
      <c r="AH321" s="20">
        <v>4.7532231107216959E-2</v>
      </c>
      <c r="AI321" s="20">
        <v>6.090710603735585E-2</v>
      </c>
      <c r="AK321" s="20">
        <v>9.7341597114777523E-2</v>
      </c>
      <c r="AL321" s="20">
        <v>9.3824126183198464E-2</v>
      </c>
      <c r="AN321" s="20">
        <v>0.10180487929469199</v>
      </c>
      <c r="AO321" s="20">
        <v>0.1136082407371323</v>
      </c>
      <c r="AP321" s="20">
        <v>2.3885579938462818E-2</v>
      </c>
      <c r="AQ321" s="20">
        <v>9.8047311786954403E-2</v>
      </c>
      <c r="AR321" s="20">
        <v>9.6722580889527107E-2</v>
      </c>
      <c r="AS321" s="20">
        <v>0.1054948068428478</v>
      </c>
      <c r="AT321" s="20">
        <v>0.10985998872377491</v>
      </c>
      <c r="AV321" s="20">
        <v>6.4205927587259237E-2</v>
      </c>
      <c r="AW321" s="20">
        <v>9.5617622611621586E-2</v>
      </c>
      <c r="AX321" s="20">
        <v>0.11911875073963379</v>
      </c>
      <c r="AY321" s="20">
        <v>0.15251809807847311</v>
      </c>
      <c r="AZ321" s="20">
        <v>8.2680548020090977E-2</v>
      </c>
      <c r="BA321" s="20">
        <v>0.50147571644083277</v>
      </c>
      <c r="BB321" s="20">
        <v>0</v>
      </c>
      <c r="BC321" s="20">
        <v>0.10734094794099</v>
      </c>
      <c r="BE321" s="20">
        <v>4.7779436555663239E-2</v>
      </c>
      <c r="BF321" s="20">
        <v>9.2102585848074098E-2</v>
      </c>
      <c r="BG321" s="20">
        <v>0.1212171345556219</v>
      </c>
      <c r="BH321" s="20">
        <v>0.17728537748026729</v>
      </c>
      <c r="BI321" s="20">
        <v>0.1024975580761492</v>
      </c>
      <c r="BJ321" s="20">
        <v>8.4748959188717748E-2</v>
      </c>
      <c r="BK321" s="20">
        <v>5.9016321360797173E-2</v>
      </c>
      <c r="BL321" s="20">
        <v>0.1232556710015178</v>
      </c>
      <c r="BN321" s="20">
        <v>0.10290801723947381</v>
      </c>
      <c r="BO321" s="20">
        <v>8.6199808311226908E-2</v>
      </c>
      <c r="BP321" s="20">
        <v>7.8413694640026829E-2</v>
      </c>
    </row>
    <row r="322" spans="2:68" x14ac:dyDescent="0.35">
      <c r="B322" s="19" t="s">
        <v>145</v>
      </c>
      <c r="C322" s="20">
        <v>0.1702747799213894</v>
      </c>
      <c r="D322" s="20">
        <v>0.29399469661419159</v>
      </c>
      <c r="E322" s="20">
        <v>0.15858172764816031</v>
      </c>
      <c r="F322" s="20">
        <v>0.15903322937262049</v>
      </c>
      <c r="G322" s="20">
        <v>0.1502218984777681</v>
      </c>
      <c r="H322" s="20">
        <v>0.13207592964034659</v>
      </c>
      <c r="I322" s="20">
        <v>0.16534039119110691</v>
      </c>
      <c r="K322" s="20">
        <v>0.18108061221016711</v>
      </c>
      <c r="L322" s="20">
        <v>0.1579327034212131</v>
      </c>
      <c r="N322" s="20">
        <v>0.1123995768484831</v>
      </c>
      <c r="O322" s="20">
        <v>0.1749631259247417</v>
      </c>
      <c r="P322" s="20">
        <v>0.25928854287705128</v>
      </c>
      <c r="Q322" s="20">
        <v>0.21186855336214849</v>
      </c>
      <c r="S322" s="20">
        <v>5.1784886277438227E-2</v>
      </c>
      <c r="T322" s="20">
        <v>0.31832438244504663</v>
      </c>
      <c r="U322" s="20">
        <v>0.23604346667036591</v>
      </c>
      <c r="V322" s="20">
        <v>0.29807975245033402</v>
      </c>
      <c r="W322" s="20">
        <v>0.19127870288413951</v>
      </c>
      <c r="X322" s="20">
        <v>0.26713324549926221</v>
      </c>
      <c r="Y322" s="20">
        <v>0.16150210169511339</v>
      </c>
      <c r="Z322" s="20">
        <v>0.17045007445754029</v>
      </c>
      <c r="AA322" s="20">
        <v>0.124085902301907</v>
      </c>
      <c r="AB322" s="20">
        <v>9.0102763161859042E-2</v>
      </c>
      <c r="AC322" s="20">
        <v>0.1115635021200113</v>
      </c>
      <c r="AD322" s="20">
        <v>0.1783911376329021</v>
      </c>
      <c r="AE322" s="20">
        <v>9.7441895411228122E-2</v>
      </c>
      <c r="AF322" s="20">
        <v>0.1139644636445262</v>
      </c>
      <c r="AG322" s="20">
        <v>0.1451755290023635</v>
      </c>
      <c r="AH322" s="20">
        <v>9.7689752267437688E-2</v>
      </c>
      <c r="AI322" s="20">
        <v>0.3008529994132112</v>
      </c>
      <c r="AK322" s="20">
        <v>0.1621859083571012</v>
      </c>
      <c r="AL322" s="20">
        <v>0.1779801225985253</v>
      </c>
      <c r="AN322" s="20">
        <v>0.220595123995034</v>
      </c>
      <c r="AO322" s="20">
        <v>0.1995565400225679</v>
      </c>
      <c r="AP322" s="20">
        <v>0.14442485075802949</v>
      </c>
      <c r="AQ322" s="20">
        <v>0.1387311442536541</v>
      </c>
      <c r="AR322" s="20">
        <v>0.1556901321612931</v>
      </c>
      <c r="AS322" s="20">
        <v>7.4382352528939585E-2</v>
      </c>
      <c r="AT322" s="20">
        <v>0.21538746153710289</v>
      </c>
      <c r="AV322" s="20">
        <v>0.1668553565870578</v>
      </c>
      <c r="AW322" s="20">
        <v>9.8988257301627622E-2</v>
      </c>
      <c r="AX322" s="20">
        <v>0.2233901853235542</v>
      </c>
      <c r="AY322" s="20">
        <v>0.19767940083891361</v>
      </c>
      <c r="AZ322" s="20">
        <v>0.25968918983839367</v>
      </c>
      <c r="BA322" s="20">
        <v>0</v>
      </c>
      <c r="BB322" s="20">
        <v>0.28225565517465928</v>
      </c>
      <c r="BC322" s="20">
        <v>0.24425472653249269</v>
      </c>
      <c r="BE322" s="20">
        <v>0.1550773681458413</v>
      </c>
      <c r="BF322" s="20">
        <v>0.12432013726582369</v>
      </c>
      <c r="BG322" s="20">
        <v>0.20388502256568181</v>
      </c>
      <c r="BH322" s="20">
        <v>0.1966770183379685</v>
      </c>
      <c r="BI322" s="20">
        <v>0.1875919404612548</v>
      </c>
      <c r="BJ322" s="20">
        <v>0.28357215612606429</v>
      </c>
      <c r="BK322" s="20">
        <v>0.14447449932030501</v>
      </c>
      <c r="BL322" s="20">
        <v>0.32642530079931498</v>
      </c>
      <c r="BN322" s="20">
        <v>0.1831972980387338</v>
      </c>
      <c r="BO322" s="20">
        <v>0.1130762681108316</v>
      </c>
      <c r="BP322" s="20">
        <v>0.16773555297039999</v>
      </c>
    </row>
    <row r="323" spans="2:68" x14ac:dyDescent="0.35">
      <c r="B323" s="19" t="s">
        <v>144</v>
      </c>
      <c r="C323" s="20">
        <v>0.28059198476119518</v>
      </c>
      <c r="D323" s="20">
        <v>0.26498040914563148</v>
      </c>
      <c r="E323" s="20">
        <v>0.25503275667940362</v>
      </c>
      <c r="F323" s="20">
        <v>0.26712450129656229</v>
      </c>
      <c r="G323" s="20">
        <v>0.3069657587788987</v>
      </c>
      <c r="H323" s="20">
        <v>0.2291060280133356</v>
      </c>
      <c r="I323" s="20">
        <v>0.36028691819437009</v>
      </c>
      <c r="K323" s="20">
        <v>0.26176776736252172</v>
      </c>
      <c r="L323" s="20">
        <v>0.29829344764471522</v>
      </c>
      <c r="N323" s="20">
        <v>0.30103527209526332</v>
      </c>
      <c r="O323" s="20">
        <v>0.26884212539661578</v>
      </c>
      <c r="P323" s="20">
        <v>0.24986476852608791</v>
      </c>
      <c r="Q323" s="20">
        <v>0.27940530270363689</v>
      </c>
      <c r="S323" s="20">
        <v>0.2128483479308704</v>
      </c>
      <c r="T323" s="20">
        <v>0.18992935576048711</v>
      </c>
      <c r="U323" s="20">
        <v>0.26836904936527561</v>
      </c>
      <c r="V323" s="20">
        <v>0.21869564945886491</v>
      </c>
      <c r="W323" s="20">
        <v>0.2072249077879296</v>
      </c>
      <c r="X323" s="20">
        <v>0.2604038397791445</v>
      </c>
      <c r="Y323" s="20">
        <v>0.25187533381243182</v>
      </c>
      <c r="Z323" s="20">
        <v>0.41514565032421569</v>
      </c>
      <c r="AA323" s="20">
        <v>0.3626931282020639</v>
      </c>
      <c r="AB323" s="20">
        <v>0.3793929046195032</v>
      </c>
      <c r="AC323" s="20">
        <v>0.33660140305742348</v>
      </c>
      <c r="AD323" s="20">
        <v>0.3460091882051321</v>
      </c>
      <c r="AE323" s="20">
        <v>0.23016530766427459</v>
      </c>
      <c r="AF323" s="20">
        <v>0.21909018788649481</v>
      </c>
      <c r="AG323" s="20">
        <v>0.23170962060256439</v>
      </c>
      <c r="AH323" s="20">
        <v>0.32524145518319159</v>
      </c>
      <c r="AI323" s="20">
        <v>6.7327021600956966E-2</v>
      </c>
      <c r="AK323" s="20">
        <v>0.29390490580406259</v>
      </c>
      <c r="AL323" s="20">
        <v>0.26789756454685559</v>
      </c>
      <c r="AN323" s="20">
        <v>0.27290348822050409</v>
      </c>
      <c r="AO323" s="20">
        <v>0.29904106623607951</v>
      </c>
      <c r="AP323" s="20">
        <v>0.24261183356461449</v>
      </c>
      <c r="AQ323" s="20">
        <v>0.29199478448679361</v>
      </c>
      <c r="AR323" s="20">
        <v>0.28079367064121508</v>
      </c>
      <c r="AS323" s="20">
        <v>0.36616381028736528</v>
      </c>
      <c r="AT323" s="20">
        <v>0.11839867364151289</v>
      </c>
      <c r="AV323" s="20">
        <v>0.29940860402655578</v>
      </c>
      <c r="AW323" s="20">
        <v>0.3283835480052259</v>
      </c>
      <c r="AX323" s="20">
        <v>0.1987019716871834</v>
      </c>
      <c r="AY323" s="20">
        <v>0.2394383838796843</v>
      </c>
      <c r="AZ323" s="20">
        <v>0.25650116796703609</v>
      </c>
      <c r="BA323" s="20">
        <v>0.13943255762478021</v>
      </c>
      <c r="BB323" s="20">
        <v>9.056942749439427E-2</v>
      </c>
      <c r="BC323" s="20">
        <v>0.23189632189294901</v>
      </c>
      <c r="BE323" s="20">
        <v>0.29780851042989648</v>
      </c>
      <c r="BF323" s="20">
        <v>0.29943077913700428</v>
      </c>
      <c r="BG323" s="20">
        <v>0.21923260451602289</v>
      </c>
      <c r="BH323" s="20">
        <v>0.25289554483218829</v>
      </c>
      <c r="BI323" s="20">
        <v>0.29801142515597101</v>
      </c>
      <c r="BJ323" s="20">
        <v>0.25323494468620528</v>
      </c>
      <c r="BK323" s="20">
        <v>0.29091313967400168</v>
      </c>
      <c r="BL323" s="20">
        <v>0.15659068672379131</v>
      </c>
      <c r="BN323" s="20">
        <v>0.26861377074175402</v>
      </c>
      <c r="BO323" s="20">
        <v>0.32771858916055729</v>
      </c>
      <c r="BP323" s="20">
        <v>0.28868964833575339</v>
      </c>
    </row>
    <row r="324" spans="2:68" x14ac:dyDescent="0.35">
      <c r="B324" s="19" t="s">
        <v>143</v>
      </c>
      <c r="C324" s="20">
        <v>0.3551241335122885</v>
      </c>
      <c r="D324" s="20">
        <v>0.18937077754072271</v>
      </c>
      <c r="E324" s="20">
        <v>0.37341387963460643</v>
      </c>
      <c r="F324" s="20">
        <v>0.38310376658058481</v>
      </c>
      <c r="G324" s="20">
        <v>0.3609665074843898</v>
      </c>
      <c r="H324" s="20">
        <v>0.40105288143920559</v>
      </c>
      <c r="I324" s="20">
        <v>0.36417195634158878</v>
      </c>
      <c r="K324" s="20">
        <v>0.3625722557933741</v>
      </c>
      <c r="L324" s="20">
        <v>0.34910870742489758</v>
      </c>
      <c r="N324" s="20">
        <v>0.41476106615482772</v>
      </c>
      <c r="O324" s="20">
        <v>0.33485459449900401</v>
      </c>
      <c r="P324" s="20">
        <v>0.28109811827885661</v>
      </c>
      <c r="Q324" s="20">
        <v>0.30842786746653589</v>
      </c>
      <c r="S324" s="20">
        <v>0.2398088975945771</v>
      </c>
      <c r="T324" s="20">
        <v>0.26607508414110642</v>
      </c>
      <c r="U324" s="20">
        <v>0.34978336954755168</v>
      </c>
      <c r="V324" s="20">
        <v>0.27803329733763921</v>
      </c>
      <c r="W324" s="20">
        <v>0.3763727965650831</v>
      </c>
      <c r="X324" s="20">
        <v>0.29425426818993938</v>
      </c>
      <c r="Y324" s="20">
        <v>0.38906709431572262</v>
      </c>
      <c r="Z324" s="20">
        <v>0.24505413500644921</v>
      </c>
      <c r="AA324" s="20">
        <v>0.34467709870609281</v>
      </c>
      <c r="AB324" s="20">
        <v>0.40054999678568759</v>
      </c>
      <c r="AC324" s="20">
        <v>0.30719417927918991</v>
      </c>
      <c r="AD324" s="20">
        <v>0.30713513653203789</v>
      </c>
      <c r="AE324" s="20">
        <v>0.40767343461589589</v>
      </c>
      <c r="AF324" s="20">
        <v>0.45939340239782089</v>
      </c>
      <c r="AG324" s="20">
        <v>0.51067103313785833</v>
      </c>
      <c r="AH324" s="20">
        <v>0.467428200373328</v>
      </c>
      <c r="AI324" s="20">
        <v>0.26451306751698578</v>
      </c>
      <c r="AK324" s="20">
        <v>0.34589622759489669</v>
      </c>
      <c r="AL324" s="20">
        <v>0.36436532304257702</v>
      </c>
      <c r="AN324" s="20">
        <v>0.30758719775015569</v>
      </c>
      <c r="AO324" s="20">
        <v>0.30033542098304822</v>
      </c>
      <c r="AP324" s="20">
        <v>0.51368257044728882</v>
      </c>
      <c r="AQ324" s="20">
        <v>0.35009953517588638</v>
      </c>
      <c r="AR324" s="20">
        <v>0.38947445830099531</v>
      </c>
      <c r="AS324" s="20">
        <v>0.40220155132047269</v>
      </c>
      <c r="AT324" s="20">
        <v>0.31050545948990282</v>
      </c>
      <c r="AV324" s="20">
        <v>0.38664886293786749</v>
      </c>
      <c r="AW324" s="20">
        <v>0.38484423850770888</v>
      </c>
      <c r="AX324" s="20">
        <v>0.41917032773106389</v>
      </c>
      <c r="AY324" s="20">
        <v>0.24891388841087961</v>
      </c>
      <c r="AZ324" s="20">
        <v>0.31091173933324701</v>
      </c>
      <c r="BA324" s="20">
        <v>0</v>
      </c>
      <c r="BB324" s="20">
        <v>0.19434137633943879</v>
      </c>
      <c r="BC324" s="20">
        <v>0.306772596811137</v>
      </c>
      <c r="BE324" s="20">
        <v>0.40580573457534302</v>
      </c>
      <c r="BF324" s="20">
        <v>0.40026680038448292</v>
      </c>
      <c r="BG324" s="20">
        <v>0.38499142480861093</v>
      </c>
      <c r="BH324" s="20">
        <v>0.25999618590154322</v>
      </c>
      <c r="BI324" s="20">
        <v>0.30709866713750661</v>
      </c>
      <c r="BJ324" s="20">
        <v>0.22018620886246429</v>
      </c>
      <c r="BK324" s="20">
        <v>0.38883991976891158</v>
      </c>
      <c r="BL324" s="20">
        <v>0.28411190057184849</v>
      </c>
      <c r="BN324" s="20">
        <v>0.33913580066195742</v>
      </c>
      <c r="BO324" s="20">
        <v>0.38959221109003078</v>
      </c>
      <c r="BP324" s="20">
        <v>0.37987516574192742</v>
      </c>
    </row>
    <row r="325" spans="2:68" x14ac:dyDescent="0.35">
      <c r="B325" s="19" t="s">
        <v>93</v>
      </c>
      <c r="C325" s="20">
        <v>3.3533180316626762E-2</v>
      </c>
      <c r="D325" s="20">
        <v>5.3206614833648212E-3</v>
      </c>
      <c r="E325" s="20">
        <v>3.6603347450947857E-2</v>
      </c>
      <c r="F325" s="20">
        <v>2.1615459841549872E-2</v>
      </c>
      <c r="G325" s="20">
        <v>4.7707640577415181E-2</v>
      </c>
      <c r="H325" s="20">
        <v>5.1766683425413969E-2</v>
      </c>
      <c r="I325" s="20">
        <v>3.7753134660439863E-2</v>
      </c>
      <c r="K325" s="20">
        <v>2.2454561871256471E-2</v>
      </c>
      <c r="L325" s="20">
        <v>4.6240896823065779E-2</v>
      </c>
      <c r="N325" s="20">
        <v>1.7753868617875691E-2</v>
      </c>
      <c r="O325" s="20">
        <v>6.3925530171942621E-2</v>
      </c>
      <c r="P325" s="20">
        <v>1.809419454127029E-2</v>
      </c>
      <c r="Q325" s="20">
        <v>4.3471456981734227E-2</v>
      </c>
      <c r="S325" s="20">
        <v>0.19158244517494891</v>
      </c>
      <c r="T325" s="20">
        <v>0</v>
      </c>
      <c r="U325" s="20">
        <v>2.5325309362479641E-2</v>
      </c>
      <c r="V325" s="20">
        <v>2.9056199465840881E-2</v>
      </c>
      <c r="W325" s="20">
        <v>9.6681229667957072E-3</v>
      </c>
      <c r="X325" s="20">
        <v>6.0854493229884732E-2</v>
      </c>
      <c r="Y325" s="20">
        <v>1.9248758630238821E-2</v>
      </c>
      <c r="Z325" s="20">
        <v>2.5464938145134189E-2</v>
      </c>
      <c r="AA325" s="20">
        <v>5.1977518368721318E-2</v>
      </c>
      <c r="AB325" s="20">
        <v>0.1075519761239757</v>
      </c>
      <c r="AC325" s="20">
        <v>2.8593442962114201E-2</v>
      </c>
      <c r="AD325" s="20">
        <v>2.41238882266476E-2</v>
      </c>
      <c r="AE325" s="20">
        <v>2.21440759160146E-2</v>
      </c>
      <c r="AF325" s="20">
        <v>0</v>
      </c>
      <c r="AG325" s="20">
        <v>0</v>
      </c>
      <c r="AH325" s="20">
        <v>4.624202857519211E-3</v>
      </c>
      <c r="AI325" s="20">
        <v>0.12833595169420431</v>
      </c>
      <c r="AK325" s="20">
        <v>3.1442775961215308E-2</v>
      </c>
      <c r="AL325" s="20">
        <v>3.5125581205551301E-2</v>
      </c>
      <c r="AN325" s="20">
        <v>2.821081137730836E-2</v>
      </c>
      <c r="AO325" s="20">
        <v>1.8112410075108921E-2</v>
      </c>
      <c r="AP325" s="20">
        <v>2.8277368505360261E-2</v>
      </c>
      <c r="AQ325" s="20">
        <v>4.3584822769097468E-2</v>
      </c>
      <c r="AR325" s="20">
        <v>2.453309963616725E-2</v>
      </c>
      <c r="AS325" s="20">
        <v>0</v>
      </c>
      <c r="AT325" s="20">
        <v>0.19032965949796371</v>
      </c>
      <c r="AV325" s="20">
        <v>2.0850852707696949E-2</v>
      </c>
      <c r="AW325" s="20">
        <v>2.7306805774139641E-2</v>
      </c>
      <c r="AX325" s="20">
        <v>2.927987427526553E-2</v>
      </c>
      <c r="AY325" s="20">
        <v>1.654088567553871E-2</v>
      </c>
      <c r="AZ325" s="20">
        <v>5.255434291879537E-2</v>
      </c>
      <c r="BA325" s="20">
        <v>0</v>
      </c>
      <c r="BB325" s="20">
        <v>0.43283354099150761</v>
      </c>
      <c r="BC325" s="20">
        <v>3.238699449131778E-2</v>
      </c>
      <c r="BE325" s="20">
        <v>3.8399239743714987E-2</v>
      </c>
      <c r="BF325" s="20">
        <v>1.57468423659122E-2</v>
      </c>
      <c r="BG325" s="20">
        <v>3.517823261668359E-2</v>
      </c>
      <c r="BH325" s="20">
        <v>4.3582939439350453E-2</v>
      </c>
      <c r="BI325" s="20">
        <v>3.5523460469505372E-2</v>
      </c>
      <c r="BJ325" s="20">
        <v>5.9258002384699783E-2</v>
      </c>
      <c r="BK325" s="20">
        <v>5.3291848367578137E-2</v>
      </c>
      <c r="BL325" s="20">
        <v>4.5987889099621593E-2</v>
      </c>
      <c r="BN325" s="20">
        <v>2.7499045679014719E-2</v>
      </c>
      <c r="BO325" s="20">
        <v>5.2039124992642433E-2</v>
      </c>
      <c r="BP325" s="20">
        <v>4.1290131201264568E-2</v>
      </c>
    </row>
    <row r="327" spans="2:68" ht="116" x14ac:dyDescent="0.35">
      <c r="B327" s="17" t="s">
        <v>161</v>
      </c>
    </row>
    <row r="328" spans="2:68" x14ac:dyDescent="0.35">
      <c r="B328" s="18" t="s">
        <v>16</v>
      </c>
    </row>
    <row r="329" spans="2:68" x14ac:dyDescent="0.35">
      <c r="B329" s="19" t="s">
        <v>147</v>
      </c>
      <c r="C329" s="20">
        <v>6.4642636250024588E-2</v>
      </c>
      <c r="D329" s="20">
        <v>8.9720901438323369E-2</v>
      </c>
      <c r="E329" s="20">
        <v>6.3584134410718848E-2</v>
      </c>
      <c r="F329" s="20">
        <v>8.3315864430882389E-2</v>
      </c>
      <c r="G329" s="20">
        <v>5.8640698065250178E-2</v>
      </c>
      <c r="H329" s="20">
        <v>4.7934377357234638E-2</v>
      </c>
      <c r="I329" s="20">
        <v>4.1381544623403363E-2</v>
      </c>
      <c r="K329" s="20">
        <v>7.1748673786493536E-2</v>
      </c>
      <c r="L329" s="20">
        <v>5.7068321300910607E-2</v>
      </c>
      <c r="N329" s="20">
        <v>5.9142293859771579E-2</v>
      </c>
      <c r="O329" s="20">
        <v>5.4689665979138068E-2</v>
      </c>
      <c r="P329" s="20">
        <v>9.6581755910629716E-2</v>
      </c>
      <c r="Q329" s="20">
        <v>6.4206669725982227E-2</v>
      </c>
      <c r="S329" s="20">
        <v>9.2026499161067532E-2</v>
      </c>
      <c r="T329" s="20">
        <v>9.1127864270716105E-2</v>
      </c>
      <c r="U329" s="20">
        <v>8.1741168187560956E-2</v>
      </c>
      <c r="V329" s="20">
        <v>6.2222867591785927E-2</v>
      </c>
      <c r="W329" s="20">
        <v>9.7493724664269574E-2</v>
      </c>
      <c r="X329" s="20">
        <v>2.4550985615207899E-2</v>
      </c>
      <c r="Y329" s="20">
        <v>0.1132383982604708</v>
      </c>
      <c r="Z329" s="20">
        <v>7.7076223550330794E-2</v>
      </c>
      <c r="AA329" s="20">
        <v>5.2327542096274791E-2</v>
      </c>
      <c r="AB329" s="20">
        <v>4.2701839443664888E-2</v>
      </c>
      <c r="AC329" s="20">
        <v>7.7361541124470259E-2</v>
      </c>
      <c r="AD329" s="20">
        <v>4.6085230456773471E-2</v>
      </c>
      <c r="AE329" s="20">
        <v>3.765936660132773E-2</v>
      </c>
      <c r="AF329" s="20">
        <v>8.1276776098839001E-2</v>
      </c>
      <c r="AG329" s="20">
        <v>1.405044373909245E-2</v>
      </c>
      <c r="AH329" s="20">
        <v>2.5817452856953312E-2</v>
      </c>
      <c r="AI329" s="20">
        <v>0.1478906988053669</v>
      </c>
      <c r="AK329" s="20">
        <v>6.0665313786966248E-2</v>
      </c>
      <c r="AL329" s="20">
        <v>6.888344760034236E-2</v>
      </c>
      <c r="AN329" s="20">
        <v>6.1784083994968493E-2</v>
      </c>
      <c r="AO329" s="20">
        <v>7.0498093605125725E-2</v>
      </c>
      <c r="AP329" s="20">
        <v>6.4799812339385435E-2</v>
      </c>
      <c r="AQ329" s="20">
        <v>6.0324589609747618E-2</v>
      </c>
      <c r="AR329" s="20">
        <v>7.6629933307491002E-2</v>
      </c>
      <c r="AS329" s="20">
        <v>3.069348904657131E-2</v>
      </c>
      <c r="AT329" s="20">
        <v>5.5518757109742627E-2</v>
      </c>
      <c r="AV329" s="20">
        <v>5.6544301465175799E-2</v>
      </c>
      <c r="AW329" s="20">
        <v>5.9787404426959602E-2</v>
      </c>
      <c r="AX329" s="20">
        <v>3.3259922829422507E-2</v>
      </c>
      <c r="AY329" s="20">
        <v>0.1072168072853366</v>
      </c>
      <c r="AZ329" s="20">
        <v>0.1043428923891727</v>
      </c>
      <c r="BA329" s="20">
        <v>0.63243069381893513</v>
      </c>
      <c r="BB329" s="20">
        <v>0</v>
      </c>
      <c r="BC329" s="20">
        <v>5.7257681375301961E-2</v>
      </c>
      <c r="BE329" s="20">
        <v>5.3439830784584211E-2</v>
      </c>
      <c r="BF329" s="20">
        <v>5.3777333651277008E-2</v>
      </c>
      <c r="BG329" s="20">
        <v>3.7280974113272143E-2</v>
      </c>
      <c r="BH329" s="20">
        <v>8.7294825375611507E-2</v>
      </c>
      <c r="BI329" s="20">
        <v>8.048976120502882E-2</v>
      </c>
      <c r="BJ329" s="20">
        <v>0.1055325708110549</v>
      </c>
      <c r="BK329" s="20">
        <v>3.7139250080023327E-2</v>
      </c>
      <c r="BL329" s="20">
        <v>0.1444411622630036</v>
      </c>
      <c r="BN329" s="20">
        <v>7.4770625656951667E-2</v>
      </c>
      <c r="BO329" s="20">
        <v>4.902837080633838E-2</v>
      </c>
      <c r="BP329" s="20">
        <v>4.1469593201779842E-2</v>
      </c>
    </row>
    <row r="330" spans="2:68" x14ac:dyDescent="0.35">
      <c r="B330" s="19" t="s">
        <v>146</v>
      </c>
      <c r="C330" s="20">
        <v>9.0337014465639603E-2</v>
      </c>
      <c r="D330" s="20">
        <v>0.1669364139047024</v>
      </c>
      <c r="E330" s="20">
        <v>0.1170599053944885</v>
      </c>
      <c r="F330" s="20">
        <v>0.1103044139149961</v>
      </c>
      <c r="G330" s="20">
        <v>5.0788264288326598E-2</v>
      </c>
      <c r="H330" s="20">
        <v>7.000346713395833E-2</v>
      </c>
      <c r="I330" s="20">
        <v>2.5015620298163552E-2</v>
      </c>
      <c r="K330" s="20">
        <v>9.5190452059936217E-2</v>
      </c>
      <c r="L330" s="20">
        <v>8.5472889545624875E-2</v>
      </c>
      <c r="N330" s="20">
        <v>6.8647023843632637E-2</v>
      </c>
      <c r="O330" s="20">
        <v>0.1199769122024079</v>
      </c>
      <c r="P330" s="20">
        <v>9.5727322597147307E-2</v>
      </c>
      <c r="Q330" s="20">
        <v>9.8787081166281057E-2</v>
      </c>
      <c r="S330" s="20">
        <v>3.2117813268760773E-2</v>
      </c>
      <c r="T330" s="20">
        <v>9.6423069117030219E-2</v>
      </c>
      <c r="U330" s="20">
        <v>0</v>
      </c>
      <c r="V330" s="20">
        <v>6.9095520398722007E-2</v>
      </c>
      <c r="W330" s="20">
        <v>0.11502723511707889</v>
      </c>
      <c r="X330" s="20">
        <v>0.1124116680478182</v>
      </c>
      <c r="Y330" s="20">
        <v>8.9374177726911058E-2</v>
      </c>
      <c r="Z330" s="20">
        <v>0.14535021778729479</v>
      </c>
      <c r="AA330" s="20">
        <v>2.6831923040761589E-2</v>
      </c>
      <c r="AB330" s="20">
        <v>7.2566261341983171E-2</v>
      </c>
      <c r="AC330" s="20">
        <v>0.18811534272676131</v>
      </c>
      <c r="AD330" s="20">
        <v>6.8412268010277916E-2</v>
      </c>
      <c r="AE330" s="20">
        <v>0.1002676134035399</v>
      </c>
      <c r="AF330" s="20">
        <v>5.347193197431313E-2</v>
      </c>
      <c r="AG330" s="20">
        <v>1.7596472981989259E-2</v>
      </c>
      <c r="AH330" s="20">
        <v>8.4878779771222809E-2</v>
      </c>
      <c r="AI330" s="20">
        <v>0.137961173741485</v>
      </c>
      <c r="AK330" s="20">
        <v>7.6687776382008882E-2</v>
      </c>
      <c r="AL330" s="20">
        <v>0.1044365769515944</v>
      </c>
      <c r="AN330" s="20">
        <v>0.1391510226114421</v>
      </c>
      <c r="AO330" s="20">
        <v>0.1071763385726877</v>
      </c>
      <c r="AP330" s="20">
        <v>4.6900315751638597E-2</v>
      </c>
      <c r="AQ330" s="20">
        <v>7.4186790419751542E-2</v>
      </c>
      <c r="AR330" s="20">
        <v>7.3206192126787376E-2</v>
      </c>
      <c r="AS330" s="20">
        <v>6.6115246623044174E-2</v>
      </c>
      <c r="AT330" s="20">
        <v>8.0594968287248353E-2</v>
      </c>
      <c r="AV330" s="20">
        <v>5.6757157652016263E-2</v>
      </c>
      <c r="AW330" s="20">
        <v>9.9037425414890343E-2</v>
      </c>
      <c r="AX330" s="20">
        <v>6.0550656562902573E-2</v>
      </c>
      <c r="AY330" s="20">
        <v>0.14742654763753191</v>
      </c>
      <c r="AZ330" s="20">
        <v>6.6591296783983775E-2</v>
      </c>
      <c r="BA330" s="20">
        <v>0</v>
      </c>
      <c r="BB330" s="20">
        <v>0</v>
      </c>
      <c r="BC330" s="20">
        <v>0.11980960334806889</v>
      </c>
      <c r="BE330" s="20">
        <v>7.797554207091574E-2</v>
      </c>
      <c r="BF330" s="20">
        <v>0.1035909313803204</v>
      </c>
      <c r="BG330" s="20">
        <v>2.8530770309468181E-2</v>
      </c>
      <c r="BH330" s="20">
        <v>0.15137617500122119</v>
      </c>
      <c r="BI330" s="20">
        <v>0.1004343390708109</v>
      </c>
      <c r="BJ330" s="20">
        <v>5.1406618310004523E-2</v>
      </c>
      <c r="BK330" s="20">
        <v>3.3848661754183149E-2</v>
      </c>
      <c r="BL330" s="20">
        <v>0.1240780117921924</v>
      </c>
      <c r="BN330" s="20">
        <v>0.10127098502506809</v>
      </c>
      <c r="BO330" s="20">
        <v>3.057021766215726E-2</v>
      </c>
      <c r="BP330" s="20">
        <v>0.1045465116087263</v>
      </c>
    </row>
    <row r="331" spans="2:68" x14ac:dyDescent="0.35">
      <c r="B331" s="19" t="s">
        <v>145</v>
      </c>
      <c r="C331" s="20">
        <v>0.17202908196436659</v>
      </c>
      <c r="D331" s="20">
        <v>0.26034263190184592</v>
      </c>
      <c r="E331" s="20">
        <v>0.18224691737550311</v>
      </c>
      <c r="F331" s="20">
        <v>0.16556523650317981</v>
      </c>
      <c r="G331" s="20">
        <v>0.2184412186083205</v>
      </c>
      <c r="H331" s="20">
        <v>0.12570009803568261</v>
      </c>
      <c r="I331" s="20">
        <v>9.6313394935976293E-2</v>
      </c>
      <c r="K331" s="20">
        <v>0.16351452421557949</v>
      </c>
      <c r="L331" s="20">
        <v>0.18146874361941581</v>
      </c>
      <c r="N331" s="20">
        <v>0.12504196487370869</v>
      </c>
      <c r="O331" s="20">
        <v>0.17323735705014531</v>
      </c>
      <c r="P331" s="20">
        <v>0.18685697000595869</v>
      </c>
      <c r="Q331" s="20">
        <v>0.25119671062285692</v>
      </c>
      <c r="S331" s="20">
        <v>0.25644973568106427</v>
      </c>
      <c r="T331" s="20">
        <v>0.38126890027015231</v>
      </c>
      <c r="U331" s="20">
        <v>0.2443112934499691</v>
      </c>
      <c r="V331" s="20">
        <v>0.30817806730085678</v>
      </c>
      <c r="W331" s="20">
        <v>0.1925799491816729</v>
      </c>
      <c r="X331" s="20">
        <v>0.27855437899616731</v>
      </c>
      <c r="Y331" s="20">
        <v>0.15369456726467659</v>
      </c>
      <c r="Z331" s="20">
        <v>7.0593331685929628E-2</v>
      </c>
      <c r="AA331" s="20">
        <v>0.10434869706391769</v>
      </c>
      <c r="AB331" s="20">
        <v>0.15241418332991921</v>
      </c>
      <c r="AC331" s="20">
        <v>0.1223393442195186</v>
      </c>
      <c r="AD331" s="20">
        <v>0.14197475448385061</v>
      </c>
      <c r="AE331" s="20">
        <v>0.1518804470522018</v>
      </c>
      <c r="AF331" s="20">
        <v>0.12174821135326939</v>
      </c>
      <c r="AG331" s="20">
        <v>0.1570047494317654</v>
      </c>
      <c r="AH331" s="20">
        <v>0.11863158225442511</v>
      </c>
      <c r="AI331" s="20">
        <v>0.15090326654221589</v>
      </c>
      <c r="AK331" s="20">
        <v>0.16284647505522859</v>
      </c>
      <c r="AL331" s="20">
        <v>0.1806888250263933</v>
      </c>
      <c r="AN331" s="20">
        <v>0.20820527294912319</v>
      </c>
      <c r="AO331" s="20">
        <v>0.19055681625496021</v>
      </c>
      <c r="AP331" s="20">
        <v>0.169755930912979</v>
      </c>
      <c r="AQ331" s="20">
        <v>0.15020497012698961</v>
      </c>
      <c r="AR331" s="20">
        <v>0.15390076561951441</v>
      </c>
      <c r="AS331" s="20">
        <v>0.11836424932101661</v>
      </c>
      <c r="AT331" s="20">
        <v>0.18913372486388691</v>
      </c>
      <c r="AV331" s="20">
        <v>0.17774867682211881</v>
      </c>
      <c r="AW331" s="20">
        <v>0.14962092694844659</v>
      </c>
      <c r="AX331" s="20">
        <v>0.14281079370388239</v>
      </c>
      <c r="AY331" s="20">
        <v>0.223227225203316</v>
      </c>
      <c r="AZ331" s="20">
        <v>0.1618646261818539</v>
      </c>
      <c r="BA331" s="20">
        <v>0</v>
      </c>
      <c r="BB331" s="20">
        <v>0.19478620660735729</v>
      </c>
      <c r="BC331" s="20">
        <v>0.21432934574698939</v>
      </c>
      <c r="BE331" s="20">
        <v>0.1766643267340996</v>
      </c>
      <c r="BF331" s="20">
        <v>0.15563175449718269</v>
      </c>
      <c r="BG331" s="20">
        <v>0.21078717372240291</v>
      </c>
      <c r="BH331" s="20">
        <v>0.214103011335955</v>
      </c>
      <c r="BI331" s="20">
        <v>0.11804098643488189</v>
      </c>
      <c r="BJ331" s="20">
        <v>0.20607708004326331</v>
      </c>
      <c r="BK331" s="20">
        <v>0.21755862734501261</v>
      </c>
      <c r="BL331" s="20">
        <v>0.19584424676166229</v>
      </c>
      <c r="BN331" s="20">
        <v>0.177884832100839</v>
      </c>
      <c r="BO331" s="20">
        <v>0.15107515116963821</v>
      </c>
      <c r="BP331" s="20">
        <v>0.1643091571154166</v>
      </c>
    </row>
    <row r="332" spans="2:68" x14ac:dyDescent="0.35">
      <c r="B332" s="19" t="s">
        <v>144</v>
      </c>
      <c r="C332" s="20">
        <v>0.29050587778620379</v>
      </c>
      <c r="D332" s="20">
        <v>0.25782866644999392</v>
      </c>
      <c r="E332" s="20">
        <v>0.26352120233225701</v>
      </c>
      <c r="F332" s="20">
        <v>0.26733659808985138</v>
      </c>
      <c r="G332" s="20">
        <v>0.29670624162640669</v>
      </c>
      <c r="H332" s="20">
        <v>0.34533544166380659</v>
      </c>
      <c r="I332" s="20">
        <v>0.33604702101202388</v>
      </c>
      <c r="K332" s="20">
        <v>0.29696330304587559</v>
      </c>
      <c r="L332" s="20">
        <v>0.2797866322742748</v>
      </c>
      <c r="N332" s="20">
        <v>0.31058946491985162</v>
      </c>
      <c r="O332" s="20">
        <v>0.29656064744492422</v>
      </c>
      <c r="P332" s="20">
        <v>0.27252206297382658</v>
      </c>
      <c r="Q332" s="20">
        <v>0.26356888948970519</v>
      </c>
      <c r="S332" s="20">
        <v>0.12014644876862959</v>
      </c>
      <c r="T332" s="20">
        <v>0.31878687139385142</v>
      </c>
      <c r="U332" s="20">
        <v>0.28300538655759327</v>
      </c>
      <c r="V332" s="20">
        <v>0.2010779770447651</v>
      </c>
      <c r="W332" s="20">
        <v>0.17877872380046561</v>
      </c>
      <c r="X332" s="20">
        <v>0.26145052059072049</v>
      </c>
      <c r="Y332" s="20">
        <v>0.26487829700265958</v>
      </c>
      <c r="Z332" s="20">
        <v>0.39571673201492941</v>
      </c>
      <c r="AA332" s="20">
        <v>0.43978460153654042</v>
      </c>
      <c r="AB332" s="20">
        <v>0.21813423508600421</v>
      </c>
      <c r="AC332" s="20">
        <v>0.32844957881628611</v>
      </c>
      <c r="AD332" s="20">
        <v>0.3086353102926872</v>
      </c>
      <c r="AE332" s="20">
        <v>0.28434140774103411</v>
      </c>
      <c r="AF332" s="20">
        <v>0.28659901208024902</v>
      </c>
      <c r="AG332" s="20">
        <v>0.38327672475687508</v>
      </c>
      <c r="AH332" s="20">
        <v>0.31404663439026997</v>
      </c>
      <c r="AI332" s="20">
        <v>0.1477122101188649</v>
      </c>
      <c r="AK332" s="20">
        <v>0.30839898918680919</v>
      </c>
      <c r="AL332" s="20">
        <v>0.27251411062882658</v>
      </c>
      <c r="AN332" s="20">
        <v>0.30623117354778778</v>
      </c>
      <c r="AO332" s="20">
        <v>0.2467637507474294</v>
      </c>
      <c r="AP332" s="20">
        <v>0.23355134017093049</v>
      </c>
      <c r="AQ332" s="20">
        <v>0.35491938426995268</v>
      </c>
      <c r="AR332" s="20">
        <v>0.30414159194622542</v>
      </c>
      <c r="AS332" s="20">
        <v>0.26774535766154928</v>
      </c>
      <c r="AT332" s="20">
        <v>0.1384755479164145</v>
      </c>
      <c r="AV332" s="20">
        <v>0.30857944466569931</v>
      </c>
      <c r="AW332" s="20">
        <v>0.31290435784840892</v>
      </c>
      <c r="AX332" s="20">
        <v>0.2433654172470617</v>
      </c>
      <c r="AY332" s="20">
        <v>0.25224487711004989</v>
      </c>
      <c r="AZ332" s="20">
        <v>0.236634973683086</v>
      </c>
      <c r="BA332" s="20">
        <v>0</v>
      </c>
      <c r="BB332" s="20">
        <v>0.17803887606169619</v>
      </c>
      <c r="BC332" s="20">
        <v>0.29245861922282829</v>
      </c>
      <c r="BE332" s="20">
        <v>0.30485131218644917</v>
      </c>
      <c r="BF332" s="20">
        <v>0.30769577640120072</v>
      </c>
      <c r="BG332" s="20">
        <v>0.27878681547670919</v>
      </c>
      <c r="BH332" s="20">
        <v>0.27921804594142591</v>
      </c>
      <c r="BI332" s="20">
        <v>0.28948124363938399</v>
      </c>
      <c r="BJ332" s="20">
        <v>0.33524162569784649</v>
      </c>
      <c r="BK332" s="20">
        <v>0.24454886550547431</v>
      </c>
      <c r="BL332" s="20">
        <v>9.5776784178526364E-2</v>
      </c>
      <c r="BN332" s="20">
        <v>0.27757300795281392</v>
      </c>
      <c r="BO332" s="20">
        <v>0.33673196643277992</v>
      </c>
      <c r="BP332" s="20">
        <v>0.29445770635082869</v>
      </c>
    </row>
    <row r="333" spans="2:68" x14ac:dyDescent="0.35">
      <c r="B333" s="19" t="s">
        <v>143</v>
      </c>
      <c r="C333" s="20">
        <v>0.33249838264523479</v>
      </c>
      <c r="D333" s="20">
        <v>0.19557422499217439</v>
      </c>
      <c r="E333" s="20">
        <v>0.31930249841004021</v>
      </c>
      <c r="F333" s="20">
        <v>0.33886550066469362</v>
      </c>
      <c r="G333" s="20">
        <v>0.3337273328895608</v>
      </c>
      <c r="H333" s="20">
        <v>0.34748864842714799</v>
      </c>
      <c r="I333" s="20">
        <v>0.42435209907050608</v>
      </c>
      <c r="K333" s="20">
        <v>0.34575422270517658</v>
      </c>
      <c r="L333" s="20">
        <v>0.319787440140472</v>
      </c>
      <c r="N333" s="20">
        <v>0.40798093148602738</v>
      </c>
      <c r="O333" s="20">
        <v>0.27295535759545381</v>
      </c>
      <c r="P333" s="20">
        <v>0.32394169095178571</v>
      </c>
      <c r="Q333" s="20">
        <v>0.2468700110367639</v>
      </c>
      <c r="S333" s="20">
        <v>0.30767705794552902</v>
      </c>
      <c r="T333" s="20">
        <v>4.6028439022960298E-2</v>
      </c>
      <c r="U333" s="20">
        <v>0.3499448564444857</v>
      </c>
      <c r="V333" s="20">
        <v>0.35942556766387002</v>
      </c>
      <c r="W333" s="20">
        <v>0.39955476494195352</v>
      </c>
      <c r="X333" s="20">
        <v>0.2163441035818762</v>
      </c>
      <c r="Y333" s="20">
        <v>0.32485309326990602</v>
      </c>
      <c r="Z333" s="20">
        <v>0.28579855681638111</v>
      </c>
      <c r="AA333" s="20">
        <v>0.29731618057631298</v>
      </c>
      <c r="AB333" s="20">
        <v>0.43927525132433742</v>
      </c>
      <c r="AC333" s="20">
        <v>0.23622947878074621</v>
      </c>
      <c r="AD333" s="20">
        <v>0.43489243675641082</v>
      </c>
      <c r="AE333" s="20">
        <v>0.38639628242226698</v>
      </c>
      <c r="AF333" s="20">
        <v>0.4569040684933296</v>
      </c>
      <c r="AG333" s="20">
        <v>0.39363393113799588</v>
      </c>
      <c r="AH333" s="20">
        <v>0.44561120855906949</v>
      </c>
      <c r="AI333" s="20">
        <v>0.18636466637774229</v>
      </c>
      <c r="AK333" s="20">
        <v>0.35346513305457111</v>
      </c>
      <c r="AL333" s="20">
        <v>0.31205629342887009</v>
      </c>
      <c r="AN333" s="20">
        <v>0.24172641736174319</v>
      </c>
      <c r="AO333" s="20">
        <v>0.32540209806367898</v>
      </c>
      <c r="AP333" s="20">
        <v>0.43505957917988758</v>
      </c>
      <c r="AQ333" s="20">
        <v>0.32479987051532172</v>
      </c>
      <c r="AR333" s="20">
        <v>0.37167133647968242</v>
      </c>
      <c r="AS333" s="20">
        <v>0.4390681261968129</v>
      </c>
      <c r="AT333" s="20">
        <v>0.2904285852150012</v>
      </c>
      <c r="AV333" s="20">
        <v>0.37669564620385321</v>
      </c>
      <c r="AW333" s="20">
        <v>0.33004402584137182</v>
      </c>
      <c r="AX333" s="20">
        <v>0.49839638979054413</v>
      </c>
      <c r="AY333" s="20">
        <v>0.20606789020468841</v>
      </c>
      <c r="AZ333" s="20">
        <v>0.38447850839686493</v>
      </c>
      <c r="BA333" s="20">
        <v>0.36756930618106493</v>
      </c>
      <c r="BB333" s="20">
        <v>0.19434137633943879</v>
      </c>
      <c r="BC333" s="20">
        <v>0.25100741622650391</v>
      </c>
      <c r="BE333" s="20">
        <v>0.36097009110273609</v>
      </c>
      <c r="BF333" s="20">
        <v>0.33928865786731383</v>
      </c>
      <c r="BG333" s="20">
        <v>0.4161516781075702</v>
      </c>
      <c r="BH333" s="20">
        <v>0.18874238724040679</v>
      </c>
      <c r="BI333" s="20">
        <v>0.37972189201137141</v>
      </c>
      <c r="BJ333" s="20">
        <v>0.16017684650138581</v>
      </c>
      <c r="BK333" s="20">
        <v>0.34637715371616462</v>
      </c>
      <c r="BL333" s="20">
        <v>0.43985979500461542</v>
      </c>
      <c r="BN333" s="20">
        <v>0.32412137695507492</v>
      </c>
      <c r="BO333" s="20">
        <v>0.37023864105437809</v>
      </c>
      <c r="BP333" s="20">
        <v>0.33309531744117482</v>
      </c>
    </row>
    <row r="334" spans="2:68" x14ac:dyDescent="0.35">
      <c r="B334" s="19" t="s">
        <v>93</v>
      </c>
      <c r="C334" s="20">
        <v>4.9987006888530409E-2</v>
      </c>
      <c r="D334" s="20">
        <v>2.9597161312959901E-2</v>
      </c>
      <c r="E334" s="20">
        <v>5.4285342076992302E-2</v>
      </c>
      <c r="F334" s="20">
        <v>3.4612386396396647E-2</v>
      </c>
      <c r="G334" s="20">
        <v>4.1696244522135287E-2</v>
      </c>
      <c r="H334" s="20">
        <v>6.3537967382169866E-2</v>
      </c>
      <c r="I334" s="20">
        <v>7.6890320059926631E-2</v>
      </c>
      <c r="K334" s="20">
        <v>2.6828824186938501E-2</v>
      </c>
      <c r="L334" s="20">
        <v>7.6415973119301844E-2</v>
      </c>
      <c r="N334" s="20">
        <v>2.8598321017008248E-2</v>
      </c>
      <c r="O334" s="20">
        <v>8.2580059727930671E-2</v>
      </c>
      <c r="P334" s="20">
        <v>2.437019756065208E-2</v>
      </c>
      <c r="Q334" s="20">
        <v>7.5370637958410702E-2</v>
      </c>
      <c r="S334" s="20">
        <v>0.19158244517494891</v>
      </c>
      <c r="T334" s="20">
        <v>6.6364855925289706E-2</v>
      </c>
      <c r="U334" s="20">
        <v>4.0997295360390908E-2</v>
      </c>
      <c r="V334" s="20">
        <v>0</v>
      </c>
      <c r="W334" s="20">
        <v>1.6565602294559331E-2</v>
      </c>
      <c r="X334" s="20">
        <v>0.1066883431682101</v>
      </c>
      <c r="Y334" s="20">
        <v>5.3961466475375919E-2</v>
      </c>
      <c r="Z334" s="20">
        <v>2.5464938145134189E-2</v>
      </c>
      <c r="AA334" s="20">
        <v>7.9391055686192591E-2</v>
      </c>
      <c r="AB334" s="20">
        <v>7.4908229474091106E-2</v>
      </c>
      <c r="AC334" s="20">
        <v>4.7504714332217667E-2</v>
      </c>
      <c r="AD334" s="20">
        <v>0</v>
      </c>
      <c r="AE334" s="20">
        <v>3.9454882779629379E-2</v>
      </c>
      <c r="AF334" s="20">
        <v>0</v>
      </c>
      <c r="AG334" s="20">
        <v>3.4437677952282003E-2</v>
      </c>
      <c r="AH334" s="20">
        <v>1.101434216805916E-2</v>
      </c>
      <c r="AI334" s="20">
        <v>0.22916798441432509</v>
      </c>
      <c r="AK334" s="20">
        <v>3.7936312534415852E-2</v>
      </c>
      <c r="AL334" s="20">
        <v>6.1420746363973273E-2</v>
      </c>
      <c r="AN334" s="20">
        <v>4.2902029534935313E-2</v>
      </c>
      <c r="AO334" s="20">
        <v>5.9602902756117938E-2</v>
      </c>
      <c r="AP334" s="20">
        <v>4.9933021645178849E-2</v>
      </c>
      <c r="AQ334" s="20">
        <v>3.5564395058236928E-2</v>
      </c>
      <c r="AR334" s="20">
        <v>2.045018052029933E-2</v>
      </c>
      <c r="AS334" s="20">
        <v>7.8013531151005719E-2</v>
      </c>
      <c r="AT334" s="20">
        <v>0.24584841660770629</v>
      </c>
      <c r="AV334" s="20">
        <v>2.3674773191136929E-2</v>
      </c>
      <c r="AW334" s="20">
        <v>4.8605859519922648E-2</v>
      </c>
      <c r="AX334" s="20">
        <v>2.1616819866186888E-2</v>
      </c>
      <c r="AY334" s="20">
        <v>6.3816652559077217E-2</v>
      </c>
      <c r="AZ334" s="20">
        <v>4.6087702565038517E-2</v>
      </c>
      <c r="BA334" s="20">
        <v>0</v>
      </c>
      <c r="BB334" s="20">
        <v>0.43283354099150761</v>
      </c>
      <c r="BC334" s="20">
        <v>6.5137334080307502E-2</v>
      </c>
      <c r="BE334" s="20">
        <v>2.6098897121215148E-2</v>
      </c>
      <c r="BF334" s="20">
        <v>4.0015546202705463E-2</v>
      </c>
      <c r="BG334" s="20">
        <v>2.8462588270577249E-2</v>
      </c>
      <c r="BH334" s="20">
        <v>7.9265555105379706E-2</v>
      </c>
      <c r="BI334" s="20">
        <v>3.1831777638523018E-2</v>
      </c>
      <c r="BJ334" s="20">
        <v>0.14156525863644509</v>
      </c>
      <c r="BK334" s="20">
        <v>0.120527441599142</v>
      </c>
      <c r="BL334" s="20">
        <v>0</v>
      </c>
      <c r="BN334" s="20">
        <v>4.4379172309252382E-2</v>
      </c>
      <c r="BO334" s="20">
        <v>6.2355652874708012E-2</v>
      </c>
      <c r="BP334" s="20">
        <v>6.2121714282073678E-2</v>
      </c>
    </row>
    <row r="336" spans="2:68" ht="116" x14ac:dyDescent="0.35">
      <c r="B336" s="17" t="s">
        <v>162</v>
      </c>
    </row>
    <row r="337" spans="2:68" x14ac:dyDescent="0.35">
      <c r="B337" s="18" t="s">
        <v>16</v>
      </c>
    </row>
    <row r="338" spans="2:68" x14ac:dyDescent="0.35">
      <c r="B338" s="19" t="s">
        <v>147</v>
      </c>
      <c r="C338" s="20">
        <v>0.1228659415655395</v>
      </c>
      <c r="D338" s="20">
        <v>0.1263452153992361</v>
      </c>
      <c r="E338" s="20">
        <v>9.7655819368689736E-2</v>
      </c>
      <c r="F338" s="20">
        <v>0.14324688372744609</v>
      </c>
      <c r="G338" s="20">
        <v>0.12246745991043149</v>
      </c>
      <c r="H338" s="20">
        <v>0.1070028637004982</v>
      </c>
      <c r="I338" s="20">
        <v>0.14052426957474151</v>
      </c>
      <c r="K338" s="20">
        <v>0.1128034114640195</v>
      </c>
      <c r="L338" s="20">
        <v>0.13328011396695039</v>
      </c>
      <c r="N338" s="20">
        <v>0.12161317698939419</v>
      </c>
      <c r="O338" s="20">
        <v>0.10819723058392761</v>
      </c>
      <c r="P338" s="20">
        <v>0.14104087268990539</v>
      </c>
      <c r="Q338" s="20">
        <v>0.1228944071432588</v>
      </c>
      <c r="S338" s="20">
        <v>3.4699510073873063E-2</v>
      </c>
      <c r="T338" s="20">
        <v>0.15120539523065671</v>
      </c>
      <c r="U338" s="20">
        <v>0.1337900541697889</v>
      </c>
      <c r="V338" s="20">
        <v>0.12377265291214901</v>
      </c>
      <c r="W338" s="20">
        <v>8.2146295044910264E-2</v>
      </c>
      <c r="X338" s="20">
        <v>0.1182519995629069</v>
      </c>
      <c r="Y338" s="20">
        <v>0.1097705878210348</v>
      </c>
      <c r="Z338" s="20">
        <v>9.5423948074787879E-2</v>
      </c>
      <c r="AA338" s="20">
        <v>0.11436475852849021</v>
      </c>
      <c r="AB338" s="20">
        <v>0.15155218402145629</v>
      </c>
      <c r="AC338" s="20">
        <v>0.13348856712460069</v>
      </c>
      <c r="AD338" s="20">
        <v>0.16599152057230529</v>
      </c>
      <c r="AE338" s="20">
        <v>5.45396817961602E-2</v>
      </c>
      <c r="AF338" s="20">
        <v>0.1136799132652543</v>
      </c>
      <c r="AG338" s="20">
        <v>9.189888959821399E-2</v>
      </c>
      <c r="AH338" s="20">
        <v>0.13464130494134291</v>
      </c>
      <c r="AI338" s="20">
        <v>0.21148455943946731</v>
      </c>
      <c r="AK338" s="20">
        <v>0.13155320859201619</v>
      </c>
      <c r="AL338" s="20">
        <v>0.11451462138337649</v>
      </c>
      <c r="AN338" s="20">
        <v>0.15416610991632429</v>
      </c>
      <c r="AO338" s="20">
        <v>0.11114846038453</v>
      </c>
      <c r="AP338" s="20">
        <v>0.1240875316337571</v>
      </c>
      <c r="AQ338" s="20">
        <v>0.13094896998447289</v>
      </c>
      <c r="AR338" s="20">
        <v>0.1061421548807325</v>
      </c>
      <c r="AS338" s="20">
        <v>0.14359880836666811</v>
      </c>
      <c r="AT338" s="20">
        <v>2.9265020436526599E-2</v>
      </c>
      <c r="AV338" s="20">
        <v>9.5366035888773057E-2</v>
      </c>
      <c r="AW338" s="20">
        <v>0.1313335622967797</v>
      </c>
      <c r="AX338" s="20">
        <v>0.1228438243014168</v>
      </c>
      <c r="AY338" s="20">
        <v>0.1427197964762707</v>
      </c>
      <c r="AZ338" s="20">
        <v>0.12674089104249911</v>
      </c>
      <c r="BA338" s="20">
        <v>0.30494202326184661</v>
      </c>
      <c r="BB338" s="20">
        <v>6.9501297691103664E-2</v>
      </c>
      <c r="BC338" s="20">
        <v>0.12610890672355601</v>
      </c>
      <c r="BE338" s="20">
        <v>9.8218600963154032E-2</v>
      </c>
      <c r="BF338" s="20">
        <v>0.1166321333611207</v>
      </c>
      <c r="BG338" s="20">
        <v>7.3854949192928551E-2</v>
      </c>
      <c r="BH338" s="20">
        <v>0.13885913623100571</v>
      </c>
      <c r="BI338" s="20">
        <v>0.11784823377151921</v>
      </c>
      <c r="BJ338" s="20">
        <v>0.19465790058210539</v>
      </c>
      <c r="BK338" s="20">
        <v>0.17964457606337059</v>
      </c>
      <c r="BL338" s="20">
        <v>0.1696300879399904</v>
      </c>
      <c r="BN338" s="20">
        <v>0.12543712421988301</v>
      </c>
      <c r="BO338" s="20">
        <v>9.9079130452478778E-2</v>
      </c>
      <c r="BP338" s="20">
        <v>0.13330756366578209</v>
      </c>
    </row>
    <row r="339" spans="2:68" x14ac:dyDescent="0.35">
      <c r="B339" s="19" t="s">
        <v>146</v>
      </c>
      <c r="C339" s="20">
        <v>0.1389529981169253</v>
      </c>
      <c r="D339" s="20">
        <v>0.23902387161640631</v>
      </c>
      <c r="E339" s="20">
        <v>0.16126436981315001</v>
      </c>
      <c r="F339" s="20">
        <v>0.1214485683556146</v>
      </c>
      <c r="G339" s="20">
        <v>0.108285476057075</v>
      </c>
      <c r="H339" s="20">
        <v>0.1645531294414502</v>
      </c>
      <c r="I339" s="20">
        <v>7.2321991364663066E-2</v>
      </c>
      <c r="K339" s="20">
        <v>0.12758059919532341</v>
      </c>
      <c r="L339" s="20">
        <v>0.14905635085078731</v>
      </c>
      <c r="N339" s="20">
        <v>0.1407850907311009</v>
      </c>
      <c r="O339" s="20">
        <v>0.17958392878156909</v>
      </c>
      <c r="P339" s="20">
        <v>0.12648497341335929</v>
      </c>
      <c r="Q339" s="20">
        <v>0.10527364853681161</v>
      </c>
      <c r="S339" s="20">
        <v>0.10679037605432209</v>
      </c>
      <c r="T339" s="20">
        <v>8.2108412625013838E-2</v>
      </c>
      <c r="U339" s="20">
        <v>4.4432981411605767E-2</v>
      </c>
      <c r="V339" s="20">
        <v>0.1072171423359361</v>
      </c>
      <c r="W339" s="20">
        <v>0.19067002577057651</v>
      </c>
      <c r="X339" s="20">
        <v>0.21561918677962971</v>
      </c>
      <c r="Y339" s="20">
        <v>0.1626048271459852</v>
      </c>
      <c r="Z339" s="20">
        <v>0.11483488436601599</v>
      </c>
      <c r="AA339" s="20">
        <v>0.16726443672720401</v>
      </c>
      <c r="AB339" s="20">
        <v>8.4093895668697863E-2</v>
      </c>
      <c r="AC339" s="20">
        <v>0.19811882052269961</v>
      </c>
      <c r="AD339" s="20">
        <v>0.1362052383116735</v>
      </c>
      <c r="AE339" s="20">
        <v>0.2584332145628403</v>
      </c>
      <c r="AF339" s="20">
        <v>0.17729933478080209</v>
      </c>
      <c r="AG339" s="20">
        <v>0.13943728255067989</v>
      </c>
      <c r="AH339" s="20">
        <v>0.1007207815631864</v>
      </c>
      <c r="AI339" s="20">
        <v>3.4606847765822762E-2</v>
      </c>
      <c r="AK339" s="20">
        <v>0.1481760325657486</v>
      </c>
      <c r="AL339" s="20">
        <v>0.12970572658202659</v>
      </c>
      <c r="AN339" s="20">
        <v>0.1162197099499304</v>
      </c>
      <c r="AO339" s="20">
        <v>0.16099013927069089</v>
      </c>
      <c r="AP339" s="20">
        <v>0.1257289680930565</v>
      </c>
      <c r="AQ339" s="20">
        <v>0.14438475238689591</v>
      </c>
      <c r="AR339" s="20">
        <v>0.15599133174084009</v>
      </c>
      <c r="AS339" s="20">
        <v>9.8779464938715311E-2</v>
      </c>
      <c r="AT339" s="20">
        <v>8.3870623480248097E-2</v>
      </c>
      <c r="AV339" s="20">
        <v>0.14327866939173359</v>
      </c>
      <c r="AW339" s="20">
        <v>0.16392302004904</v>
      </c>
      <c r="AX339" s="20">
        <v>0.1014186975768073</v>
      </c>
      <c r="AY339" s="20">
        <v>0.18147387772327339</v>
      </c>
      <c r="AZ339" s="20">
        <v>9.7911414644927058E-2</v>
      </c>
      <c r="BA339" s="20">
        <v>0.1935822602973207</v>
      </c>
      <c r="BB339" s="20">
        <v>9.056942749439427E-2</v>
      </c>
      <c r="BC339" s="20">
        <v>0.1075389631579272</v>
      </c>
      <c r="BE339" s="20">
        <v>0.14370415143381929</v>
      </c>
      <c r="BF339" s="20">
        <v>0.13339133121574151</v>
      </c>
      <c r="BG339" s="20">
        <v>0.16797847257856391</v>
      </c>
      <c r="BH339" s="20">
        <v>0.2293298706447148</v>
      </c>
      <c r="BI339" s="20">
        <v>0.1368237399343728</v>
      </c>
      <c r="BJ339" s="20">
        <v>7.2029848498861682E-2</v>
      </c>
      <c r="BK339" s="20">
        <v>5.0638911902211113E-2</v>
      </c>
      <c r="BL339" s="20">
        <v>0.1110837645637003</v>
      </c>
      <c r="BN339" s="20">
        <v>0.15079462720969011</v>
      </c>
      <c r="BO339" s="20">
        <v>0.14612702327925009</v>
      </c>
      <c r="BP339" s="20">
        <v>9.0947800790460831E-2</v>
      </c>
    </row>
    <row r="340" spans="2:68" x14ac:dyDescent="0.35">
      <c r="B340" s="19" t="s">
        <v>145</v>
      </c>
      <c r="C340" s="20">
        <v>0.25320340331645302</v>
      </c>
      <c r="D340" s="20">
        <v>0.31280454660053852</v>
      </c>
      <c r="E340" s="20">
        <v>0.26748519117462738</v>
      </c>
      <c r="F340" s="20">
        <v>0.24159616248622581</v>
      </c>
      <c r="G340" s="20">
        <v>0.21069417565577969</v>
      </c>
      <c r="H340" s="20">
        <v>0.24125119737169781</v>
      </c>
      <c r="I340" s="20">
        <v>0.25756927041743621</v>
      </c>
      <c r="K340" s="20">
        <v>0.23852272227110999</v>
      </c>
      <c r="L340" s="20">
        <v>0.27013432514948632</v>
      </c>
      <c r="N340" s="20">
        <v>0.2214805926328999</v>
      </c>
      <c r="O340" s="20">
        <v>0.2633049353350137</v>
      </c>
      <c r="P340" s="20">
        <v>0.26584461776126062</v>
      </c>
      <c r="Q340" s="20">
        <v>0.29762875488542329</v>
      </c>
      <c r="S340" s="20">
        <v>0.20268714640544691</v>
      </c>
      <c r="T340" s="20">
        <v>0.35082514425648698</v>
      </c>
      <c r="U340" s="20">
        <v>0.33619718219185379</v>
      </c>
      <c r="V340" s="20">
        <v>0.29320168694416288</v>
      </c>
      <c r="W340" s="20">
        <v>0.32650527801819412</v>
      </c>
      <c r="X340" s="20">
        <v>0.20764786717216119</v>
      </c>
      <c r="Y340" s="20">
        <v>0.28670277015656409</v>
      </c>
      <c r="Z340" s="20">
        <v>0.30020295918180512</v>
      </c>
      <c r="AA340" s="20">
        <v>0.27985971639833329</v>
      </c>
      <c r="AB340" s="20">
        <v>0.24977522441106609</v>
      </c>
      <c r="AC340" s="20">
        <v>0.20858679457609131</v>
      </c>
      <c r="AD340" s="20">
        <v>0.2882415350927513</v>
      </c>
      <c r="AE340" s="20">
        <v>0.1908522661198333</v>
      </c>
      <c r="AF340" s="20">
        <v>0.16657815643332771</v>
      </c>
      <c r="AG340" s="20">
        <v>0.2479757068356527</v>
      </c>
      <c r="AH340" s="20">
        <v>0.1825387628679298</v>
      </c>
      <c r="AI340" s="20">
        <v>0.23858821249761711</v>
      </c>
      <c r="AK340" s="20">
        <v>0.21149917090488141</v>
      </c>
      <c r="AL340" s="20">
        <v>0.29542828211831462</v>
      </c>
      <c r="AN340" s="20">
        <v>0.3131388034926022</v>
      </c>
      <c r="AO340" s="20">
        <v>0.23597668517195219</v>
      </c>
      <c r="AP340" s="20">
        <v>0.22285452220827409</v>
      </c>
      <c r="AQ340" s="20">
        <v>0.25279445945947882</v>
      </c>
      <c r="AR340" s="20">
        <v>0.2374564259874547</v>
      </c>
      <c r="AS340" s="20">
        <v>0.2175168957381827</v>
      </c>
      <c r="AT340" s="20">
        <v>0.25686585694043879</v>
      </c>
      <c r="AV340" s="20">
        <v>0.2483463194645876</v>
      </c>
      <c r="AW340" s="20">
        <v>0.2381917120403301</v>
      </c>
      <c r="AX340" s="20">
        <v>0.2598082374659566</v>
      </c>
      <c r="AY340" s="20">
        <v>0.27569545888669789</v>
      </c>
      <c r="AZ340" s="20">
        <v>0.24223454158361149</v>
      </c>
      <c r="BA340" s="20">
        <v>0.27333896788454798</v>
      </c>
      <c r="BB340" s="20">
        <v>0.19478620660735729</v>
      </c>
      <c r="BC340" s="20">
        <v>0.28814607719331942</v>
      </c>
      <c r="BE340" s="20">
        <v>0.2354960464424132</v>
      </c>
      <c r="BF340" s="20">
        <v>0.24647403356195571</v>
      </c>
      <c r="BG340" s="20">
        <v>0.29611347802376681</v>
      </c>
      <c r="BH340" s="20">
        <v>0.27710720370607128</v>
      </c>
      <c r="BI340" s="20">
        <v>0.243508761312863</v>
      </c>
      <c r="BJ340" s="20">
        <v>0.25813841456258452</v>
      </c>
      <c r="BK340" s="20">
        <v>0.28474097535694037</v>
      </c>
      <c r="BL340" s="20">
        <v>0.19054728697248521</v>
      </c>
      <c r="BN340" s="20">
        <v>0.25594827608150411</v>
      </c>
      <c r="BO340" s="20">
        <v>0.229186441984952</v>
      </c>
      <c r="BP340" s="20">
        <v>0.25941110206728057</v>
      </c>
    </row>
    <row r="341" spans="2:68" x14ac:dyDescent="0.35">
      <c r="B341" s="19" t="s">
        <v>144</v>
      </c>
      <c r="C341" s="20">
        <v>0.26683003837442221</v>
      </c>
      <c r="D341" s="20">
        <v>0.18003284381854459</v>
      </c>
      <c r="E341" s="20">
        <v>0.26565552012329302</v>
      </c>
      <c r="F341" s="20">
        <v>0.28337791243494959</v>
      </c>
      <c r="G341" s="20">
        <v>0.29660778884194577</v>
      </c>
      <c r="H341" s="20">
        <v>0.24201236459157499</v>
      </c>
      <c r="I341" s="20">
        <v>0.29579271883553448</v>
      </c>
      <c r="K341" s="20">
        <v>0.27269152865900098</v>
      </c>
      <c r="L341" s="20">
        <v>0.26201141216397161</v>
      </c>
      <c r="N341" s="20">
        <v>0.28664836981581432</v>
      </c>
      <c r="O341" s="20">
        <v>0.2484216368374807</v>
      </c>
      <c r="P341" s="20">
        <v>0.24750656068101659</v>
      </c>
      <c r="Q341" s="20">
        <v>0.2615957146507471</v>
      </c>
      <c r="S341" s="20">
        <v>0.13032772025305689</v>
      </c>
      <c r="T341" s="20">
        <v>0.30157670891251098</v>
      </c>
      <c r="U341" s="20">
        <v>0.1532425150788197</v>
      </c>
      <c r="V341" s="20">
        <v>0.29834275706792018</v>
      </c>
      <c r="W341" s="20">
        <v>0.19869202552157861</v>
      </c>
      <c r="X341" s="20">
        <v>0.27989081473880539</v>
      </c>
      <c r="Y341" s="20">
        <v>0.25892389388826992</v>
      </c>
      <c r="Z341" s="20">
        <v>0.30711346643740378</v>
      </c>
      <c r="AA341" s="20">
        <v>0.23944562742634851</v>
      </c>
      <c r="AB341" s="20">
        <v>0.23296274179872689</v>
      </c>
      <c r="AC341" s="20">
        <v>0.23806704496820369</v>
      </c>
      <c r="AD341" s="20">
        <v>0.2453371044119482</v>
      </c>
      <c r="AE341" s="20">
        <v>0.31352479351722462</v>
      </c>
      <c r="AF341" s="20">
        <v>0.24114420255843211</v>
      </c>
      <c r="AG341" s="20">
        <v>0.31840590002945102</v>
      </c>
      <c r="AH341" s="20">
        <v>0.35975906845931582</v>
      </c>
      <c r="AI341" s="20">
        <v>0.23428559558135259</v>
      </c>
      <c r="AK341" s="20">
        <v>0.28975938533681372</v>
      </c>
      <c r="AL341" s="20">
        <v>0.243392390699498</v>
      </c>
      <c r="AN341" s="20">
        <v>0.25270750407480269</v>
      </c>
      <c r="AO341" s="20">
        <v>0.28011345691189399</v>
      </c>
      <c r="AP341" s="20">
        <v>0.22391022517707809</v>
      </c>
      <c r="AQ341" s="20">
        <v>0.2495048412307436</v>
      </c>
      <c r="AR341" s="20">
        <v>0.3040661781672036</v>
      </c>
      <c r="AS341" s="20">
        <v>0.30130961480981799</v>
      </c>
      <c r="AT341" s="20">
        <v>0.26263600994994118</v>
      </c>
      <c r="AV341" s="20">
        <v>0.30359580348417792</v>
      </c>
      <c r="AW341" s="20">
        <v>0.24110348309986701</v>
      </c>
      <c r="AX341" s="20">
        <v>0.29957134997342338</v>
      </c>
      <c r="AY341" s="20">
        <v>0.21073473745121871</v>
      </c>
      <c r="AZ341" s="20">
        <v>0.3139359980327599</v>
      </c>
      <c r="BA341" s="20">
        <v>0.2281367485562848</v>
      </c>
      <c r="BB341" s="20">
        <v>0</v>
      </c>
      <c r="BC341" s="20">
        <v>0.27998897669245021</v>
      </c>
      <c r="BE341" s="20">
        <v>0.32383416952703642</v>
      </c>
      <c r="BF341" s="20">
        <v>0.25665020093142282</v>
      </c>
      <c r="BG341" s="20">
        <v>0.22217617140480619</v>
      </c>
      <c r="BH341" s="20">
        <v>0.1714718009998612</v>
      </c>
      <c r="BI341" s="20">
        <v>0.29650117419628069</v>
      </c>
      <c r="BJ341" s="20">
        <v>0.34372618039806818</v>
      </c>
      <c r="BK341" s="20">
        <v>0.20397072671960489</v>
      </c>
      <c r="BL341" s="20">
        <v>0.34249420283742038</v>
      </c>
      <c r="BN341" s="20">
        <v>0.25575946214141448</v>
      </c>
      <c r="BO341" s="20">
        <v>0.29459181199192408</v>
      </c>
      <c r="BP341" s="20">
        <v>0.2794451832676515</v>
      </c>
    </row>
    <row r="342" spans="2:68" x14ac:dyDescent="0.35">
      <c r="B342" s="19" t="s">
        <v>143</v>
      </c>
      <c r="C342" s="20">
        <v>0.17714215583464921</v>
      </c>
      <c r="D342" s="20">
        <v>0.1127553399281708</v>
      </c>
      <c r="E342" s="20">
        <v>0.17687676725324911</v>
      </c>
      <c r="F342" s="20">
        <v>0.17861331883120721</v>
      </c>
      <c r="G342" s="20">
        <v>0.20075033179035751</v>
      </c>
      <c r="H342" s="20">
        <v>0.20612680058127539</v>
      </c>
      <c r="I342" s="20">
        <v>0.17531867142100591</v>
      </c>
      <c r="K342" s="20">
        <v>0.2172632135532466</v>
      </c>
      <c r="L342" s="20">
        <v>0.13311991045180549</v>
      </c>
      <c r="N342" s="20">
        <v>0.2091439951372967</v>
      </c>
      <c r="O342" s="20">
        <v>0.14234398778345789</v>
      </c>
      <c r="P342" s="20">
        <v>0.19672809481240611</v>
      </c>
      <c r="Q342" s="20">
        <v>0.13691140431015991</v>
      </c>
      <c r="S342" s="20">
        <v>0.28212791576091401</v>
      </c>
      <c r="T342" s="20">
        <v>3.0703290845638859E-2</v>
      </c>
      <c r="U342" s="20">
        <v>0.30701195778545198</v>
      </c>
      <c r="V342" s="20">
        <v>0.15041012004626719</v>
      </c>
      <c r="W342" s="20">
        <v>0.1626618504948299</v>
      </c>
      <c r="X342" s="20">
        <v>0.13326120573020531</v>
      </c>
      <c r="Y342" s="20">
        <v>0.1702991383118852</v>
      </c>
      <c r="Z342" s="20">
        <v>0.13548513784966121</v>
      </c>
      <c r="AA342" s="20">
        <v>0.15241163971877791</v>
      </c>
      <c r="AB342" s="20">
        <v>0.23013251954783071</v>
      </c>
      <c r="AC342" s="20">
        <v>0.19613523655182319</v>
      </c>
      <c r="AD342" s="20">
        <v>0.1201246390949401</v>
      </c>
      <c r="AE342" s="20">
        <v>0.18265004400394161</v>
      </c>
      <c r="AF342" s="20">
        <v>0.28886937117641498</v>
      </c>
      <c r="AG342" s="20">
        <v>0.1834974174993052</v>
      </c>
      <c r="AH342" s="20">
        <v>0.22234008216822501</v>
      </c>
      <c r="AI342" s="20">
        <v>8.7314205306377624E-2</v>
      </c>
      <c r="AK342" s="20">
        <v>0.1783875385341257</v>
      </c>
      <c r="AL342" s="20">
        <v>0.17566964461180981</v>
      </c>
      <c r="AN342" s="20">
        <v>0.1188657992511841</v>
      </c>
      <c r="AO342" s="20">
        <v>0.18294670028879431</v>
      </c>
      <c r="AP342" s="20">
        <v>0.28974188392655409</v>
      </c>
      <c r="AQ342" s="20">
        <v>0.18125567191824879</v>
      </c>
      <c r="AR342" s="20">
        <v>0.16833565999595179</v>
      </c>
      <c r="AS342" s="20">
        <v>0.22828711165330981</v>
      </c>
      <c r="AT342" s="20">
        <v>9.0911286502761507E-2</v>
      </c>
      <c r="AV342" s="20">
        <v>0.1761756970233487</v>
      </c>
      <c r="AW342" s="20">
        <v>0.19718198991164271</v>
      </c>
      <c r="AX342" s="20">
        <v>0.20958315804550751</v>
      </c>
      <c r="AY342" s="20">
        <v>0.13160649602191771</v>
      </c>
      <c r="AZ342" s="20">
        <v>0.16697306522634131</v>
      </c>
      <c r="BA342" s="20">
        <v>0</v>
      </c>
      <c r="BB342" s="20">
        <v>0.1248400786483351</v>
      </c>
      <c r="BC342" s="20">
        <v>0.14965984308908251</v>
      </c>
      <c r="BE342" s="20">
        <v>0.18563623733337201</v>
      </c>
      <c r="BF342" s="20">
        <v>0.23150410533666399</v>
      </c>
      <c r="BG342" s="20">
        <v>0.21141434052935709</v>
      </c>
      <c r="BH342" s="20">
        <v>0.10414505836497891</v>
      </c>
      <c r="BI342" s="20">
        <v>0.14883442897971741</v>
      </c>
      <c r="BJ342" s="20">
        <v>5.4577156710481349E-2</v>
      </c>
      <c r="BK342" s="20">
        <v>0.15792319564227261</v>
      </c>
      <c r="BL342" s="20">
        <v>0.1654456942637689</v>
      </c>
      <c r="BN342" s="20">
        <v>0.17536507879858121</v>
      </c>
      <c r="BO342" s="20">
        <v>0.17588990036243321</v>
      </c>
      <c r="BP342" s="20">
        <v>0.1906261328982872</v>
      </c>
    </row>
    <row r="343" spans="2:68" x14ac:dyDescent="0.35">
      <c r="B343" s="19" t="s">
        <v>93</v>
      </c>
      <c r="C343" s="20">
        <v>4.1005462792010838E-2</v>
      </c>
      <c r="D343" s="20">
        <v>2.9038182637103789E-2</v>
      </c>
      <c r="E343" s="20">
        <v>3.1062332266990709E-2</v>
      </c>
      <c r="F343" s="20">
        <v>3.171715416455663E-2</v>
      </c>
      <c r="G343" s="20">
        <v>6.1194767744410843E-2</v>
      </c>
      <c r="H343" s="20">
        <v>3.9053644313503513E-2</v>
      </c>
      <c r="I343" s="20">
        <v>5.8473078386618693E-2</v>
      </c>
      <c r="K343" s="20">
        <v>3.1138524857299451E-2</v>
      </c>
      <c r="L343" s="20">
        <v>5.2397887416999071E-2</v>
      </c>
      <c r="N343" s="20">
        <v>2.0328774693494141E-2</v>
      </c>
      <c r="O343" s="20">
        <v>5.814828067855092E-2</v>
      </c>
      <c r="P343" s="20">
        <v>2.239488064205199E-2</v>
      </c>
      <c r="Q343" s="20">
        <v>7.5696070473599303E-2</v>
      </c>
      <c r="S343" s="20">
        <v>0.24336733145238709</v>
      </c>
      <c r="T343" s="20">
        <v>8.3581048129692526E-2</v>
      </c>
      <c r="U343" s="20">
        <v>2.5325309362479641E-2</v>
      </c>
      <c r="V343" s="20">
        <v>2.7055640693564489E-2</v>
      </c>
      <c r="W343" s="20">
        <v>3.9324525149910583E-2</v>
      </c>
      <c r="X343" s="20">
        <v>4.5328926016291772E-2</v>
      </c>
      <c r="Y343" s="20">
        <v>1.1698782676260649E-2</v>
      </c>
      <c r="Z343" s="20">
        <v>4.6939604090325993E-2</v>
      </c>
      <c r="AA343" s="20">
        <v>4.6653821200846012E-2</v>
      </c>
      <c r="AB343" s="20">
        <v>5.1483434552222047E-2</v>
      </c>
      <c r="AC343" s="20">
        <v>2.5603536256581551E-2</v>
      </c>
      <c r="AD343" s="20">
        <v>4.4099962516381618E-2</v>
      </c>
      <c r="AE343" s="20">
        <v>0</v>
      </c>
      <c r="AF343" s="20">
        <v>1.242902178576891E-2</v>
      </c>
      <c r="AG343" s="20">
        <v>1.878480348669731E-2</v>
      </c>
      <c r="AH343" s="20">
        <v>0</v>
      </c>
      <c r="AI343" s="20">
        <v>0.19372057940936269</v>
      </c>
      <c r="AK343" s="20">
        <v>4.0624664066414219E-2</v>
      </c>
      <c r="AL343" s="20">
        <v>4.1289334604974408E-2</v>
      </c>
      <c r="AN343" s="20">
        <v>4.4902073315156228E-2</v>
      </c>
      <c r="AO343" s="20">
        <v>2.882455797213861E-2</v>
      </c>
      <c r="AP343" s="20">
        <v>1.367686896127999E-2</v>
      </c>
      <c r="AQ343" s="20">
        <v>4.1111305020160152E-2</v>
      </c>
      <c r="AR343" s="20">
        <v>2.8008249227817281E-2</v>
      </c>
      <c r="AS343" s="20">
        <v>1.0508104493305951E-2</v>
      </c>
      <c r="AT343" s="20">
        <v>0.27645120269008361</v>
      </c>
      <c r="AV343" s="20">
        <v>3.3237474747379467E-2</v>
      </c>
      <c r="AW343" s="20">
        <v>2.8266232602340308E-2</v>
      </c>
      <c r="AX343" s="20">
        <v>6.7747326368885518E-3</v>
      </c>
      <c r="AY343" s="20">
        <v>5.7769633440621741E-2</v>
      </c>
      <c r="AZ343" s="20">
        <v>5.2204089469861097E-2</v>
      </c>
      <c r="BA343" s="20">
        <v>0</v>
      </c>
      <c r="BB343" s="20">
        <v>0.5203029895588096</v>
      </c>
      <c r="BC343" s="20">
        <v>4.8557233143664801E-2</v>
      </c>
      <c r="BE343" s="20">
        <v>1.311079430020521E-2</v>
      </c>
      <c r="BF343" s="20">
        <v>1.5348195593095471E-2</v>
      </c>
      <c r="BG343" s="20">
        <v>2.8462588270577249E-2</v>
      </c>
      <c r="BH343" s="20">
        <v>7.9086930053368282E-2</v>
      </c>
      <c r="BI343" s="20">
        <v>5.6483661805246853E-2</v>
      </c>
      <c r="BJ343" s="20">
        <v>7.6870499247898946E-2</v>
      </c>
      <c r="BK343" s="20">
        <v>0.1230816143156003</v>
      </c>
      <c r="BL343" s="20">
        <v>2.0798963422634799E-2</v>
      </c>
      <c r="BN343" s="20">
        <v>3.6695431548927147E-2</v>
      </c>
      <c r="BO343" s="20">
        <v>5.512569192896169E-2</v>
      </c>
      <c r="BP343" s="20">
        <v>4.6262217310537812E-2</v>
      </c>
    </row>
    <row r="345" spans="2:68" ht="29" x14ac:dyDescent="0.35">
      <c r="B345" s="17" t="s">
        <v>163</v>
      </c>
    </row>
    <row r="346" spans="2:68" x14ac:dyDescent="0.35">
      <c r="B346" s="18" t="s">
        <v>16</v>
      </c>
    </row>
    <row r="347" spans="2:68" ht="58" x14ac:dyDescent="0.35">
      <c r="B347" s="19" t="s">
        <v>164</v>
      </c>
      <c r="C347" s="20">
        <v>0.6414784311316406</v>
      </c>
      <c r="D347" s="20">
        <v>0.51270417403084845</v>
      </c>
      <c r="E347" s="20">
        <v>0.68025027440734875</v>
      </c>
      <c r="F347" s="20">
        <v>0.63120639787710164</v>
      </c>
      <c r="G347" s="20">
        <v>0.59222549375390765</v>
      </c>
      <c r="H347" s="20">
        <v>0.70199928629202402</v>
      </c>
      <c r="I347" s="20">
        <v>0.69049770551956813</v>
      </c>
      <c r="K347" s="20">
        <v>0.67517234340881782</v>
      </c>
      <c r="L347" s="20">
        <v>0.60372459319939276</v>
      </c>
      <c r="N347" s="20">
        <v>0.74080425428369034</v>
      </c>
      <c r="O347" s="20">
        <v>0.62011734032830512</v>
      </c>
      <c r="P347" s="20">
        <v>0.5646242582486084</v>
      </c>
      <c r="Q347" s="20">
        <v>0.53283537809046322</v>
      </c>
      <c r="S347" s="20">
        <v>0.41781550158455127</v>
      </c>
      <c r="T347" s="20">
        <v>0.59715592273145557</v>
      </c>
      <c r="U347" s="20">
        <v>0.56506266107770653</v>
      </c>
      <c r="V347" s="20">
        <v>0.63457469056468463</v>
      </c>
      <c r="W347" s="20">
        <v>0.53364476838395714</v>
      </c>
      <c r="X347" s="20">
        <v>0.60738913056860522</v>
      </c>
      <c r="Y347" s="20">
        <v>0.63530033667747687</v>
      </c>
      <c r="Z347" s="20">
        <v>0.67819078513205489</v>
      </c>
      <c r="AA347" s="20">
        <v>0.57054573176030421</v>
      </c>
      <c r="AB347" s="20">
        <v>0.6005641692903968</v>
      </c>
      <c r="AC347" s="20">
        <v>0.5970787444742236</v>
      </c>
      <c r="AD347" s="20">
        <v>0.67134757710642601</v>
      </c>
      <c r="AE347" s="20">
        <v>0.76437869689995441</v>
      </c>
      <c r="AF347" s="20">
        <v>0.75800494381058459</v>
      </c>
      <c r="AG347" s="20">
        <v>0.77128387740844973</v>
      </c>
      <c r="AH347" s="20">
        <v>0.80697806008855111</v>
      </c>
      <c r="AI347" s="20">
        <v>0.37111115458459859</v>
      </c>
      <c r="AK347" s="20">
        <v>0.65213002939757014</v>
      </c>
      <c r="AL347" s="20">
        <v>0.63134999157901761</v>
      </c>
      <c r="AN347" s="20">
        <v>0.56139403705842905</v>
      </c>
      <c r="AO347" s="20">
        <v>0.58085471777577902</v>
      </c>
      <c r="AP347" s="20">
        <v>0.62942606405529533</v>
      </c>
      <c r="AQ347" s="20">
        <v>0.71530728883821693</v>
      </c>
      <c r="AR347" s="20">
        <v>0.69837727691182083</v>
      </c>
      <c r="AS347" s="20">
        <v>0.75283030154891362</v>
      </c>
      <c r="AT347" s="20">
        <v>0.51489222935591228</v>
      </c>
      <c r="AV347" s="20">
        <v>0.69134405896644369</v>
      </c>
      <c r="AW347" s="20">
        <v>0.65668896598879034</v>
      </c>
      <c r="AX347" s="20">
        <v>0.71288648004780808</v>
      </c>
      <c r="AY347" s="20">
        <v>0.58783363883016004</v>
      </c>
      <c r="AZ347" s="20">
        <v>0.64706255467197504</v>
      </c>
      <c r="BA347" s="20">
        <v>0.36756930618106493</v>
      </c>
      <c r="BB347" s="20">
        <v>0.31463957970276157</v>
      </c>
      <c r="BC347" s="20">
        <v>0.57163694371109919</v>
      </c>
      <c r="BE347" s="20">
        <v>0.69217952089604851</v>
      </c>
      <c r="BF347" s="20">
        <v>0.70830204228510496</v>
      </c>
      <c r="BG347" s="20">
        <v>0.61512234864850213</v>
      </c>
      <c r="BH347" s="20">
        <v>0.51317403404033934</v>
      </c>
      <c r="BI347" s="20">
        <v>0.63269691199549916</v>
      </c>
      <c r="BJ347" s="20">
        <v>0.45284117098989207</v>
      </c>
      <c r="BK347" s="20">
        <v>0.62512152714563307</v>
      </c>
      <c r="BL347" s="20">
        <v>0.61938499057058483</v>
      </c>
      <c r="BN347" s="20">
        <v>0.63049298460040315</v>
      </c>
      <c r="BO347" s="20">
        <v>0.68969749277042147</v>
      </c>
      <c r="BP347" s="20">
        <v>0.63435640409083893</v>
      </c>
    </row>
    <row r="348" spans="2:68" ht="72.5" x14ac:dyDescent="0.35">
      <c r="B348" s="19" t="s">
        <v>165</v>
      </c>
      <c r="C348" s="20">
        <v>0.23462464494630461</v>
      </c>
      <c r="D348" s="20">
        <v>0.34794109656759042</v>
      </c>
      <c r="E348" s="20">
        <v>0.21233434883219529</v>
      </c>
      <c r="F348" s="20">
        <v>0.25845637888534301</v>
      </c>
      <c r="G348" s="20">
        <v>0.25864561548720127</v>
      </c>
      <c r="H348" s="20">
        <v>0.1610233807057348</v>
      </c>
      <c r="I348" s="20">
        <v>0.18805405358129451</v>
      </c>
      <c r="K348" s="20">
        <v>0.22251946356738231</v>
      </c>
      <c r="L348" s="20">
        <v>0.24722323897863599</v>
      </c>
      <c r="N348" s="20">
        <v>0.1881893116857962</v>
      </c>
      <c r="O348" s="20">
        <v>0.23324425476237459</v>
      </c>
      <c r="P348" s="20">
        <v>0.30986547600478398</v>
      </c>
      <c r="Q348" s="20">
        <v>0.26647731082416443</v>
      </c>
      <c r="S348" s="20">
        <v>0.3906020532404999</v>
      </c>
      <c r="T348" s="20">
        <v>0.24924820006826429</v>
      </c>
      <c r="U348" s="20">
        <v>0.26172152906502982</v>
      </c>
      <c r="V348" s="20">
        <v>0.17744274367811461</v>
      </c>
      <c r="W348" s="20">
        <v>0.29084786224317311</v>
      </c>
      <c r="X348" s="20">
        <v>0.21453290998285529</v>
      </c>
      <c r="Y348" s="20">
        <v>0.26658586099534498</v>
      </c>
      <c r="Z348" s="20">
        <v>0.2173606116971018</v>
      </c>
      <c r="AA348" s="20">
        <v>0.28214802638838338</v>
      </c>
      <c r="AB348" s="20">
        <v>0.29363653481437019</v>
      </c>
      <c r="AC348" s="20">
        <v>0.26434648129935412</v>
      </c>
      <c r="AD348" s="20">
        <v>0.21943273145995679</v>
      </c>
      <c r="AE348" s="20">
        <v>0.1440341659394557</v>
      </c>
      <c r="AF348" s="20">
        <v>0.22604605014939191</v>
      </c>
      <c r="AG348" s="20">
        <v>0.18111683484042279</v>
      </c>
      <c r="AH348" s="20">
        <v>0.1362640810750122</v>
      </c>
      <c r="AI348" s="20">
        <v>0.39527790336257468</v>
      </c>
      <c r="AK348" s="20">
        <v>0.23034063388167289</v>
      </c>
      <c r="AL348" s="20">
        <v>0.2391478201019421</v>
      </c>
      <c r="AN348" s="20">
        <v>0.27877192094277953</v>
      </c>
      <c r="AO348" s="20">
        <v>0.27518161540444269</v>
      </c>
      <c r="AP348" s="20">
        <v>0.22845484682344119</v>
      </c>
      <c r="AQ348" s="20">
        <v>0.19781692612348209</v>
      </c>
      <c r="AR348" s="20">
        <v>0.2051538833864559</v>
      </c>
      <c r="AS348" s="20">
        <v>0.2471696984510863</v>
      </c>
      <c r="AT348" s="20">
        <v>0.16247049087086379</v>
      </c>
      <c r="AV348" s="20">
        <v>0.23164236656775089</v>
      </c>
      <c r="AW348" s="20">
        <v>0.24028892789122899</v>
      </c>
      <c r="AX348" s="20">
        <v>0.1852337920340241</v>
      </c>
      <c r="AY348" s="20">
        <v>0.29755341749280168</v>
      </c>
      <c r="AZ348" s="20">
        <v>0.20716118303228029</v>
      </c>
      <c r="BA348" s="20">
        <v>0.63243069381893513</v>
      </c>
      <c r="BB348" s="20">
        <v>6.9501297691103664E-2</v>
      </c>
      <c r="BC348" s="20">
        <v>0.24279460625594509</v>
      </c>
      <c r="BE348" s="20">
        <v>0.23580610196076571</v>
      </c>
      <c r="BF348" s="20">
        <v>0.19851793451853561</v>
      </c>
      <c r="BG348" s="20">
        <v>0.27380944868259771</v>
      </c>
      <c r="BH348" s="20">
        <v>0.3437576346832581</v>
      </c>
      <c r="BI348" s="20">
        <v>0.23169264889717839</v>
      </c>
      <c r="BJ348" s="20">
        <v>0.26796274844157247</v>
      </c>
      <c r="BK348" s="20">
        <v>0.16763961634300489</v>
      </c>
      <c r="BL348" s="20">
        <v>0.2170401543557795</v>
      </c>
      <c r="BN348" s="20">
        <v>0.2436180333931863</v>
      </c>
      <c r="BO348" s="20">
        <v>0.19484336320498821</v>
      </c>
      <c r="BP348" s="20">
        <v>0.23804035709348659</v>
      </c>
    </row>
    <row r="349" spans="2:68" x14ac:dyDescent="0.35">
      <c r="B349" s="19" t="s">
        <v>93</v>
      </c>
      <c r="C349" s="20">
        <v>0.1238969239220547</v>
      </c>
      <c r="D349" s="20">
        <v>0.13935472940156121</v>
      </c>
      <c r="E349" s="20">
        <v>0.1074153767604559</v>
      </c>
      <c r="F349" s="20">
        <v>0.11033722323755531</v>
      </c>
      <c r="G349" s="20">
        <v>0.1491288907588911</v>
      </c>
      <c r="H349" s="20">
        <v>0.13697733300224119</v>
      </c>
      <c r="I349" s="20">
        <v>0.12144824089913719</v>
      </c>
      <c r="K349" s="20">
        <v>0.1023081930238</v>
      </c>
      <c r="L349" s="20">
        <v>0.14905216782197131</v>
      </c>
      <c r="N349" s="20">
        <v>7.1006434030513488E-2</v>
      </c>
      <c r="O349" s="20">
        <v>0.1466384049093204</v>
      </c>
      <c r="P349" s="20">
        <v>0.12551026574660759</v>
      </c>
      <c r="Q349" s="20">
        <v>0.20068731108537249</v>
      </c>
      <c r="S349" s="20">
        <v>0.19158244517494891</v>
      </c>
      <c r="T349" s="20">
        <v>0.1535958772002802</v>
      </c>
      <c r="U349" s="20">
        <v>0.17321580985726359</v>
      </c>
      <c r="V349" s="20">
        <v>0.1879825657572006</v>
      </c>
      <c r="W349" s="20">
        <v>0.17550736937286979</v>
      </c>
      <c r="X349" s="20">
        <v>0.17807795944853991</v>
      </c>
      <c r="Y349" s="20">
        <v>9.8113802327178021E-2</v>
      </c>
      <c r="Z349" s="20">
        <v>0.1044486031708433</v>
      </c>
      <c r="AA349" s="20">
        <v>0.14730624185131239</v>
      </c>
      <c r="AB349" s="20">
        <v>0.105799295895233</v>
      </c>
      <c r="AC349" s="20">
        <v>0.13857477422642239</v>
      </c>
      <c r="AD349" s="20">
        <v>0.10921969143361709</v>
      </c>
      <c r="AE349" s="20">
        <v>9.158713716058986E-2</v>
      </c>
      <c r="AF349" s="20">
        <v>1.594900604002349E-2</v>
      </c>
      <c r="AG349" s="20">
        <v>4.7599287751127338E-2</v>
      </c>
      <c r="AH349" s="20">
        <v>5.6757858836436678E-2</v>
      </c>
      <c r="AI349" s="20">
        <v>0.2336109420528269</v>
      </c>
      <c r="AK349" s="20">
        <v>0.1175293367207569</v>
      </c>
      <c r="AL349" s="20">
        <v>0.12950218831904031</v>
      </c>
      <c r="AN349" s="20">
        <v>0.15983404199879139</v>
      </c>
      <c r="AO349" s="20">
        <v>0.14396366681977821</v>
      </c>
      <c r="AP349" s="20">
        <v>0.1421190891212635</v>
      </c>
      <c r="AQ349" s="20">
        <v>8.6875785038301082E-2</v>
      </c>
      <c r="AR349" s="20">
        <v>9.6468839701723347E-2</v>
      </c>
      <c r="AS349" s="20">
        <v>0</v>
      </c>
      <c r="AT349" s="20">
        <v>0.32263727977322382</v>
      </c>
      <c r="AV349" s="20">
        <v>7.7013574465805437E-2</v>
      </c>
      <c r="AW349" s="20">
        <v>0.1030221061199806</v>
      </c>
      <c r="AX349" s="20">
        <v>0.10187972791816791</v>
      </c>
      <c r="AY349" s="20">
        <v>0.1146129436770382</v>
      </c>
      <c r="AZ349" s="20">
        <v>0.1457762622957447</v>
      </c>
      <c r="BA349" s="20">
        <v>0</v>
      </c>
      <c r="BB349" s="20">
        <v>0.61585912260613485</v>
      </c>
      <c r="BC349" s="20">
        <v>0.18556845003295569</v>
      </c>
      <c r="BE349" s="20">
        <v>7.2014377143185745E-2</v>
      </c>
      <c r="BF349" s="20">
        <v>9.3180023196359762E-2</v>
      </c>
      <c r="BG349" s="20">
        <v>0.11106820266890011</v>
      </c>
      <c r="BH349" s="20">
        <v>0.14306833127640259</v>
      </c>
      <c r="BI349" s="20">
        <v>0.13561043910732229</v>
      </c>
      <c r="BJ349" s="20">
        <v>0.27919608056853551</v>
      </c>
      <c r="BK349" s="20">
        <v>0.20723885651136181</v>
      </c>
      <c r="BL349" s="20">
        <v>0.1635748550736357</v>
      </c>
      <c r="BN349" s="20">
        <v>0.12588898200641049</v>
      </c>
      <c r="BO349" s="20">
        <v>0.1154591440245902</v>
      </c>
      <c r="BP349" s="20">
        <v>0.12760323881567451</v>
      </c>
    </row>
    <row r="351" spans="2:68" ht="29" x14ac:dyDescent="0.35">
      <c r="B351" s="17" t="s">
        <v>166</v>
      </c>
    </row>
    <row r="352" spans="2:68" x14ac:dyDescent="0.35">
      <c r="B352" s="18" t="s">
        <v>16</v>
      </c>
    </row>
    <row r="353" spans="2:68" ht="58" x14ac:dyDescent="0.35">
      <c r="B353" s="19" t="s">
        <v>167</v>
      </c>
      <c r="C353" s="20">
        <v>0.36185865413359941</v>
      </c>
      <c r="D353" s="20">
        <v>0.30388915946608369</v>
      </c>
      <c r="E353" s="20">
        <v>0.37403993258827728</v>
      </c>
      <c r="F353" s="20">
        <v>0.35100475848181878</v>
      </c>
      <c r="G353" s="20">
        <v>0.32206106439615162</v>
      </c>
      <c r="H353" s="20">
        <v>0.37232830385859611</v>
      </c>
      <c r="I353" s="20">
        <v>0.42965581752729037</v>
      </c>
      <c r="K353" s="20">
        <v>0.36984375303291239</v>
      </c>
      <c r="L353" s="20">
        <v>0.35353666793933669</v>
      </c>
      <c r="N353" s="20">
        <v>0.38548379813858569</v>
      </c>
      <c r="O353" s="20">
        <v>0.36974270566447037</v>
      </c>
      <c r="P353" s="20">
        <v>0.34107825406732439</v>
      </c>
      <c r="Q353" s="20">
        <v>0.32551328586615869</v>
      </c>
      <c r="S353" s="20">
        <v>0.31738485326678839</v>
      </c>
      <c r="T353" s="20">
        <v>0.38897612858127611</v>
      </c>
      <c r="U353" s="20">
        <v>0.29466005672427531</v>
      </c>
      <c r="V353" s="20">
        <v>0.34307825561188432</v>
      </c>
      <c r="W353" s="20">
        <v>0.43383439454943712</v>
      </c>
      <c r="X353" s="20">
        <v>0.29646013306149283</v>
      </c>
      <c r="Y353" s="20">
        <v>0.26576853019413471</v>
      </c>
      <c r="Z353" s="20">
        <v>0.34671972597168049</v>
      </c>
      <c r="AA353" s="20">
        <v>0.30996038202096909</v>
      </c>
      <c r="AB353" s="20">
        <v>0.46433979070888942</v>
      </c>
      <c r="AC353" s="20">
        <v>0.3433629526793468</v>
      </c>
      <c r="AD353" s="20">
        <v>0.42136452043994088</v>
      </c>
      <c r="AE353" s="20">
        <v>0.37117881382135909</v>
      </c>
      <c r="AF353" s="20">
        <v>0.52330395152126463</v>
      </c>
      <c r="AG353" s="20">
        <v>0.35051521934656488</v>
      </c>
      <c r="AH353" s="20">
        <v>0.40385077843826112</v>
      </c>
      <c r="AI353" s="20">
        <v>0.2835384862849763</v>
      </c>
      <c r="AK353" s="20">
        <v>0.39873511140274231</v>
      </c>
      <c r="AL353" s="20">
        <v>0.3249900079261267</v>
      </c>
      <c r="AN353" s="20">
        <v>0.28717779934342391</v>
      </c>
      <c r="AO353" s="20">
        <v>0.36052229636144062</v>
      </c>
      <c r="AP353" s="20">
        <v>0.47327028816005412</v>
      </c>
      <c r="AQ353" s="20">
        <v>0.37544428009355479</v>
      </c>
      <c r="AR353" s="20">
        <v>0.35770260050937491</v>
      </c>
      <c r="AS353" s="20">
        <v>0.35567930311587298</v>
      </c>
      <c r="AT353" s="20">
        <v>0.39283298455196303</v>
      </c>
      <c r="AV353" s="20">
        <v>0.42073510261902752</v>
      </c>
      <c r="AW353" s="20">
        <v>0.32805202442425357</v>
      </c>
      <c r="AX353" s="20">
        <v>0.49818646781290182</v>
      </c>
      <c r="AY353" s="20">
        <v>0.28720680616798122</v>
      </c>
      <c r="AZ353" s="20">
        <v>0.35024430061986622</v>
      </c>
      <c r="BA353" s="20">
        <v>0.57828099114639453</v>
      </c>
      <c r="BB353" s="20">
        <v>0.1897995010544265</v>
      </c>
      <c r="BC353" s="20">
        <v>0.35442278662342308</v>
      </c>
      <c r="BE353" s="20">
        <v>0.41529820868304762</v>
      </c>
      <c r="BF353" s="20">
        <v>0.32480438273502449</v>
      </c>
      <c r="BG353" s="20">
        <v>0.50781636292014565</v>
      </c>
      <c r="BH353" s="20">
        <v>0.3004889982134602</v>
      </c>
      <c r="BI353" s="20">
        <v>0.34104476623423802</v>
      </c>
      <c r="BJ353" s="20">
        <v>0.35676558662136859</v>
      </c>
      <c r="BK353" s="20">
        <v>0.35798524881751331</v>
      </c>
      <c r="BL353" s="20">
        <v>0.41211156549854638</v>
      </c>
      <c r="BN353" s="20">
        <v>0.35410747274945259</v>
      </c>
      <c r="BO353" s="20">
        <v>0.41373809726581628</v>
      </c>
      <c r="BP353" s="20">
        <v>0.34744223627655052</v>
      </c>
    </row>
    <row r="354" spans="2:68" ht="29" x14ac:dyDescent="0.35">
      <c r="B354" s="19" t="s">
        <v>168</v>
      </c>
      <c r="C354" s="20">
        <v>0.15787523531511299</v>
      </c>
      <c r="D354" s="20">
        <v>0.28270740221606577</v>
      </c>
      <c r="E354" s="20">
        <v>0.19740023447556759</v>
      </c>
      <c r="F354" s="20">
        <v>0.1537437054329015</v>
      </c>
      <c r="G354" s="20">
        <v>0.126178027960658</v>
      </c>
      <c r="H354" s="20">
        <v>0.1089434813364827</v>
      </c>
      <c r="I354" s="20">
        <v>8.8669096989087592E-2</v>
      </c>
      <c r="K354" s="20">
        <v>0.1592026260881394</v>
      </c>
      <c r="L354" s="20">
        <v>0.1561303621780952</v>
      </c>
      <c r="N354" s="20">
        <v>0.14711521168510169</v>
      </c>
      <c r="O354" s="20">
        <v>0.20519085501163051</v>
      </c>
      <c r="P354" s="20">
        <v>0.16561649355989419</v>
      </c>
      <c r="Q354" s="20">
        <v>0.1275554121364782</v>
      </c>
      <c r="S354" s="20">
        <v>9.1422505354134431E-2</v>
      </c>
      <c r="T354" s="20">
        <v>7.9068148192695531E-2</v>
      </c>
      <c r="U354" s="20">
        <v>0.1255548652284047</v>
      </c>
      <c r="V354" s="20">
        <v>0.22713961856584811</v>
      </c>
      <c r="W354" s="20">
        <v>0.17527026274024529</v>
      </c>
      <c r="X354" s="20">
        <v>0.1987267816831475</v>
      </c>
      <c r="Y354" s="20">
        <v>0.22998137031179841</v>
      </c>
      <c r="Z354" s="20">
        <v>0.1126603101378196</v>
      </c>
      <c r="AA354" s="20">
        <v>0.14732459798833669</v>
      </c>
      <c r="AB354" s="20">
        <v>5.4830659476950379E-2</v>
      </c>
      <c r="AC354" s="20">
        <v>0.16466587629857371</v>
      </c>
      <c r="AD354" s="20">
        <v>0.17490186221250209</v>
      </c>
      <c r="AE354" s="20">
        <v>0.16209715509677891</v>
      </c>
      <c r="AF354" s="20">
        <v>6.6207707884201647E-2</v>
      </c>
      <c r="AG354" s="20">
        <v>0.18447855245898709</v>
      </c>
      <c r="AH354" s="20">
        <v>0.16782967514628361</v>
      </c>
      <c r="AI354" s="20">
        <v>0.19653802770472781</v>
      </c>
      <c r="AK354" s="20">
        <v>0.1493993612105444</v>
      </c>
      <c r="AL354" s="20">
        <v>0.16698206128689061</v>
      </c>
      <c r="AN354" s="20">
        <v>0.16980640403345909</v>
      </c>
      <c r="AO354" s="20">
        <v>0.14024198838911531</v>
      </c>
      <c r="AP354" s="20">
        <v>9.588196679998702E-2</v>
      </c>
      <c r="AQ354" s="20">
        <v>0.1390191137170107</v>
      </c>
      <c r="AR354" s="20">
        <v>0.20362319714514601</v>
      </c>
      <c r="AS354" s="20">
        <v>0.26196029135923687</v>
      </c>
      <c r="AT354" s="20">
        <v>0.137618764403003</v>
      </c>
      <c r="AV354" s="20">
        <v>0.12998363437182259</v>
      </c>
      <c r="AW354" s="20">
        <v>0.18606353317328919</v>
      </c>
      <c r="AX354" s="20">
        <v>7.9983579391175688E-2</v>
      </c>
      <c r="AY354" s="20">
        <v>0.2558417279167855</v>
      </c>
      <c r="AZ354" s="20">
        <v>0.17944217050637051</v>
      </c>
      <c r="BA354" s="20">
        <v>0.2281367485562848</v>
      </c>
      <c r="BB354" s="20">
        <v>0</v>
      </c>
      <c r="BC354" s="20">
        <v>0.1281160772196219</v>
      </c>
      <c r="BE354" s="20">
        <v>0.15038027635434881</v>
      </c>
      <c r="BF354" s="20">
        <v>0.19307376375801541</v>
      </c>
      <c r="BG354" s="20">
        <v>7.6851294172486859E-2</v>
      </c>
      <c r="BH354" s="20">
        <v>0.24080681967053369</v>
      </c>
      <c r="BI354" s="20">
        <v>0.15818303629500369</v>
      </c>
      <c r="BJ354" s="20">
        <v>7.8206111375255113E-2</v>
      </c>
      <c r="BK354" s="20">
        <v>7.5938713467591595E-2</v>
      </c>
      <c r="BL354" s="20">
        <v>8.1476984224683996E-2</v>
      </c>
      <c r="BN354" s="20">
        <v>0.1834969683868018</v>
      </c>
      <c r="BO354" s="20">
        <v>0.1030285307603851</v>
      </c>
      <c r="BP354" s="20">
        <v>0.1128786014928615</v>
      </c>
    </row>
    <row r="355" spans="2:68" x14ac:dyDescent="0.35">
      <c r="B355" s="19" t="s">
        <v>169</v>
      </c>
      <c r="C355" s="20">
        <v>0.38120387115464288</v>
      </c>
      <c r="D355" s="20">
        <v>0.34255460898307538</v>
      </c>
      <c r="E355" s="20">
        <v>0.34402101287362202</v>
      </c>
      <c r="F355" s="20">
        <v>0.40040277434955829</v>
      </c>
      <c r="G355" s="20">
        <v>0.42366539997887859</v>
      </c>
      <c r="H355" s="20">
        <v>0.37578173138962889</v>
      </c>
      <c r="I355" s="20">
        <v>0.39770086331912918</v>
      </c>
      <c r="K355" s="20">
        <v>0.37346011043630928</v>
      </c>
      <c r="L355" s="20">
        <v>0.38884002866651679</v>
      </c>
      <c r="N355" s="20">
        <v>0.39025656636630468</v>
      </c>
      <c r="O355" s="20">
        <v>0.32223844875271251</v>
      </c>
      <c r="P355" s="20">
        <v>0.40419865316685849</v>
      </c>
      <c r="Q355" s="20">
        <v>0.40239774526830718</v>
      </c>
      <c r="S355" s="20">
        <v>0.39961019620412841</v>
      </c>
      <c r="T355" s="20">
        <v>0.41355893386503029</v>
      </c>
      <c r="U355" s="20">
        <v>0.40098764491441041</v>
      </c>
      <c r="V355" s="20">
        <v>0.30003684247948442</v>
      </c>
      <c r="W355" s="20">
        <v>0.33535839641595733</v>
      </c>
      <c r="X355" s="20">
        <v>0.36327389974582708</v>
      </c>
      <c r="Y355" s="20">
        <v>0.3852649412038251</v>
      </c>
      <c r="Z355" s="20">
        <v>0.46817620570409813</v>
      </c>
      <c r="AA355" s="20">
        <v>0.46036559947393191</v>
      </c>
      <c r="AB355" s="20">
        <v>0.38694609339597708</v>
      </c>
      <c r="AC355" s="20">
        <v>0.40879246705123851</v>
      </c>
      <c r="AD355" s="20">
        <v>0.34762736797595051</v>
      </c>
      <c r="AE355" s="20">
        <v>0.35770624305927029</v>
      </c>
      <c r="AF355" s="20">
        <v>0.33883500767496061</v>
      </c>
      <c r="AG355" s="20">
        <v>0.40200347940052239</v>
      </c>
      <c r="AH355" s="20">
        <v>0.36038514124761312</v>
      </c>
      <c r="AI355" s="20">
        <v>0.34496447624915649</v>
      </c>
      <c r="AK355" s="20">
        <v>0.3593579034452386</v>
      </c>
      <c r="AL355" s="20">
        <v>0.40263759013657541</v>
      </c>
      <c r="AN355" s="20">
        <v>0.39637889048198799</v>
      </c>
      <c r="AO355" s="20">
        <v>0.40272969767960132</v>
      </c>
      <c r="AP355" s="20">
        <v>0.33581186246020611</v>
      </c>
      <c r="AQ355" s="20">
        <v>0.39566760248028271</v>
      </c>
      <c r="AR355" s="20">
        <v>0.37142633098589478</v>
      </c>
      <c r="AS355" s="20">
        <v>0.36715767970583979</v>
      </c>
      <c r="AT355" s="20">
        <v>0.2576919880685013</v>
      </c>
      <c r="AV355" s="20">
        <v>0.38779248763971652</v>
      </c>
      <c r="AW355" s="20">
        <v>0.41099930683070368</v>
      </c>
      <c r="AX355" s="20">
        <v>0.26108123483074969</v>
      </c>
      <c r="AY355" s="20">
        <v>0.39287711138859038</v>
      </c>
      <c r="AZ355" s="20">
        <v>0.37088023257729502</v>
      </c>
      <c r="BA355" s="20">
        <v>0.1935822602973207</v>
      </c>
      <c r="BB355" s="20">
        <v>0.38318676104293981</v>
      </c>
      <c r="BC355" s="20">
        <v>0.36288934113505622</v>
      </c>
      <c r="BE355" s="20">
        <v>0.39386074415358308</v>
      </c>
      <c r="BF355" s="20">
        <v>0.40130732831502369</v>
      </c>
      <c r="BG355" s="20">
        <v>0.25428516660317202</v>
      </c>
      <c r="BH355" s="20">
        <v>0.39342421712492598</v>
      </c>
      <c r="BI355" s="20">
        <v>0.40215422527739791</v>
      </c>
      <c r="BJ355" s="20">
        <v>0.33883057181714482</v>
      </c>
      <c r="BK355" s="20">
        <v>0.36785362630959351</v>
      </c>
      <c r="BL355" s="20">
        <v>0.38394531390039022</v>
      </c>
      <c r="BN355" s="20">
        <v>0.36728728897350438</v>
      </c>
      <c r="BO355" s="20">
        <v>0.36081783957598851</v>
      </c>
      <c r="BP355" s="20">
        <v>0.44324752403570589</v>
      </c>
    </row>
    <row r="356" spans="2:68" x14ac:dyDescent="0.35">
      <c r="B356" s="19" t="s">
        <v>170</v>
      </c>
      <c r="C356" s="20">
        <v>5.0165159734341429E-2</v>
      </c>
      <c r="D356" s="20">
        <v>3.9838673762809633E-2</v>
      </c>
      <c r="E356" s="20">
        <v>4.53859273257151E-2</v>
      </c>
      <c r="F356" s="20">
        <v>4.3372422686216973E-2</v>
      </c>
      <c r="G356" s="20">
        <v>3.9495182906238567E-2</v>
      </c>
      <c r="H356" s="20">
        <v>9.6809726143212968E-2</v>
      </c>
      <c r="I356" s="20">
        <v>4.8309358272228493E-2</v>
      </c>
      <c r="K356" s="20">
        <v>5.4052576156433912E-2</v>
      </c>
      <c r="L356" s="20">
        <v>4.6120645042829853E-2</v>
      </c>
      <c r="N356" s="20">
        <v>4.1157109506975549E-2</v>
      </c>
      <c r="O356" s="20">
        <v>4.7451406932473877E-2</v>
      </c>
      <c r="P356" s="20">
        <v>5.3907662848995237E-2</v>
      </c>
      <c r="Q356" s="20">
        <v>6.7957235434669139E-2</v>
      </c>
      <c r="S356" s="20">
        <v>0</v>
      </c>
      <c r="T356" s="20">
        <v>4.934545809905571E-2</v>
      </c>
      <c r="U356" s="20">
        <v>0.1236713340886933</v>
      </c>
      <c r="V356" s="20">
        <v>6.052333377173038E-2</v>
      </c>
      <c r="W356" s="20">
        <v>5.5536946294360359E-2</v>
      </c>
      <c r="X356" s="20">
        <v>4.3809315529825373E-2</v>
      </c>
      <c r="Y356" s="20">
        <v>4.5114367397315489E-2</v>
      </c>
      <c r="Z356" s="20">
        <v>5.835427743960097E-2</v>
      </c>
      <c r="AA356" s="20">
        <v>2.539727706155355E-2</v>
      </c>
      <c r="AB356" s="20">
        <v>6.7990474953568442E-2</v>
      </c>
      <c r="AC356" s="20">
        <v>5.419929962498584E-2</v>
      </c>
      <c r="AD356" s="20">
        <v>3.6160482184289952E-2</v>
      </c>
      <c r="AE356" s="20">
        <v>2.8155061527748899E-2</v>
      </c>
      <c r="AF356" s="20">
        <v>2.6835748519809011E-2</v>
      </c>
      <c r="AG356" s="20">
        <v>6.3002748793925548E-2</v>
      </c>
      <c r="AH356" s="20">
        <v>5.0960117889105351E-2</v>
      </c>
      <c r="AI356" s="20">
        <v>2.084499056593089E-2</v>
      </c>
      <c r="AK356" s="20">
        <v>4.7479218984279578E-2</v>
      </c>
      <c r="AL356" s="20">
        <v>5.3051512734314889E-2</v>
      </c>
      <c r="AN356" s="20">
        <v>9.2441519278878365E-2</v>
      </c>
      <c r="AO356" s="20">
        <v>5.4150526316377783E-2</v>
      </c>
      <c r="AP356" s="20">
        <v>2.69430707136172E-2</v>
      </c>
      <c r="AQ356" s="20">
        <v>5.0984244410564108E-2</v>
      </c>
      <c r="AR356" s="20">
        <v>3.5534581821827602E-2</v>
      </c>
      <c r="AS356" s="20">
        <v>0</v>
      </c>
      <c r="AT356" s="20">
        <v>0</v>
      </c>
      <c r="AV356" s="20">
        <v>3.3881286026468851E-2</v>
      </c>
      <c r="AW356" s="20">
        <v>4.3052978868554817E-2</v>
      </c>
      <c r="AX356" s="20">
        <v>8.9032701993719252E-2</v>
      </c>
      <c r="AY356" s="20">
        <v>3.5124046954761227E-2</v>
      </c>
      <c r="AZ356" s="20">
        <v>5.1668178607800479E-2</v>
      </c>
      <c r="BA356" s="20">
        <v>0</v>
      </c>
      <c r="BB356" s="20">
        <v>9.5556133047325159E-2</v>
      </c>
      <c r="BC356" s="20">
        <v>6.835000442600099E-2</v>
      </c>
      <c r="BE356" s="20">
        <v>2.468856198876326E-2</v>
      </c>
      <c r="BF356" s="20">
        <v>4.581680331323823E-2</v>
      </c>
      <c r="BG356" s="20">
        <v>6.191051928732335E-2</v>
      </c>
      <c r="BH356" s="20">
        <v>3.3504998471803771E-2</v>
      </c>
      <c r="BI356" s="20">
        <v>5.1525673299665641E-2</v>
      </c>
      <c r="BJ356" s="20">
        <v>0.10273989995422669</v>
      </c>
      <c r="BK356" s="20">
        <v>9.2632307792732821E-2</v>
      </c>
      <c r="BL356" s="20">
        <v>6.9386819783137904E-2</v>
      </c>
      <c r="BN356" s="20">
        <v>4.5384441793114613E-2</v>
      </c>
      <c r="BO356" s="20">
        <v>7.4569567964647407E-2</v>
      </c>
      <c r="BP356" s="20">
        <v>4.8278454856947109E-2</v>
      </c>
    </row>
    <row r="357" spans="2:68" x14ac:dyDescent="0.35">
      <c r="B357" s="19" t="s">
        <v>93</v>
      </c>
      <c r="C357" s="20">
        <v>4.8897079662303167E-2</v>
      </c>
      <c r="D357" s="20">
        <v>3.1010155571965389E-2</v>
      </c>
      <c r="E357" s="20">
        <v>3.915289273681799E-2</v>
      </c>
      <c r="F357" s="20">
        <v>5.1476339049504292E-2</v>
      </c>
      <c r="G357" s="20">
        <v>8.8600324758073404E-2</v>
      </c>
      <c r="H357" s="20">
        <v>4.613675727207945E-2</v>
      </c>
      <c r="I357" s="20">
        <v>3.566486389226417E-2</v>
      </c>
      <c r="K357" s="20">
        <v>4.3440934286204991E-2</v>
      </c>
      <c r="L357" s="20">
        <v>5.5372296173221418E-2</v>
      </c>
      <c r="N357" s="20">
        <v>3.5987314303032307E-2</v>
      </c>
      <c r="O357" s="20">
        <v>5.5376583638712791E-2</v>
      </c>
      <c r="P357" s="20">
        <v>3.5198936356927578E-2</v>
      </c>
      <c r="Q357" s="20">
        <v>7.6576321294386698E-2</v>
      </c>
      <c r="S357" s="20">
        <v>0.19158244517494891</v>
      </c>
      <c r="T357" s="20">
        <v>6.9051331261942434E-2</v>
      </c>
      <c r="U357" s="20">
        <v>5.5126099044216358E-2</v>
      </c>
      <c r="V357" s="20">
        <v>6.9221949571052696E-2</v>
      </c>
      <c r="W357" s="20">
        <v>0</v>
      </c>
      <c r="X357" s="20">
        <v>9.7729869979707326E-2</v>
      </c>
      <c r="Y357" s="20">
        <v>7.3870790892926391E-2</v>
      </c>
      <c r="Z357" s="20">
        <v>1.408948074680068E-2</v>
      </c>
      <c r="AA357" s="20">
        <v>5.6952143455208569E-2</v>
      </c>
      <c r="AB357" s="20">
        <v>2.5892981464614662E-2</v>
      </c>
      <c r="AC357" s="20">
        <v>2.897940434585515E-2</v>
      </c>
      <c r="AD357" s="20">
        <v>1.9945767187316669E-2</v>
      </c>
      <c r="AE357" s="20">
        <v>8.0862726494842704E-2</v>
      </c>
      <c r="AF357" s="20">
        <v>4.4817584399764222E-2</v>
      </c>
      <c r="AG357" s="20">
        <v>0</v>
      </c>
      <c r="AH357" s="20">
        <v>1.697428727873676E-2</v>
      </c>
      <c r="AI357" s="20">
        <v>0.15411401919520859</v>
      </c>
      <c r="AK357" s="20">
        <v>4.502840495719504E-2</v>
      </c>
      <c r="AL357" s="20">
        <v>5.233882791609238E-2</v>
      </c>
      <c r="AN357" s="20">
        <v>5.419538686225079E-2</v>
      </c>
      <c r="AO357" s="20">
        <v>4.2355491253465237E-2</v>
      </c>
      <c r="AP357" s="20">
        <v>6.8092811866135666E-2</v>
      </c>
      <c r="AQ357" s="20">
        <v>3.8884759298587847E-2</v>
      </c>
      <c r="AR357" s="20">
        <v>3.1713289537756692E-2</v>
      </c>
      <c r="AS357" s="20">
        <v>1.5202725819050279E-2</v>
      </c>
      <c r="AT357" s="20">
        <v>0.21185626297653259</v>
      </c>
      <c r="AV357" s="20">
        <v>2.7607489342964871E-2</v>
      </c>
      <c r="AW357" s="20">
        <v>3.1832156703198673E-2</v>
      </c>
      <c r="AX357" s="20">
        <v>7.1716015971453731E-2</v>
      </c>
      <c r="AY357" s="20">
        <v>2.8950307571881721E-2</v>
      </c>
      <c r="AZ357" s="20">
        <v>4.7765117688667799E-2</v>
      </c>
      <c r="BA357" s="20">
        <v>0</v>
      </c>
      <c r="BB357" s="20">
        <v>0.33145760485530862</v>
      </c>
      <c r="BC357" s="20">
        <v>8.6221790595897921E-2</v>
      </c>
      <c r="BE357" s="20">
        <v>1.5772208820257379E-2</v>
      </c>
      <c r="BF357" s="20">
        <v>3.4997721878698269E-2</v>
      </c>
      <c r="BG357" s="20">
        <v>9.9136657016871951E-2</v>
      </c>
      <c r="BH357" s="20">
        <v>3.1774966519276568E-2</v>
      </c>
      <c r="BI357" s="20">
        <v>4.7092298893694803E-2</v>
      </c>
      <c r="BJ357" s="20">
        <v>0.12345783023200491</v>
      </c>
      <c r="BK357" s="20">
        <v>0.10559010361256881</v>
      </c>
      <c r="BL357" s="20">
        <v>5.307931659324143E-2</v>
      </c>
      <c r="BN357" s="20">
        <v>4.9723828097126638E-2</v>
      </c>
      <c r="BO357" s="20">
        <v>4.7845964433162497E-2</v>
      </c>
      <c r="BP357" s="20">
        <v>4.8153183337934898E-2</v>
      </c>
    </row>
    <row r="359" spans="2:68" ht="29" x14ac:dyDescent="0.35">
      <c r="B359" s="17" t="s">
        <v>171</v>
      </c>
    </row>
    <row r="360" spans="2:68" x14ac:dyDescent="0.35">
      <c r="B360" s="18" t="s">
        <v>16</v>
      </c>
    </row>
    <row r="361" spans="2:68" ht="43.5" x14ac:dyDescent="0.35">
      <c r="B361" s="19" t="s">
        <v>172</v>
      </c>
      <c r="C361" s="20">
        <v>0.1856642004397559</v>
      </c>
      <c r="D361" s="20">
        <v>0.13546210768427969</v>
      </c>
      <c r="E361" s="20">
        <v>0.23547120339529751</v>
      </c>
      <c r="F361" s="20">
        <v>0.2358524698714613</v>
      </c>
      <c r="G361" s="20">
        <v>0.17966021641925681</v>
      </c>
      <c r="H361" s="20">
        <v>0.1211628297124412</v>
      </c>
      <c r="I361" s="20">
        <v>0.1344858354279998</v>
      </c>
      <c r="K361" s="20">
        <v>0.2322988969929595</v>
      </c>
      <c r="L361" s="20">
        <v>0.13435950346899481</v>
      </c>
      <c r="N361" s="20">
        <v>0.21855856971097851</v>
      </c>
      <c r="O361" s="20">
        <v>0.1993918674133949</v>
      </c>
      <c r="P361" s="20">
        <v>0.19226353386685249</v>
      </c>
      <c r="Q361" s="20">
        <v>0.1021419129328916</v>
      </c>
      <c r="S361" s="20">
        <v>0</v>
      </c>
      <c r="T361" s="20">
        <v>0.22011961318313231</v>
      </c>
      <c r="U361" s="20">
        <v>0.1430626898250274</v>
      </c>
      <c r="V361" s="20">
        <v>0.24134902972276701</v>
      </c>
      <c r="W361" s="20">
        <v>0.19809457537717831</v>
      </c>
      <c r="X361" s="20">
        <v>0.16814345210591561</v>
      </c>
      <c r="Y361" s="20">
        <v>0.10119140454329829</v>
      </c>
      <c r="Z361" s="20">
        <v>0.1190630453734753</v>
      </c>
      <c r="AA361" s="20">
        <v>0.19510571926344389</v>
      </c>
      <c r="AB361" s="20">
        <v>0.1866629668845517</v>
      </c>
      <c r="AC361" s="20">
        <v>0.15554948398318069</v>
      </c>
      <c r="AD361" s="20">
        <v>0.10903873112632211</v>
      </c>
      <c r="AE361" s="20">
        <v>0.36829048504241929</v>
      </c>
      <c r="AF361" s="20">
        <v>0.24485816827751911</v>
      </c>
      <c r="AG361" s="20">
        <v>0.18262299119289421</v>
      </c>
      <c r="AH361" s="20">
        <v>0.30280890617409001</v>
      </c>
      <c r="AI361" s="20">
        <v>5.9258380730798373E-2</v>
      </c>
      <c r="AK361" s="20">
        <v>0.1880529888386118</v>
      </c>
      <c r="AL361" s="20">
        <v>0.18389203530825229</v>
      </c>
      <c r="AN361" s="20">
        <v>0.17442184542080749</v>
      </c>
      <c r="AO361" s="20">
        <v>0.1049965897795324</v>
      </c>
      <c r="AP361" s="20">
        <v>0.19056053713007451</v>
      </c>
      <c r="AQ361" s="20">
        <v>0.20354363857871291</v>
      </c>
      <c r="AR361" s="20">
        <v>0.2303012843631769</v>
      </c>
      <c r="AS361" s="20">
        <v>0.43656281187562213</v>
      </c>
      <c r="AT361" s="20">
        <v>5.2788274135553551E-2</v>
      </c>
      <c r="AV361" s="20">
        <v>0.2224406730025045</v>
      </c>
      <c r="AW361" s="20">
        <v>0.20146792871478539</v>
      </c>
      <c r="AX361" s="20">
        <v>0.16215679206840741</v>
      </c>
      <c r="AY361" s="20">
        <v>0.1045627483140049</v>
      </c>
      <c r="AZ361" s="20">
        <v>0.21432026498684251</v>
      </c>
      <c r="BA361" s="20">
        <v>0.1935822602973207</v>
      </c>
      <c r="BB361" s="20">
        <v>0.1248400786483351</v>
      </c>
      <c r="BC361" s="20">
        <v>0.1378388294361135</v>
      </c>
      <c r="BE361" s="20">
        <v>0.2304385273288545</v>
      </c>
      <c r="BF361" s="20">
        <v>0.24638712259233181</v>
      </c>
      <c r="BG361" s="20">
        <v>0.16255277581484209</v>
      </c>
      <c r="BH361" s="20">
        <v>8.7125731271077783E-2</v>
      </c>
      <c r="BI361" s="20">
        <v>0.16608994433578469</v>
      </c>
      <c r="BJ361" s="20">
        <v>7.7647205191844509E-2</v>
      </c>
      <c r="BK361" s="20">
        <v>0.14144059862320521</v>
      </c>
      <c r="BL361" s="20">
        <v>0.1092120684804517</v>
      </c>
      <c r="BN361" s="20">
        <v>0.2088932978959108</v>
      </c>
      <c r="BO361" s="20">
        <v>0.1232928797369961</v>
      </c>
      <c r="BP361" s="20">
        <v>0.15314173122533481</v>
      </c>
    </row>
    <row r="362" spans="2:68" ht="58" x14ac:dyDescent="0.35">
      <c r="B362" s="19" t="s">
        <v>173</v>
      </c>
      <c r="C362" s="20">
        <v>0.56293685411768102</v>
      </c>
      <c r="D362" s="20">
        <v>0.48420047737045302</v>
      </c>
      <c r="E362" s="20">
        <v>0.52746610708149455</v>
      </c>
      <c r="F362" s="20">
        <v>0.52315004792951003</v>
      </c>
      <c r="G362" s="20">
        <v>0.57874580549284804</v>
      </c>
      <c r="H362" s="20">
        <v>0.56710466767148737</v>
      </c>
      <c r="I362" s="20">
        <v>0.70463756312864589</v>
      </c>
      <c r="K362" s="20">
        <v>0.54487908249685002</v>
      </c>
      <c r="L362" s="20">
        <v>0.58705217937882137</v>
      </c>
      <c r="N362" s="20">
        <v>0.60191483853425909</v>
      </c>
      <c r="O362" s="20">
        <v>0.50770860623289626</v>
      </c>
      <c r="P362" s="20">
        <v>0.56254779030038837</v>
      </c>
      <c r="Q362" s="20">
        <v>0.54577909176152606</v>
      </c>
      <c r="S362" s="20">
        <v>0.55626702145247664</v>
      </c>
      <c r="T362" s="20">
        <v>0.47504908519437411</v>
      </c>
      <c r="U362" s="20">
        <v>0.5311715100607709</v>
      </c>
      <c r="V362" s="20">
        <v>0.46524298363222111</v>
      </c>
      <c r="W362" s="20">
        <v>0.60967076963889644</v>
      </c>
      <c r="X362" s="20">
        <v>0.52109170726336995</v>
      </c>
      <c r="Y362" s="20">
        <v>0.56775255715433948</v>
      </c>
      <c r="Z362" s="20">
        <v>0.53162985783789241</v>
      </c>
      <c r="AA362" s="20">
        <v>0.59494467855285116</v>
      </c>
      <c r="AB362" s="20">
        <v>0.61669530504278647</v>
      </c>
      <c r="AC362" s="20">
        <v>0.59675661168769867</v>
      </c>
      <c r="AD362" s="20">
        <v>0.76849007998508057</v>
      </c>
      <c r="AE362" s="20">
        <v>0.56700243038636611</v>
      </c>
      <c r="AF362" s="20">
        <v>0.54100036626961134</v>
      </c>
      <c r="AG362" s="20">
        <v>0.61021492618270889</v>
      </c>
      <c r="AH362" s="20">
        <v>0.54432912544550094</v>
      </c>
      <c r="AI362" s="20">
        <v>0.380057966435002</v>
      </c>
      <c r="AK362" s="20">
        <v>0.59437587726324848</v>
      </c>
      <c r="AL362" s="20">
        <v>0.53160228010769006</v>
      </c>
      <c r="AN362" s="20">
        <v>0.54893300254680077</v>
      </c>
      <c r="AO362" s="20">
        <v>0.6040914615017835</v>
      </c>
      <c r="AP362" s="20">
        <v>0.54425751680206835</v>
      </c>
      <c r="AQ362" s="20">
        <v>0.57181037322193728</v>
      </c>
      <c r="AR362" s="20">
        <v>0.5639159581541896</v>
      </c>
      <c r="AS362" s="20">
        <v>0.40414651811518332</v>
      </c>
      <c r="AT362" s="20">
        <v>0.56927334768998883</v>
      </c>
      <c r="AV362" s="20">
        <v>0.5930809531967498</v>
      </c>
      <c r="AW362" s="20">
        <v>0.56972388073036451</v>
      </c>
      <c r="AX362" s="20">
        <v>0.60018400518502546</v>
      </c>
      <c r="AY362" s="20">
        <v>0.60427218685261253</v>
      </c>
      <c r="AZ362" s="20">
        <v>0.59903963690709439</v>
      </c>
      <c r="BA362" s="20">
        <v>0.30494202326184661</v>
      </c>
      <c r="BB362" s="20">
        <v>0.4423263803601572</v>
      </c>
      <c r="BC362" s="20">
        <v>0.48854168528453779</v>
      </c>
      <c r="BE362" s="20">
        <v>0.57573711868919697</v>
      </c>
      <c r="BF362" s="20">
        <v>0.54411174956399078</v>
      </c>
      <c r="BG362" s="20">
        <v>0.57866940742261741</v>
      </c>
      <c r="BH362" s="20">
        <v>0.51871941738748217</v>
      </c>
      <c r="BI362" s="20">
        <v>0.59373619015072099</v>
      </c>
      <c r="BJ362" s="20">
        <v>0.51727548035406956</v>
      </c>
      <c r="BK362" s="20">
        <v>0.64834534843642755</v>
      </c>
      <c r="BL362" s="20">
        <v>0.51101223819125263</v>
      </c>
      <c r="BN362" s="20">
        <v>0.54443001303130212</v>
      </c>
      <c r="BO362" s="20">
        <v>0.63982726645880206</v>
      </c>
      <c r="BP362" s="20">
        <v>0.56530294989078189</v>
      </c>
    </row>
    <row r="363" spans="2:68" ht="29" x14ac:dyDescent="0.35">
      <c r="B363" s="19" t="s">
        <v>174</v>
      </c>
      <c r="C363" s="20">
        <v>0.19315451619900811</v>
      </c>
      <c r="D363" s="20">
        <v>0.29901482701804127</v>
      </c>
      <c r="E363" s="20">
        <v>0.161062193015754</v>
      </c>
      <c r="F363" s="20">
        <v>0.19390484347622339</v>
      </c>
      <c r="G363" s="20">
        <v>0.21522744624160861</v>
      </c>
      <c r="H363" s="20">
        <v>0.22576182582088011</v>
      </c>
      <c r="I363" s="20">
        <v>0.1189344975789219</v>
      </c>
      <c r="K363" s="20">
        <v>0.16781333102575641</v>
      </c>
      <c r="L363" s="20">
        <v>0.2163080324383081</v>
      </c>
      <c r="N363" s="20">
        <v>0.15254442722212161</v>
      </c>
      <c r="O363" s="20">
        <v>0.23495632766492519</v>
      </c>
      <c r="P363" s="20">
        <v>0.18796644671833021</v>
      </c>
      <c r="Q363" s="20">
        <v>0.2335087973863465</v>
      </c>
      <c r="S363" s="20">
        <v>0.21251291429587829</v>
      </c>
      <c r="T363" s="20">
        <v>0.21368765453405311</v>
      </c>
      <c r="U363" s="20">
        <v>0.2044943559757984</v>
      </c>
      <c r="V363" s="20">
        <v>0.22241988552863531</v>
      </c>
      <c r="W363" s="20">
        <v>0.16322189627636499</v>
      </c>
      <c r="X363" s="20">
        <v>0.2440747136776521</v>
      </c>
      <c r="Y363" s="20">
        <v>0.23243881295236529</v>
      </c>
      <c r="Z363" s="20">
        <v>0.31573759671509749</v>
      </c>
      <c r="AA363" s="20">
        <v>0.20994960218370479</v>
      </c>
      <c r="AB363" s="20">
        <v>0.1337366061484111</v>
      </c>
      <c r="AC363" s="20">
        <v>0.21865597243718821</v>
      </c>
      <c r="AD363" s="20">
        <v>9.4559810178462086E-2</v>
      </c>
      <c r="AE363" s="20">
        <v>4.2563008655199852E-2</v>
      </c>
      <c r="AF363" s="20">
        <v>0.1079707380555452</v>
      </c>
      <c r="AG363" s="20">
        <v>0.207162082624397</v>
      </c>
      <c r="AH363" s="20">
        <v>0.1218919499620367</v>
      </c>
      <c r="AI363" s="20">
        <v>0.39818346236231678</v>
      </c>
      <c r="AK363" s="20">
        <v>0.1567689662593317</v>
      </c>
      <c r="AL363" s="20">
        <v>0.22927886738382269</v>
      </c>
      <c r="AN363" s="20">
        <v>0.20713759852351171</v>
      </c>
      <c r="AO363" s="20">
        <v>0.2060051399666076</v>
      </c>
      <c r="AP363" s="20">
        <v>0.22442504993510359</v>
      </c>
      <c r="AQ363" s="20">
        <v>0.19853067909761141</v>
      </c>
      <c r="AR363" s="20">
        <v>0.16764172543541719</v>
      </c>
      <c r="AS363" s="20">
        <v>0.13785076963315521</v>
      </c>
      <c r="AT363" s="20">
        <v>0.1186027129256574</v>
      </c>
      <c r="AV363" s="20">
        <v>0.14100822887056119</v>
      </c>
      <c r="AW363" s="20">
        <v>0.19466249499592009</v>
      </c>
      <c r="AX363" s="20">
        <v>0.14447972668564479</v>
      </c>
      <c r="AY363" s="20">
        <v>0.24346531082888281</v>
      </c>
      <c r="AZ363" s="20">
        <v>0.14735984479190509</v>
      </c>
      <c r="BA363" s="20">
        <v>0.50147571644083277</v>
      </c>
      <c r="BB363" s="20">
        <v>0</v>
      </c>
      <c r="BC363" s="20">
        <v>0.27435020236600582</v>
      </c>
      <c r="BE363" s="20">
        <v>0.146925005976354</v>
      </c>
      <c r="BF363" s="20">
        <v>0.1784238397810694</v>
      </c>
      <c r="BG363" s="20">
        <v>0.18883920954262531</v>
      </c>
      <c r="BH363" s="20">
        <v>0.30437829140655448</v>
      </c>
      <c r="BI363" s="20">
        <v>0.1813995147450094</v>
      </c>
      <c r="BJ363" s="20">
        <v>0.26568729104445848</v>
      </c>
      <c r="BK363" s="20">
        <v>0.12019974026084949</v>
      </c>
      <c r="BL363" s="20">
        <v>0.35171401080308001</v>
      </c>
      <c r="BN363" s="20">
        <v>0.18432756251494339</v>
      </c>
      <c r="BO363" s="20">
        <v>0.19316127957499499</v>
      </c>
      <c r="BP363" s="20">
        <v>0.2243390795946702</v>
      </c>
    </row>
    <row r="364" spans="2:68" ht="29" x14ac:dyDescent="0.35">
      <c r="B364" s="19" t="s">
        <v>175</v>
      </c>
      <c r="C364" s="20">
        <v>5.8244429243555038E-2</v>
      </c>
      <c r="D364" s="20">
        <v>8.1322587927225951E-2</v>
      </c>
      <c r="E364" s="20">
        <v>7.6000496507453885E-2</v>
      </c>
      <c r="F364" s="20">
        <v>4.7092638722805141E-2</v>
      </c>
      <c r="G364" s="20">
        <v>2.636653184628682E-2</v>
      </c>
      <c r="H364" s="20">
        <v>8.5970676795191409E-2</v>
      </c>
      <c r="I364" s="20">
        <v>4.1942103864432298E-2</v>
      </c>
      <c r="K364" s="20">
        <v>5.5008689484433951E-2</v>
      </c>
      <c r="L364" s="20">
        <v>6.2280284713875887E-2</v>
      </c>
      <c r="N364" s="20">
        <v>2.6982164532640809E-2</v>
      </c>
      <c r="O364" s="20">
        <v>5.7943198688783781E-2</v>
      </c>
      <c r="P364" s="20">
        <v>5.7222229114429007E-2</v>
      </c>
      <c r="Q364" s="20">
        <v>0.1185701979192359</v>
      </c>
      <c r="S364" s="20">
        <v>0.2312200642516451</v>
      </c>
      <c r="T364" s="20">
        <v>9.1143647088440624E-2</v>
      </c>
      <c r="U364" s="20">
        <v>0.12127144413840329</v>
      </c>
      <c r="V364" s="20">
        <v>7.0988101116376434E-2</v>
      </c>
      <c r="W364" s="20">
        <v>2.9012758707560309E-2</v>
      </c>
      <c r="X364" s="20">
        <v>6.6690126953062465E-2</v>
      </c>
      <c r="Y364" s="20">
        <v>9.8617225349996715E-2</v>
      </c>
      <c r="Z364" s="20">
        <v>3.3569500073534833E-2</v>
      </c>
      <c r="AA364" s="20">
        <v>0</v>
      </c>
      <c r="AB364" s="20">
        <v>6.290512192425067E-2</v>
      </c>
      <c r="AC364" s="20">
        <v>2.9037931891932382E-2</v>
      </c>
      <c r="AD364" s="20">
        <v>2.791137871013534E-2</v>
      </c>
      <c r="AE364" s="20">
        <v>2.21440759160146E-2</v>
      </c>
      <c r="AF364" s="20">
        <v>0.1061707273973244</v>
      </c>
      <c r="AG364" s="20">
        <v>0</v>
      </c>
      <c r="AH364" s="20">
        <v>3.0970018418372259E-2</v>
      </c>
      <c r="AI364" s="20">
        <v>0.16250019047188299</v>
      </c>
      <c r="AK364" s="20">
        <v>6.0802167638807858E-2</v>
      </c>
      <c r="AL364" s="20">
        <v>5.5226817200234951E-2</v>
      </c>
      <c r="AN364" s="20">
        <v>6.9507553508880091E-2</v>
      </c>
      <c r="AO364" s="20">
        <v>8.4906808752076637E-2</v>
      </c>
      <c r="AP364" s="20">
        <v>4.0756896132753719E-2</v>
      </c>
      <c r="AQ364" s="20">
        <v>2.611530910173869E-2</v>
      </c>
      <c r="AR364" s="20">
        <v>3.8141032047216313E-2</v>
      </c>
      <c r="AS364" s="20">
        <v>2.1439900376039371E-2</v>
      </c>
      <c r="AT364" s="20">
        <v>0.25933566524879997</v>
      </c>
      <c r="AV364" s="20">
        <v>4.3470144930184793E-2</v>
      </c>
      <c r="AW364" s="20">
        <v>3.4145695558929892E-2</v>
      </c>
      <c r="AX364" s="20">
        <v>9.3179476060922403E-2</v>
      </c>
      <c r="AY364" s="20">
        <v>4.7699754004499821E-2</v>
      </c>
      <c r="AZ364" s="20">
        <v>3.928025331415802E-2</v>
      </c>
      <c r="BA364" s="20">
        <v>0</v>
      </c>
      <c r="BB364" s="20">
        <v>0.43283354099150761</v>
      </c>
      <c r="BC364" s="20">
        <v>9.9269282913342874E-2</v>
      </c>
      <c r="BE364" s="20">
        <v>4.6899348005594761E-2</v>
      </c>
      <c r="BF364" s="20">
        <v>3.107728806260807E-2</v>
      </c>
      <c r="BG364" s="20">
        <v>6.9938607219915003E-2</v>
      </c>
      <c r="BH364" s="20">
        <v>8.9776559934885466E-2</v>
      </c>
      <c r="BI364" s="20">
        <v>5.8774350768484897E-2</v>
      </c>
      <c r="BJ364" s="20">
        <v>0.13939002340962739</v>
      </c>
      <c r="BK364" s="20">
        <v>9.0014312679517719E-2</v>
      </c>
      <c r="BL364" s="20">
        <v>2.8061682525215709E-2</v>
      </c>
      <c r="BN364" s="20">
        <v>6.2349126557843568E-2</v>
      </c>
      <c r="BO364" s="20">
        <v>4.3718574229206678E-2</v>
      </c>
      <c r="BP364" s="20">
        <v>5.721623928921319E-2</v>
      </c>
    </row>
    <row r="366" spans="2:68" ht="72.5" x14ac:dyDescent="0.35">
      <c r="B366" s="17" t="s">
        <v>176</v>
      </c>
    </row>
    <row r="367" spans="2:68" x14ac:dyDescent="0.35">
      <c r="B367" s="18" t="s">
        <v>16</v>
      </c>
    </row>
    <row r="368" spans="2:68" x14ac:dyDescent="0.35">
      <c r="B368" s="19" t="s">
        <v>177</v>
      </c>
      <c r="C368" s="20">
        <v>0.41412499133686032</v>
      </c>
      <c r="D368" s="20">
        <v>0.38614377895077062</v>
      </c>
      <c r="E368" s="20">
        <v>0.37936743136655421</v>
      </c>
      <c r="F368" s="20">
        <v>0.46844195394141119</v>
      </c>
      <c r="G368" s="20">
        <v>0.43272369416268891</v>
      </c>
      <c r="H368" s="20">
        <v>0.40776093880406949</v>
      </c>
      <c r="I368" s="20">
        <v>0.39465015706951551</v>
      </c>
      <c r="K368" s="20">
        <v>0.39526262861898492</v>
      </c>
      <c r="L368" s="20">
        <v>0.4345098215274194</v>
      </c>
      <c r="N368" s="20">
        <v>0.43853143939163641</v>
      </c>
      <c r="O368" s="20">
        <v>0.39582899429974377</v>
      </c>
      <c r="P368" s="20">
        <v>0.41576545931274339</v>
      </c>
      <c r="Q368" s="20">
        <v>0.38820721770792521</v>
      </c>
      <c r="S368" s="20">
        <v>0.45180177678843297</v>
      </c>
      <c r="T368" s="20">
        <v>0.36089929889305972</v>
      </c>
      <c r="U368" s="20">
        <v>0.45205140307602543</v>
      </c>
      <c r="V368" s="20">
        <v>0.28646192862758763</v>
      </c>
      <c r="W368" s="20">
        <v>0.27919678686082938</v>
      </c>
      <c r="X368" s="20">
        <v>0.30155074038255691</v>
      </c>
      <c r="Y368" s="20">
        <v>0.35169112678805958</v>
      </c>
      <c r="Z368" s="20">
        <v>0.43803839773974668</v>
      </c>
      <c r="AA368" s="20">
        <v>0.49265463298909717</v>
      </c>
      <c r="AB368" s="20">
        <v>0.43191792698280379</v>
      </c>
      <c r="AC368" s="20">
        <v>0.42940311854560881</v>
      </c>
      <c r="AD368" s="20">
        <v>0.47391513788355849</v>
      </c>
      <c r="AE368" s="20">
        <v>0.40618540327510061</v>
      </c>
      <c r="AF368" s="20">
        <v>0.4981786227000583</v>
      </c>
      <c r="AG368" s="20">
        <v>0.4145314192038988</v>
      </c>
      <c r="AH368" s="20">
        <v>0.45299231194769851</v>
      </c>
      <c r="AI368" s="20">
        <v>0.54815096944754982</v>
      </c>
      <c r="AK368" s="20">
        <v>0.41959794149947732</v>
      </c>
      <c r="AL368" s="20">
        <v>0.40940648259694279</v>
      </c>
      <c r="AN368" s="20">
        <v>0.34072283473422421</v>
      </c>
      <c r="AO368" s="20">
        <v>0.42972323797999479</v>
      </c>
      <c r="AP368" s="20">
        <v>0.36865097180175521</v>
      </c>
      <c r="AQ368" s="20">
        <v>0.47376005207568311</v>
      </c>
      <c r="AR368" s="20">
        <v>0.44526907811304861</v>
      </c>
      <c r="AS368" s="20">
        <v>0.33785287005392572</v>
      </c>
      <c r="AT368" s="20">
        <v>0.34522443947149267</v>
      </c>
      <c r="AV368" s="20">
        <v>0.40277678409824291</v>
      </c>
      <c r="AW368" s="20">
        <v>0.41556932361002369</v>
      </c>
      <c r="AX368" s="20">
        <v>0.44971124731090251</v>
      </c>
      <c r="AY368" s="20">
        <v>0.49715399142443101</v>
      </c>
      <c r="AZ368" s="20">
        <v>0.32318594283119118</v>
      </c>
      <c r="BA368" s="20">
        <v>0.41277152550932811</v>
      </c>
      <c r="BB368" s="20">
        <v>0.2961621427435564</v>
      </c>
      <c r="BC368" s="20">
        <v>0.43707581210739072</v>
      </c>
      <c r="BE368" s="20">
        <v>0.36560595866635021</v>
      </c>
      <c r="BF368" s="20">
        <v>0.4295804906935477</v>
      </c>
      <c r="BG368" s="20">
        <v>0.45804914653447643</v>
      </c>
      <c r="BH368" s="20">
        <v>0.48066132556789748</v>
      </c>
      <c r="BI368" s="20">
        <v>0.35869932243995267</v>
      </c>
      <c r="BJ368" s="20">
        <v>0.29483894423612389</v>
      </c>
      <c r="BK368" s="20">
        <v>0.51877404236916824</v>
      </c>
      <c r="BL368" s="20">
        <v>0.48799029986252063</v>
      </c>
      <c r="BN368" s="20">
        <v>0.41162267982636441</v>
      </c>
      <c r="BO368" s="20">
        <v>0.41349115728204661</v>
      </c>
      <c r="BP368" s="20">
        <v>0.42459509212371799</v>
      </c>
    </row>
    <row r="369" spans="2:68" x14ac:dyDescent="0.35">
      <c r="B369" s="19" t="s">
        <v>178</v>
      </c>
      <c r="C369" s="20">
        <v>0.36513228613904991</v>
      </c>
      <c r="D369" s="20">
        <v>0.48254209126017927</v>
      </c>
      <c r="E369" s="20">
        <v>0.39792432491203622</v>
      </c>
      <c r="F369" s="20">
        <v>0.40335004659183132</v>
      </c>
      <c r="G369" s="20">
        <v>0.31881748807364069</v>
      </c>
      <c r="H369" s="20">
        <v>0.35785445818518807</v>
      </c>
      <c r="I369" s="20">
        <v>0.2342749755642643</v>
      </c>
      <c r="K369" s="20">
        <v>0.33860505716663758</v>
      </c>
      <c r="L369" s="20">
        <v>0.39616096251817817</v>
      </c>
      <c r="N369" s="20">
        <v>0.36834547448319149</v>
      </c>
      <c r="O369" s="20">
        <v>0.38099302883838021</v>
      </c>
      <c r="P369" s="20">
        <v>0.32769115730363829</v>
      </c>
      <c r="Q369" s="20">
        <v>0.36764900670656159</v>
      </c>
      <c r="S369" s="20">
        <v>0.39099194658954362</v>
      </c>
      <c r="T369" s="20">
        <v>0.30634159005200451</v>
      </c>
      <c r="U369" s="20">
        <v>0.38710781923620458</v>
      </c>
      <c r="V369" s="20">
        <v>0.44999532638636031</v>
      </c>
      <c r="W369" s="20">
        <v>0.433770551235441</v>
      </c>
      <c r="X369" s="20">
        <v>0.30781597887645462</v>
      </c>
      <c r="Y369" s="20">
        <v>0.45005956308195122</v>
      </c>
      <c r="Z369" s="20">
        <v>0.28652114222811559</v>
      </c>
      <c r="AA369" s="20">
        <v>0.32386102489447099</v>
      </c>
      <c r="AB369" s="20">
        <v>0.34051744244048388</v>
      </c>
      <c r="AC369" s="20">
        <v>0.40234498081851833</v>
      </c>
      <c r="AD369" s="20">
        <v>0.29000908691495719</v>
      </c>
      <c r="AE369" s="20">
        <v>0.30118312305607181</v>
      </c>
      <c r="AF369" s="20">
        <v>0.4217472137896055</v>
      </c>
      <c r="AG369" s="20">
        <v>0.34363367706532572</v>
      </c>
      <c r="AH369" s="20">
        <v>0.34961186831714602</v>
      </c>
      <c r="AI369" s="20">
        <v>0.47003108140964039</v>
      </c>
      <c r="AK369" s="20">
        <v>0.3185318312496106</v>
      </c>
      <c r="AL369" s="20">
        <v>0.412014806848441</v>
      </c>
      <c r="AN369" s="20">
        <v>0.38933927130250118</v>
      </c>
      <c r="AO369" s="20">
        <v>0.33428319320537181</v>
      </c>
      <c r="AP369" s="20">
        <v>0.42757220122452338</v>
      </c>
      <c r="AQ369" s="20">
        <v>0.37393350820161891</v>
      </c>
      <c r="AR369" s="20">
        <v>0.33325735796764749</v>
      </c>
      <c r="AS369" s="20">
        <v>0.41844493444311559</v>
      </c>
      <c r="AT369" s="20">
        <v>0.29125748320706019</v>
      </c>
      <c r="AV369" s="20">
        <v>0.37116505172922398</v>
      </c>
      <c r="AW369" s="20">
        <v>0.36686386809501398</v>
      </c>
      <c r="AX369" s="20">
        <v>0.29290957294583841</v>
      </c>
      <c r="AY369" s="20">
        <v>0.28798303358673538</v>
      </c>
      <c r="AZ369" s="20">
        <v>0.35729585634406491</v>
      </c>
      <c r="BA369" s="20">
        <v>0.83449053436293352</v>
      </c>
      <c r="BB369" s="20">
        <v>0.19879151498588499</v>
      </c>
      <c r="BC369" s="20">
        <v>0.40894725890856698</v>
      </c>
      <c r="BE369" s="20">
        <v>0.35456462505380643</v>
      </c>
      <c r="BF369" s="20">
        <v>0.36942378974368423</v>
      </c>
      <c r="BG369" s="20">
        <v>0.30236132509113162</v>
      </c>
      <c r="BH369" s="20">
        <v>0.41979044960836331</v>
      </c>
      <c r="BI369" s="20">
        <v>0.34034120215968089</v>
      </c>
      <c r="BJ369" s="20">
        <v>0.39437508093495299</v>
      </c>
      <c r="BK369" s="20">
        <v>0.355331875628705</v>
      </c>
      <c r="BL369" s="20">
        <v>0.47283514988330322</v>
      </c>
      <c r="BN369" s="20">
        <v>0.38771915770048693</v>
      </c>
      <c r="BO369" s="20">
        <v>0.29798100406340422</v>
      </c>
      <c r="BP369" s="20">
        <v>0.33557672744098621</v>
      </c>
    </row>
    <row r="370" spans="2:68" x14ac:dyDescent="0.35">
      <c r="B370" s="19" t="s">
        <v>179</v>
      </c>
      <c r="C370" s="20">
        <v>0.48342070042765212</v>
      </c>
      <c r="D370" s="20">
        <v>0.38468306285961817</v>
      </c>
      <c r="E370" s="20">
        <v>0.4163610200606605</v>
      </c>
      <c r="F370" s="20">
        <v>0.40409990829828152</v>
      </c>
      <c r="G370" s="20">
        <v>0.51447517191078029</v>
      </c>
      <c r="H370" s="20">
        <v>0.5074070677054936</v>
      </c>
      <c r="I370" s="20">
        <v>0.70909030930888661</v>
      </c>
      <c r="K370" s="20">
        <v>0.46112292147916167</v>
      </c>
      <c r="L370" s="20">
        <v>0.50508784601408785</v>
      </c>
      <c r="N370" s="20">
        <v>0.45531056967375161</v>
      </c>
      <c r="O370" s="20">
        <v>0.48530590045271887</v>
      </c>
      <c r="P370" s="20">
        <v>0.476829967588278</v>
      </c>
      <c r="Q370" s="20">
        <v>0.5306141449705376</v>
      </c>
      <c r="S370" s="20">
        <v>0.40329935079886758</v>
      </c>
      <c r="T370" s="20">
        <v>0.36839336446458881</v>
      </c>
      <c r="U370" s="20">
        <v>0.56478475593723321</v>
      </c>
      <c r="V370" s="20">
        <v>0.42155864008836402</v>
      </c>
      <c r="W370" s="20">
        <v>0.5199076747790945</v>
      </c>
      <c r="X370" s="20">
        <v>0.49636868079648311</v>
      </c>
      <c r="Y370" s="20">
        <v>0.5133588259249019</v>
      </c>
      <c r="Z370" s="20">
        <v>0.52594462650959339</v>
      </c>
      <c r="AA370" s="20">
        <v>0.47530298528397291</v>
      </c>
      <c r="AB370" s="20">
        <v>0.43999447810425751</v>
      </c>
      <c r="AC370" s="20">
        <v>0.54345968560475377</v>
      </c>
      <c r="AD370" s="20">
        <v>0.49607297029419339</v>
      </c>
      <c r="AE370" s="20">
        <v>0.49944266336311771</v>
      </c>
      <c r="AF370" s="20">
        <v>0.45219978022351082</v>
      </c>
      <c r="AG370" s="20">
        <v>0.54535698025374213</v>
      </c>
      <c r="AH370" s="20">
        <v>0.39319079920060968</v>
      </c>
      <c r="AI370" s="20">
        <v>0.55323923911078343</v>
      </c>
      <c r="AK370" s="20">
        <v>0.54285754524543472</v>
      </c>
      <c r="AL370" s="20">
        <v>0.42393855191107838</v>
      </c>
      <c r="AN370" s="20">
        <v>0.4958363342564242</v>
      </c>
      <c r="AO370" s="20">
        <v>0.53349420968294314</v>
      </c>
      <c r="AP370" s="20">
        <v>0.54676237341406331</v>
      </c>
      <c r="AQ370" s="20">
        <v>0.44673353265789167</v>
      </c>
      <c r="AR370" s="20">
        <v>0.41984978882234097</v>
      </c>
      <c r="AS370" s="20">
        <v>0.40365293461227192</v>
      </c>
      <c r="AT370" s="20">
        <v>0.62332066811484421</v>
      </c>
      <c r="AV370" s="20">
        <v>0.56229896658438983</v>
      </c>
      <c r="AW370" s="20">
        <v>0.48349666541062608</v>
      </c>
      <c r="AX370" s="20">
        <v>0.40912722004074231</v>
      </c>
      <c r="AY370" s="20">
        <v>0.29790420633132447</v>
      </c>
      <c r="AZ370" s="20">
        <v>0.62770666132626141</v>
      </c>
      <c r="BA370" s="20">
        <v>0</v>
      </c>
      <c r="BB370" s="20">
        <v>0.2911754371906255</v>
      </c>
      <c r="BC370" s="20">
        <v>0.43401993272728329</v>
      </c>
      <c r="BE370" s="20">
        <v>0.53156121497243158</v>
      </c>
      <c r="BF370" s="20">
        <v>0.41451459215874509</v>
      </c>
      <c r="BG370" s="20">
        <v>0.49176900193542072</v>
      </c>
      <c r="BH370" s="20">
        <v>0.39915069966894368</v>
      </c>
      <c r="BI370" s="20">
        <v>0.56361242141662404</v>
      </c>
      <c r="BJ370" s="20">
        <v>0.46884918241583412</v>
      </c>
      <c r="BK370" s="20">
        <v>0.59245295937579912</v>
      </c>
      <c r="BL370" s="20">
        <v>0.53653542741927607</v>
      </c>
      <c r="BN370" s="20">
        <v>0.46776255005102529</v>
      </c>
      <c r="BO370" s="20">
        <v>0.54666619154016194</v>
      </c>
      <c r="BP370" s="20">
        <v>0.48497904804859399</v>
      </c>
    </row>
    <row r="371" spans="2:68" x14ac:dyDescent="0.35">
      <c r="B371" s="19" t="s">
        <v>180</v>
      </c>
      <c r="C371" s="20">
        <v>0.37001758568762572</v>
      </c>
      <c r="D371" s="20">
        <v>0.29961571699830258</v>
      </c>
      <c r="E371" s="20">
        <v>0.34209387178260059</v>
      </c>
      <c r="F371" s="20">
        <v>0.34100838332573857</v>
      </c>
      <c r="G371" s="20">
        <v>0.35515907139219532</v>
      </c>
      <c r="H371" s="20">
        <v>0.46253407272547381</v>
      </c>
      <c r="I371" s="20">
        <v>0.44254501464537721</v>
      </c>
      <c r="K371" s="20">
        <v>0.36390731544591631</v>
      </c>
      <c r="L371" s="20">
        <v>0.37573826899880852</v>
      </c>
      <c r="N371" s="20">
        <v>0.37358373917384508</v>
      </c>
      <c r="O371" s="20">
        <v>0.32438654099407122</v>
      </c>
      <c r="P371" s="20">
        <v>0.38089850707653211</v>
      </c>
      <c r="Q371" s="20">
        <v>0.40358600538372019</v>
      </c>
      <c r="S371" s="20">
        <v>0.1132423440494917</v>
      </c>
      <c r="T371" s="20">
        <v>0.3982816860130759</v>
      </c>
      <c r="U371" s="20">
        <v>0.33697858701661182</v>
      </c>
      <c r="V371" s="20">
        <v>0.46311455304413152</v>
      </c>
      <c r="W371" s="20">
        <v>0.30281547381900059</v>
      </c>
      <c r="X371" s="20">
        <v>0.40268534887005958</v>
      </c>
      <c r="Y371" s="20">
        <v>0.30565173661724332</v>
      </c>
      <c r="Z371" s="20">
        <v>0.3857882189959323</v>
      </c>
      <c r="AA371" s="20">
        <v>0.33332809029811411</v>
      </c>
      <c r="AB371" s="20">
        <v>0.54374662543486274</v>
      </c>
      <c r="AC371" s="20">
        <v>0.34233707790160012</v>
      </c>
      <c r="AD371" s="20">
        <v>0.4569171056066838</v>
      </c>
      <c r="AE371" s="20">
        <v>0.34967376827632002</v>
      </c>
      <c r="AF371" s="20">
        <v>0.29479602250615322</v>
      </c>
      <c r="AG371" s="20">
        <v>0.39520557375506671</v>
      </c>
      <c r="AH371" s="20">
        <v>0.41086194788101049</v>
      </c>
      <c r="AI371" s="20">
        <v>0.2594525608339715</v>
      </c>
      <c r="AK371" s="20">
        <v>0.38108966507328113</v>
      </c>
      <c r="AL371" s="20">
        <v>0.35908591000609208</v>
      </c>
      <c r="AN371" s="20">
        <v>0.35777186871626188</v>
      </c>
      <c r="AO371" s="20">
        <v>0.36269851599435488</v>
      </c>
      <c r="AP371" s="20">
        <v>0.40133723001193999</v>
      </c>
      <c r="AQ371" s="20">
        <v>0.37674254097960341</v>
      </c>
      <c r="AR371" s="20">
        <v>0.35635643392619309</v>
      </c>
      <c r="AS371" s="20">
        <v>0.3653416872738075</v>
      </c>
      <c r="AT371" s="20">
        <v>0.42325671428136119</v>
      </c>
      <c r="AV371" s="20">
        <v>0.32965192710319619</v>
      </c>
      <c r="AW371" s="20">
        <v>0.38511322294591721</v>
      </c>
      <c r="AX371" s="20">
        <v>0.43559306206750859</v>
      </c>
      <c r="AY371" s="20">
        <v>0.41814222330020601</v>
      </c>
      <c r="AZ371" s="20">
        <v>0.35818144540930891</v>
      </c>
      <c r="BA371" s="20">
        <v>0.1935822602973207</v>
      </c>
      <c r="BB371" s="20">
        <v>0.32363159363422012</v>
      </c>
      <c r="BC371" s="20">
        <v>0.35441372639207092</v>
      </c>
      <c r="BE371" s="20">
        <v>0.3558917564070701</v>
      </c>
      <c r="BF371" s="20">
        <v>0.36627704816800771</v>
      </c>
      <c r="BG371" s="20">
        <v>0.3750620829536746</v>
      </c>
      <c r="BH371" s="20">
        <v>0.35041477478635752</v>
      </c>
      <c r="BI371" s="20">
        <v>0.35888757115005759</v>
      </c>
      <c r="BJ371" s="20">
        <v>0.44650242536061407</v>
      </c>
      <c r="BK371" s="20">
        <v>0.38257799888807248</v>
      </c>
      <c r="BL371" s="20">
        <v>0.44609445645255541</v>
      </c>
      <c r="BN371" s="20">
        <v>0.36953073604181352</v>
      </c>
      <c r="BO371" s="20">
        <v>0.32833947602441488</v>
      </c>
      <c r="BP371" s="20">
        <v>0.39911851126032832</v>
      </c>
    </row>
    <row r="372" spans="2:68" x14ac:dyDescent="0.35">
      <c r="B372" s="19" t="s">
        <v>181</v>
      </c>
      <c r="C372" s="20">
        <v>0.1268097574057761</v>
      </c>
      <c r="D372" s="20">
        <v>0.14530746228037739</v>
      </c>
      <c r="E372" s="20">
        <v>0.18425583079315749</v>
      </c>
      <c r="F372" s="20">
        <v>0.14235948292855169</v>
      </c>
      <c r="G372" s="20">
        <v>0.1433875245142712</v>
      </c>
      <c r="H372" s="20">
        <v>6.7594302113850868E-2</v>
      </c>
      <c r="I372" s="20">
        <v>3.9790508352295452E-2</v>
      </c>
      <c r="K372" s="20">
        <v>0.12448310070164149</v>
      </c>
      <c r="L372" s="20">
        <v>0.1302802123821219</v>
      </c>
      <c r="N372" s="20">
        <v>0.13625940666786801</v>
      </c>
      <c r="O372" s="20">
        <v>0.1383432336394039</v>
      </c>
      <c r="P372" s="20">
        <v>0.1040819700647115</v>
      </c>
      <c r="Q372" s="20">
        <v>0.1149503419004429</v>
      </c>
      <c r="S372" s="20">
        <v>0</v>
      </c>
      <c r="T372" s="20">
        <v>0.25564529773050132</v>
      </c>
      <c r="U372" s="20">
        <v>8.6811575470803551E-2</v>
      </c>
      <c r="V372" s="20">
        <v>7.9853875747821629E-2</v>
      </c>
      <c r="W372" s="20">
        <v>0.14568925144588901</v>
      </c>
      <c r="X372" s="20">
        <v>0.21982766077831889</v>
      </c>
      <c r="Y372" s="20">
        <v>9.0764708084213858E-2</v>
      </c>
      <c r="Z372" s="20">
        <v>0.1106694070559147</v>
      </c>
      <c r="AA372" s="20">
        <v>0.1033359033835826</v>
      </c>
      <c r="AB372" s="20">
        <v>0.1014793740864286</v>
      </c>
      <c r="AC372" s="20">
        <v>0.13840249488734321</v>
      </c>
      <c r="AD372" s="20">
        <v>8.2692211953000999E-2</v>
      </c>
      <c r="AE372" s="20">
        <v>0.146976758042584</v>
      </c>
      <c r="AF372" s="20">
        <v>0.17413478054241591</v>
      </c>
      <c r="AG372" s="20">
        <v>0.20323480239187749</v>
      </c>
      <c r="AH372" s="20">
        <v>9.8598843484516738E-2</v>
      </c>
      <c r="AI372" s="20">
        <v>0.1012818650470019</v>
      </c>
      <c r="AK372" s="20">
        <v>0.11076856900634249</v>
      </c>
      <c r="AL372" s="20">
        <v>0.14278198697832081</v>
      </c>
      <c r="AN372" s="20">
        <v>8.6513685806119067E-2</v>
      </c>
      <c r="AO372" s="20">
        <v>0.1390446462063753</v>
      </c>
      <c r="AP372" s="20">
        <v>9.4899836590613448E-2</v>
      </c>
      <c r="AQ372" s="20">
        <v>0.14205176627398991</v>
      </c>
      <c r="AR372" s="20">
        <v>0.13911817913416971</v>
      </c>
      <c r="AS372" s="20">
        <v>0.20654785356112049</v>
      </c>
      <c r="AT372" s="20">
        <v>7.6788863165517474E-2</v>
      </c>
      <c r="AV372" s="20">
        <v>0.1220272235295423</v>
      </c>
      <c r="AW372" s="20">
        <v>0.10923700836665801</v>
      </c>
      <c r="AX372" s="20">
        <v>0.1246455824880521</v>
      </c>
      <c r="AY372" s="20">
        <v>0.2227608585657154</v>
      </c>
      <c r="AZ372" s="20">
        <v>0.14332207554945739</v>
      </c>
      <c r="BA372" s="20">
        <v>0.16550946563706651</v>
      </c>
      <c r="BB372" s="20">
        <v>6.9501297691103664E-2</v>
      </c>
      <c r="BC372" s="20">
        <v>0.1361049499955819</v>
      </c>
      <c r="BE372" s="20">
        <v>0.1162724349164183</v>
      </c>
      <c r="BF372" s="20">
        <v>0.14392645292777309</v>
      </c>
      <c r="BG372" s="20">
        <v>6.3156866157825634E-2</v>
      </c>
      <c r="BH372" s="20">
        <v>0.12377398268027651</v>
      </c>
      <c r="BI372" s="20">
        <v>0.13131816543841421</v>
      </c>
      <c r="BJ372" s="20">
        <v>0.1610328546502578</v>
      </c>
      <c r="BK372" s="20">
        <v>0.1124728837540863</v>
      </c>
      <c r="BL372" s="20">
        <v>0.13185320626194341</v>
      </c>
      <c r="BN372" s="20">
        <v>0.13188231705771561</v>
      </c>
      <c r="BO372" s="20">
        <v>8.7881440582855005E-2</v>
      </c>
      <c r="BP372" s="20">
        <v>0.13234725574863901</v>
      </c>
    </row>
    <row r="373" spans="2:68" ht="29" x14ac:dyDescent="0.35">
      <c r="B373" s="19" t="s">
        <v>182</v>
      </c>
      <c r="C373" s="20">
        <v>0.1644982273018373</v>
      </c>
      <c r="D373" s="20">
        <v>0.12639334300080099</v>
      </c>
      <c r="E373" s="20">
        <v>0.19498594537753081</v>
      </c>
      <c r="F373" s="20">
        <v>0.19711326814522981</v>
      </c>
      <c r="G373" s="20">
        <v>0.17065931884192559</v>
      </c>
      <c r="H373" s="20">
        <v>0.1427381395123411</v>
      </c>
      <c r="I373" s="20">
        <v>0.1127755576713278</v>
      </c>
      <c r="K373" s="20">
        <v>0.1896492173436016</v>
      </c>
      <c r="L373" s="20">
        <v>0.13725945137126291</v>
      </c>
      <c r="N373" s="20">
        <v>0.21465135278264719</v>
      </c>
      <c r="O373" s="20">
        <v>0.17131368552311951</v>
      </c>
      <c r="P373" s="20">
        <v>0.1119140817021043</v>
      </c>
      <c r="Q373" s="20">
        <v>0.10218757531788961</v>
      </c>
      <c r="S373" s="20">
        <v>0</v>
      </c>
      <c r="T373" s="20">
        <v>0.18564879016507291</v>
      </c>
      <c r="U373" s="20">
        <v>0.1194468739764243</v>
      </c>
      <c r="V373" s="20">
        <v>8.7046823681401056E-2</v>
      </c>
      <c r="W373" s="20">
        <v>0.113957224639173</v>
      </c>
      <c r="X373" s="20">
        <v>0.2299543440418034</v>
      </c>
      <c r="Y373" s="20">
        <v>0.17857200367925349</v>
      </c>
      <c r="Z373" s="20">
        <v>0.17522230380665901</v>
      </c>
      <c r="AA373" s="20">
        <v>0.16868768263333089</v>
      </c>
      <c r="AB373" s="20">
        <v>0.15219186330748311</v>
      </c>
      <c r="AC373" s="20">
        <v>0.1051246677883993</v>
      </c>
      <c r="AD373" s="20">
        <v>0.24031144396444051</v>
      </c>
      <c r="AE373" s="20">
        <v>0.15028793383885661</v>
      </c>
      <c r="AF373" s="20">
        <v>0.20740005482778659</v>
      </c>
      <c r="AG373" s="20">
        <v>0.17620699450798011</v>
      </c>
      <c r="AH373" s="20">
        <v>0.23160500999350059</v>
      </c>
      <c r="AI373" s="20">
        <v>6.4496435168814772E-2</v>
      </c>
      <c r="AK373" s="20">
        <v>0.1500196670673111</v>
      </c>
      <c r="AL373" s="20">
        <v>0.17901546109448699</v>
      </c>
      <c r="AN373" s="20">
        <v>0.1006482905989094</v>
      </c>
      <c r="AO373" s="20">
        <v>0.12521790584722661</v>
      </c>
      <c r="AP373" s="20">
        <v>0.1144311472345674</v>
      </c>
      <c r="AQ373" s="20">
        <v>0.19590419632446571</v>
      </c>
      <c r="AR373" s="20">
        <v>0.23540492508200331</v>
      </c>
      <c r="AS373" s="20">
        <v>0.2822961421170942</v>
      </c>
      <c r="AT373" s="20">
        <v>0.14331992241606309</v>
      </c>
      <c r="AV373" s="20">
        <v>0.16524649376707229</v>
      </c>
      <c r="AW373" s="20">
        <v>0.1721791512450766</v>
      </c>
      <c r="AX373" s="20">
        <v>0.1255494982560971</v>
      </c>
      <c r="AY373" s="20">
        <v>0.16507361545514981</v>
      </c>
      <c r="AZ373" s="20">
        <v>0.16973377904155909</v>
      </c>
      <c r="BA373" s="20">
        <v>0.35909172593438721</v>
      </c>
      <c r="BB373" s="20">
        <v>0.29357144989947098</v>
      </c>
      <c r="BC373" s="20">
        <v>0.14850744374224639</v>
      </c>
      <c r="BE373" s="20">
        <v>0.17882387772071881</v>
      </c>
      <c r="BF373" s="20">
        <v>0.20919942757805721</v>
      </c>
      <c r="BG373" s="20">
        <v>0.1128793532805608</v>
      </c>
      <c r="BH373" s="20">
        <v>0.1000790624677383</v>
      </c>
      <c r="BI373" s="20">
        <v>0.16708874389394199</v>
      </c>
      <c r="BJ373" s="20">
        <v>9.3046604601824956E-2</v>
      </c>
      <c r="BK373" s="20">
        <v>0.1651500837833155</v>
      </c>
      <c r="BL373" s="20">
        <v>8.9758488954125498E-2</v>
      </c>
      <c r="BN373" s="20">
        <v>0.16797929241041409</v>
      </c>
      <c r="BO373" s="20">
        <v>0.13875717994935771</v>
      </c>
      <c r="BP373" s="20">
        <v>0.17925639249027139</v>
      </c>
    </row>
    <row r="374" spans="2:68" ht="29" x14ac:dyDescent="0.35">
      <c r="B374" s="19" t="s">
        <v>183</v>
      </c>
      <c r="C374" s="20">
        <v>0.25233615954538807</v>
      </c>
      <c r="D374" s="20">
        <v>0.2908135410309261</v>
      </c>
      <c r="E374" s="20">
        <v>0.28569788736200502</v>
      </c>
      <c r="F374" s="20">
        <v>0.25564214163751742</v>
      </c>
      <c r="G374" s="20">
        <v>0.17284241684086121</v>
      </c>
      <c r="H374" s="20">
        <v>0.32193066918385133</v>
      </c>
      <c r="I374" s="20">
        <v>0.19689589507178629</v>
      </c>
      <c r="K374" s="20">
        <v>0.2371080832750215</v>
      </c>
      <c r="L374" s="20">
        <v>0.27118400180693902</v>
      </c>
      <c r="N374" s="20">
        <v>0.28872743893885638</v>
      </c>
      <c r="O374" s="20">
        <v>0.24025064458988701</v>
      </c>
      <c r="P374" s="20">
        <v>0.26406300410527678</v>
      </c>
      <c r="Q374" s="20">
        <v>0.19237283392143761</v>
      </c>
      <c r="S374" s="20">
        <v>0.2394640617620275</v>
      </c>
      <c r="T374" s="20">
        <v>0.1916492987021263</v>
      </c>
      <c r="U374" s="20">
        <v>0.15450356231996201</v>
      </c>
      <c r="V374" s="20">
        <v>0.38505472101237509</v>
      </c>
      <c r="W374" s="20">
        <v>0.21884627599786061</v>
      </c>
      <c r="X374" s="20">
        <v>0.2212949099072542</v>
      </c>
      <c r="Y374" s="20">
        <v>0.19529215075356199</v>
      </c>
      <c r="Z374" s="20">
        <v>0.2203510965913032</v>
      </c>
      <c r="AA374" s="20">
        <v>0.2100455007115086</v>
      </c>
      <c r="AB374" s="20">
        <v>0.30267344539765267</v>
      </c>
      <c r="AC374" s="20">
        <v>0.22269248038677619</v>
      </c>
      <c r="AD374" s="20">
        <v>0.28857643490851809</v>
      </c>
      <c r="AE374" s="20">
        <v>0.34120331031312562</v>
      </c>
      <c r="AF374" s="20">
        <v>0.28585372629025319</v>
      </c>
      <c r="AG374" s="20">
        <v>0.35568369138847122</v>
      </c>
      <c r="AH374" s="20">
        <v>0.28997209246576172</v>
      </c>
      <c r="AI374" s="20">
        <v>0.21179162352933281</v>
      </c>
      <c r="AK374" s="20">
        <v>0.2403185931333072</v>
      </c>
      <c r="AL374" s="20">
        <v>0.26488410254596872</v>
      </c>
      <c r="AN374" s="20">
        <v>0.27160831203728819</v>
      </c>
      <c r="AO374" s="20">
        <v>0.16821071899234399</v>
      </c>
      <c r="AP374" s="20">
        <v>0.22359086739501199</v>
      </c>
      <c r="AQ374" s="20">
        <v>0.27190877129843288</v>
      </c>
      <c r="AR374" s="20">
        <v>0.34455817239214442</v>
      </c>
      <c r="AS374" s="20">
        <v>0.23584476923336939</v>
      </c>
      <c r="AT374" s="20">
        <v>0.15969201174721639</v>
      </c>
      <c r="AV374" s="20">
        <v>0.22925179264019849</v>
      </c>
      <c r="AW374" s="20">
        <v>0.30300559696553342</v>
      </c>
      <c r="AX374" s="20">
        <v>0.22791259797403091</v>
      </c>
      <c r="AY374" s="20">
        <v>0.33335990757952078</v>
      </c>
      <c r="AZ374" s="20">
        <v>0.12967460558762539</v>
      </c>
      <c r="BA374" s="20">
        <v>0.13943255762478021</v>
      </c>
      <c r="BB374" s="20">
        <v>9.5556133047325159E-2</v>
      </c>
      <c r="BC374" s="20">
        <v>0.22948281239018201</v>
      </c>
      <c r="BE374" s="20">
        <v>0.2521667211121249</v>
      </c>
      <c r="BF374" s="20">
        <v>0.30499717565314027</v>
      </c>
      <c r="BG374" s="20">
        <v>0.32072917045812299</v>
      </c>
      <c r="BH374" s="20">
        <v>0.36018090443315381</v>
      </c>
      <c r="BI374" s="20">
        <v>0.15381081772449681</v>
      </c>
      <c r="BJ374" s="20">
        <v>0.1210452846285071</v>
      </c>
      <c r="BK374" s="20">
        <v>0.13551124629550229</v>
      </c>
      <c r="BL374" s="20">
        <v>0.20086034179416201</v>
      </c>
      <c r="BN374" s="20">
        <v>0.24708005108859951</v>
      </c>
      <c r="BO374" s="20">
        <v>0.28564310787041669</v>
      </c>
      <c r="BP374" s="20">
        <v>0.2415452854376666</v>
      </c>
    </row>
    <row r="375" spans="2:68" ht="29" x14ac:dyDescent="0.35">
      <c r="B375" s="19" t="s">
        <v>184</v>
      </c>
      <c r="C375" s="20">
        <v>0.27092921210577658</v>
      </c>
      <c r="D375" s="20">
        <v>0.28547349482764051</v>
      </c>
      <c r="E375" s="20">
        <v>0.23377048393034339</v>
      </c>
      <c r="F375" s="20">
        <v>0.24026168769623771</v>
      </c>
      <c r="G375" s="20">
        <v>0.33139776764504492</v>
      </c>
      <c r="H375" s="20">
        <v>0.2505968744650906</v>
      </c>
      <c r="I375" s="20">
        <v>0.31394095432490821</v>
      </c>
      <c r="K375" s="20">
        <v>0.29083958758988332</v>
      </c>
      <c r="L375" s="20">
        <v>0.24725539451907699</v>
      </c>
      <c r="N375" s="20">
        <v>0.30305737941609762</v>
      </c>
      <c r="O375" s="20">
        <v>0.24219725444204249</v>
      </c>
      <c r="P375" s="20">
        <v>0.33086462535283873</v>
      </c>
      <c r="Q375" s="20">
        <v>0.20317840053558919</v>
      </c>
      <c r="S375" s="20">
        <v>0.43428524013366349</v>
      </c>
      <c r="T375" s="20">
        <v>0.17517127157295989</v>
      </c>
      <c r="U375" s="20">
        <v>0.21767165934911911</v>
      </c>
      <c r="V375" s="20">
        <v>9.775892999467059E-2</v>
      </c>
      <c r="W375" s="20">
        <v>0.31194899881756272</v>
      </c>
      <c r="X375" s="20">
        <v>0.22007769355472201</v>
      </c>
      <c r="Y375" s="20">
        <v>0.35680970207401819</v>
      </c>
      <c r="Z375" s="20">
        <v>0.24472941382081029</v>
      </c>
      <c r="AA375" s="20">
        <v>0.35245096896098038</v>
      </c>
      <c r="AB375" s="20">
        <v>0.19622245545084691</v>
      </c>
      <c r="AC375" s="20">
        <v>0.32248980459347099</v>
      </c>
      <c r="AD375" s="20">
        <v>0.16716960971513939</v>
      </c>
      <c r="AE375" s="20">
        <v>0.36066983569650463</v>
      </c>
      <c r="AF375" s="20">
        <v>0.26229451316068553</v>
      </c>
      <c r="AG375" s="20">
        <v>0.24815398178815451</v>
      </c>
      <c r="AH375" s="20">
        <v>0.30822691010641451</v>
      </c>
      <c r="AI375" s="20">
        <v>0.32286125804342469</v>
      </c>
      <c r="AK375" s="20">
        <v>0.31119386545492772</v>
      </c>
      <c r="AL375" s="20">
        <v>0.23012056756217711</v>
      </c>
      <c r="AN375" s="20">
        <v>0.1938133664003375</v>
      </c>
      <c r="AO375" s="20">
        <v>0.31318925039668882</v>
      </c>
      <c r="AP375" s="20">
        <v>0.29070334024768918</v>
      </c>
      <c r="AQ375" s="20">
        <v>0.3027491202825785</v>
      </c>
      <c r="AR375" s="20">
        <v>0.2073485919173492</v>
      </c>
      <c r="AS375" s="20">
        <v>0.35488150947712988</v>
      </c>
      <c r="AT375" s="20">
        <v>0.35549081022318468</v>
      </c>
      <c r="AV375" s="20">
        <v>0.358263311615929</v>
      </c>
      <c r="AW375" s="20">
        <v>0.24433646701445791</v>
      </c>
      <c r="AX375" s="20">
        <v>0.23349257723074729</v>
      </c>
      <c r="AY375" s="20">
        <v>0.22124672997091599</v>
      </c>
      <c r="AZ375" s="20">
        <v>0.31475877263839408</v>
      </c>
      <c r="BA375" s="20">
        <v>0</v>
      </c>
      <c r="BB375" s="20">
        <v>0</v>
      </c>
      <c r="BC375" s="20">
        <v>0.2645921675406262</v>
      </c>
      <c r="BE375" s="20">
        <v>0.36941698593589051</v>
      </c>
      <c r="BF375" s="20">
        <v>0.2327904275365601</v>
      </c>
      <c r="BG375" s="20">
        <v>0.26563188045652902</v>
      </c>
      <c r="BH375" s="20">
        <v>0.21698435259928731</v>
      </c>
      <c r="BI375" s="20">
        <v>0.30179740359099189</v>
      </c>
      <c r="BJ375" s="20">
        <v>0.2645293126177275</v>
      </c>
      <c r="BK375" s="20">
        <v>0.22886423885789081</v>
      </c>
      <c r="BL375" s="20">
        <v>0.23082124515041039</v>
      </c>
      <c r="BN375" s="20">
        <v>0.28439650478932799</v>
      </c>
      <c r="BO375" s="20">
        <v>0.28572469253446198</v>
      </c>
      <c r="BP375" s="20">
        <v>0.2138558358673873</v>
      </c>
    </row>
    <row r="376" spans="2:68" x14ac:dyDescent="0.35">
      <c r="B376" s="19" t="s">
        <v>185</v>
      </c>
      <c r="C376" s="20">
        <v>0.34478293345560218</v>
      </c>
      <c r="D376" s="20">
        <v>0.31457134476975113</v>
      </c>
      <c r="E376" s="20">
        <v>0.33126583083065619</v>
      </c>
      <c r="F376" s="20">
        <v>0.33404711067213161</v>
      </c>
      <c r="G376" s="20">
        <v>0.33080571477928711</v>
      </c>
      <c r="H376" s="20">
        <v>0.38356925322733121</v>
      </c>
      <c r="I376" s="20">
        <v>0.38367874179450517</v>
      </c>
      <c r="K376" s="20">
        <v>0.34316074213876407</v>
      </c>
      <c r="L376" s="20">
        <v>0.34717203575832462</v>
      </c>
      <c r="N376" s="20">
        <v>0.32634956404669219</v>
      </c>
      <c r="O376" s="20">
        <v>0.37500492131546592</v>
      </c>
      <c r="P376" s="20">
        <v>0.31629507148787839</v>
      </c>
      <c r="Q376" s="20">
        <v>0.36691336851051021</v>
      </c>
      <c r="S376" s="20">
        <v>0.23318686898011581</v>
      </c>
      <c r="T376" s="20">
        <v>0.28188593715877708</v>
      </c>
      <c r="U376" s="20">
        <v>0.49944322857367179</v>
      </c>
      <c r="V376" s="20">
        <v>0.27284451461730491</v>
      </c>
      <c r="W376" s="20">
        <v>0.36537304167573947</v>
      </c>
      <c r="X376" s="20">
        <v>0.3723257170956516</v>
      </c>
      <c r="Y376" s="20">
        <v>0.32012978234688683</v>
      </c>
      <c r="Z376" s="20">
        <v>0.4287032022717529</v>
      </c>
      <c r="AA376" s="20">
        <v>0.44146446582765941</v>
      </c>
      <c r="AB376" s="20">
        <v>0.40692150036836777</v>
      </c>
      <c r="AC376" s="20">
        <v>0.33770455651846742</v>
      </c>
      <c r="AD376" s="20">
        <v>0.33656736465572029</v>
      </c>
      <c r="AE376" s="20">
        <v>0.2616162941235789</v>
      </c>
      <c r="AF376" s="20">
        <v>0.21512066577614189</v>
      </c>
      <c r="AG376" s="20">
        <v>0.29056710207702591</v>
      </c>
      <c r="AH376" s="20">
        <v>0.35561155392931809</v>
      </c>
      <c r="AI376" s="20">
        <v>0.25178237524161412</v>
      </c>
      <c r="AK376" s="20">
        <v>0.31940101657586611</v>
      </c>
      <c r="AL376" s="20">
        <v>0.37070073054923092</v>
      </c>
      <c r="AN376" s="20">
        <v>0.40637418967925848</v>
      </c>
      <c r="AO376" s="20">
        <v>0.35283744540015111</v>
      </c>
      <c r="AP376" s="20">
        <v>0.34578999789327453</v>
      </c>
      <c r="AQ376" s="20">
        <v>0.32420318589334091</v>
      </c>
      <c r="AR376" s="20">
        <v>0.31550439311372258</v>
      </c>
      <c r="AS376" s="20">
        <v>0.31038555426290337</v>
      </c>
      <c r="AT376" s="20">
        <v>0.30756613848787318</v>
      </c>
      <c r="AV376" s="20">
        <v>0.29893345483861422</v>
      </c>
      <c r="AW376" s="20">
        <v>0.3712674601553605</v>
      </c>
      <c r="AX376" s="20">
        <v>0.44529732551229662</v>
      </c>
      <c r="AY376" s="20">
        <v>0.32212032500076732</v>
      </c>
      <c r="AZ376" s="20">
        <v>0.27549241296130972</v>
      </c>
      <c r="BA376" s="20">
        <v>0.43884843352161451</v>
      </c>
      <c r="BB376" s="20">
        <v>0.49949553301445371</v>
      </c>
      <c r="BC376" s="20">
        <v>0.32915297085859518</v>
      </c>
      <c r="BE376" s="20">
        <v>0.25549712819709253</v>
      </c>
      <c r="BF376" s="20">
        <v>0.36791901667695132</v>
      </c>
      <c r="BG376" s="20">
        <v>0.41134559963180922</v>
      </c>
      <c r="BH376" s="20">
        <v>0.34080221877323152</v>
      </c>
      <c r="BI376" s="20">
        <v>0.36539318295680179</v>
      </c>
      <c r="BJ376" s="20">
        <v>0.37890454127771522</v>
      </c>
      <c r="BK376" s="20">
        <v>0.33926381648186887</v>
      </c>
      <c r="BL376" s="20">
        <v>0.29080175554772009</v>
      </c>
      <c r="BN376" s="20">
        <v>0.32588602487582741</v>
      </c>
      <c r="BO376" s="20">
        <v>0.38516405436929108</v>
      </c>
      <c r="BP376" s="20">
        <v>0.38749853487110109</v>
      </c>
    </row>
    <row r="377" spans="2:68" x14ac:dyDescent="0.35">
      <c r="B377" s="19" t="s">
        <v>186</v>
      </c>
      <c r="C377" s="20">
        <v>4.1146573049347596E-3</v>
      </c>
      <c r="D377" s="20">
        <v>5.2497904481727826E-3</v>
      </c>
      <c r="E377" s="20">
        <v>0</v>
      </c>
      <c r="F377" s="20">
        <v>0</v>
      </c>
      <c r="G377" s="20">
        <v>4.7334080266270614E-3</v>
      </c>
      <c r="H377" s="20">
        <v>1.114479753054088E-2</v>
      </c>
      <c r="I377" s="20">
        <v>8.9677435010380169E-3</v>
      </c>
      <c r="K377" s="20">
        <v>7.7907672645208346E-3</v>
      </c>
      <c r="L377" s="20">
        <v>0</v>
      </c>
      <c r="N377" s="20">
        <v>5.3086107309204579E-3</v>
      </c>
      <c r="O377" s="20">
        <v>0</v>
      </c>
      <c r="P377" s="20">
        <v>3.9154604289853264E-3</v>
      </c>
      <c r="Q377" s="20">
        <v>6.2203451983054046E-3</v>
      </c>
      <c r="S377" s="20">
        <v>0</v>
      </c>
      <c r="T377" s="20">
        <v>0</v>
      </c>
      <c r="U377" s="20">
        <v>2.435073931431932E-2</v>
      </c>
      <c r="V377" s="20">
        <v>0</v>
      </c>
      <c r="W377" s="20">
        <v>0</v>
      </c>
      <c r="X377" s="20">
        <v>0</v>
      </c>
      <c r="Y377" s="20">
        <v>8.2479827937561607E-3</v>
      </c>
      <c r="Z377" s="20">
        <v>0</v>
      </c>
      <c r="AA377" s="20">
        <v>0</v>
      </c>
      <c r="AB377" s="20">
        <v>1.6756262013418621E-2</v>
      </c>
      <c r="AC377" s="20">
        <v>0</v>
      </c>
      <c r="AD377" s="20">
        <v>2.12756754860376E-2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K377" s="20">
        <v>4.3276753599791181E-3</v>
      </c>
      <c r="AL377" s="20">
        <v>3.913680359787221E-3</v>
      </c>
      <c r="AN377" s="20">
        <v>0</v>
      </c>
      <c r="AO377" s="20">
        <v>1.29722490720291E-2</v>
      </c>
      <c r="AP377" s="20">
        <v>0</v>
      </c>
      <c r="AQ377" s="20">
        <v>2.3670105418548111E-3</v>
      </c>
      <c r="AR377" s="20">
        <v>4.0639080629545883E-3</v>
      </c>
      <c r="AS377" s="20">
        <v>0</v>
      </c>
      <c r="AT377" s="20">
        <v>0</v>
      </c>
      <c r="AV377" s="20">
        <v>0</v>
      </c>
      <c r="AW377" s="20">
        <v>1.506456065713779E-3</v>
      </c>
      <c r="AX377" s="20">
        <v>2.0732040105405341E-2</v>
      </c>
      <c r="AY377" s="20">
        <v>0</v>
      </c>
      <c r="AZ377" s="20">
        <v>1.4913777956029099E-2</v>
      </c>
      <c r="BA377" s="20">
        <v>0</v>
      </c>
      <c r="BB377" s="20">
        <v>0</v>
      </c>
      <c r="BC377" s="20">
        <v>3.8005387738338911E-3</v>
      </c>
      <c r="BE377" s="20">
        <v>4.1165540341795747E-3</v>
      </c>
      <c r="BF377" s="20">
        <v>1.850424708701342E-3</v>
      </c>
      <c r="BG377" s="20">
        <v>0</v>
      </c>
      <c r="BH377" s="20">
        <v>0</v>
      </c>
      <c r="BI377" s="20">
        <v>0</v>
      </c>
      <c r="BJ377" s="20">
        <v>0</v>
      </c>
      <c r="BK377" s="20">
        <v>2.0568442927567421E-2</v>
      </c>
      <c r="BL377" s="20">
        <v>5.307931659324143E-2</v>
      </c>
      <c r="BN377" s="20">
        <v>2.0395225292724689E-3</v>
      </c>
      <c r="BO377" s="20">
        <v>1.7765098288376569E-2</v>
      </c>
      <c r="BP377" s="20">
        <v>0</v>
      </c>
    </row>
    <row r="378" spans="2:68" x14ac:dyDescent="0.35">
      <c r="B378" s="19" t="s">
        <v>93</v>
      </c>
      <c r="C378" s="20">
        <v>2.4266235783955641E-2</v>
      </c>
      <c r="D378" s="20">
        <v>2.4645320727822211E-2</v>
      </c>
      <c r="E378" s="20">
        <v>2.4549654978014351E-2</v>
      </c>
      <c r="F378" s="20">
        <v>1.2987254046823689E-2</v>
      </c>
      <c r="G378" s="20">
        <v>3.6261012480788828E-2</v>
      </c>
      <c r="H378" s="20">
        <v>1.3153216571373E-2</v>
      </c>
      <c r="I378" s="20">
        <v>3.6205715463071483E-2</v>
      </c>
      <c r="K378" s="20">
        <v>3.0388959986446279E-2</v>
      </c>
      <c r="L378" s="20">
        <v>1.7529646541877782E-2</v>
      </c>
      <c r="N378" s="20">
        <v>6.3663768811965116E-3</v>
      </c>
      <c r="O378" s="20">
        <v>2.283013775980184E-2</v>
      </c>
      <c r="P378" s="20">
        <v>1.383943746114758E-2</v>
      </c>
      <c r="Q378" s="20">
        <v>6.6631375375340321E-2</v>
      </c>
      <c r="S378" s="20">
        <v>0.24457613696595251</v>
      </c>
      <c r="T378" s="20">
        <v>4.756517137664381E-2</v>
      </c>
      <c r="U378" s="20">
        <v>3.0775359729897041E-2</v>
      </c>
      <c r="V378" s="20">
        <v>8.7225049294551202E-2</v>
      </c>
      <c r="W378" s="20">
        <v>5.2626476231738183E-2</v>
      </c>
      <c r="X378" s="20">
        <v>2.6285259880875551E-2</v>
      </c>
      <c r="Y378" s="20">
        <v>1.6807216367372931E-2</v>
      </c>
      <c r="Z378" s="20">
        <v>0</v>
      </c>
      <c r="AA378" s="20">
        <v>0</v>
      </c>
      <c r="AB378" s="20">
        <v>0</v>
      </c>
      <c r="AC378" s="20">
        <v>1.177560813031317E-2</v>
      </c>
      <c r="AD378" s="20">
        <v>0</v>
      </c>
      <c r="AE378" s="20">
        <v>2.21440759160146E-2</v>
      </c>
      <c r="AF378" s="20">
        <v>2.6835748519809011E-2</v>
      </c>
      <c r="AG378" s="20">
        <v>0</v>
      </c>
      <c r="AH378" s="20">
        <v>3.98986672209003E-3</v>
      </c>
      <c r="AI378" s="20">
        <v>2.9503327392418378E-2</v>
      </c>
      <c r="AK378" s="20">
        <v>2.7379326299259078E-2</v>
      </c>
      <c r="AL378" s="20">
        <v>2.0570352528868269E-2</v>
      </c>
      <c r="AN378" s="20">
        <v>6.2652144160377302E-2</v>
      </c>
      <c r="AO378" s="20">
        <v>1.6992438921030192E-2</v>
      </c>
      <c r="AP378" s="20">
        <v>1.367686896127999E-2</v>
      </c>
      <c r="AQ378" s="20">
        <v>2.2434854028972849E-3</v>
      </c>
      <c r="AR378" s="20">
        <v>2.4769423542809369E-2</v>
      </c>
      <c r="AS378" s="20">
        <v>0</v>
      </c>
      <c r="AT378" s="20">
        <v>8.029437559881443E-2</v>
      </c>
      <c r="AV378" s="20">
        <v>5.9995492552941971E-3</v>
      </c>
      <c r="AW378" s="20">
        <v>6.5484881373005944E-3</v>
      </c>
      <c r="AX378" s="20">
        <v>4.7484971247672349E-2</v>
      </c>
      <c r="AY378" s="20">
        <v>0</v>
      </c>
      <c r="AZ378" s="20">
        <v>6.0742808704642062E-2</v>
      </c>
      <c r="BA378" s="20">
        <v>0</v>
      </c>
      <c r="BB378" s="20">
        <v>0.31070496593111979</v>
      </c>
      <c r="BC378" s="20">
        <v>4.2351732651356278E-2</v>
      </c>
      <c r="BE378" s="20">
        <v>1.296375554745441E-2</v>
      </c>
      <c r="BF378" s="20">
        <v>1.590809187096515E-2</v>
      </c>
      <c r="BG378" s="20">
        <v>2.4318994089951251E-2</v>
      </c>
      <c r="BH378" s="20">
        <v>1.432661631347733E-2</v>
      </c>
      <c r="BI378" s="20">
        <v>3.3098497720648462E-2</v>
      </c>
      <c r="BJ378" s="20">
        <v>9.8694115100441751E-2</v>
      </c>
      <c r="BK378" s="20">
        <v>3.1950682049618047E-2</v>
      </c>
      <c r="BL378" s="20">
        <v>0</v>
      </c>
      <c r="BN378" s="20">
        <v>2.1957185330918502E-2</v>
      </c>
      <c r="BO378" s="20">
        <v>3.9452819893669847E-2</v>
      </c>
      <c r="BP378" s="20">
        <v>2.0298810091803371E-2</v>
      </c>
    </row>
    <row r="380" spans="2:68" ht="29" x14ac:dyDescent="0.35">
      <c r="B380" s="17" t="s">
        <v>137</v>
      </c>
    </row>
    <row r="381" spans="2:68" x14ac:dyDescent="0.35">
      <c r="B381" s="18" t="s">
        <v>16</v>
      </c>
    </row>
    <row r="382" spans="2:68" ht="87" x14ac:dyDescent="0.35">
      <c r="B382" s="19" t="s">
        <v>187</v>
      </c>
      <c r="C382" s="20">
        <v>0.3376053817248923</v>
      </c>
      <c r="D382" s="20">
        <v>0.17270180273294211</v>
      </c>
      <c r="E382" s="20">
        <v>0.37184900554479727</v>
      </c>
      <c r="F382" s="20">
        <v>0.37454855634949291</v>
      </c>
      <c r="G382" s="20">
        <v>0.36080322683828098</v>
      </c>
      <c r="H382" s="20">
        <v>0.35979164331628499</v>
      </c>
      <c r="I382" s="20">
        <v>0.31234914665034158</v>
      </c>
      <c r="K382" s="20">
        <v>0.34131972913065611</v>
      </c>
      <c r="L382" s="20">
        <v>0.33437394179331759</v>
      </c>
      <c r="N382" s="20">
        <v>0.35350977593806532</v>
      </c>
      <c r="O382" s="20">
        <v>0.31339539487788348</v>
      </c>
      <c r="P382" s="20">
        <v>0.34593811714315381</v>
      </c>
      <c r="Q382" s="20">
        <v>0.31638927700891029</v>
      </c>
      <c r="S382" s="20">
        <v>0.23816676481236229</v>
      </c>
      <c r="T382" s="20">
        <v>0.30477042033321949</v>
      </c>
      <c r="U382" s="20">
        <v>0.37708954347763418</v>
      </c>
      <c r="V382" s="20">
        <v>0.36439043507512142</v>
      </c>
      <c r="W382" s="20">
        <v>0.27693823554213848</v>
      </c>
      <c r="X382" s="20">
        <v>0.27973731159508769</v>
      </c>
      <c r="Y382" s="20">
        <v>0.414159087406822</v>
      </c>
      <c r="Z382" s="20">
        <v>0.25501638199768623</v>
      </c>
      <c r="AA382" s="20">
        <v>0.33952953223256449</v>
      </c>
      <c r="AB382" s="20">
        <v>0.38753236126915669</v>
      </c>
      <c r="AC382" s="20">
        <v>0.25672815977521762</v>
      </c>
      <c r="AD382" s="20">
        <v>0.44875096679333981</v>
      </c>
      <c r="AE382" s="20">
        <v>0.39217900116495441</v>
      </c>
      <c r="AF382" s="20">
        <v>0.37230990703128952</v>
      </c>
      <c r="AG382" s="20">
        <v>0.31132056593069068</v>
      </c>
      <c r="AH382" s="20">
        <v>0.40765339494876979</v>
      </c>
      <c r="AI382" s="20">
        <v>0.1927117514007749</v>
      </c>
      <c r="AK382" s="20">
        <v>0.33981856146760442</v>
      </c>
      <c r="AL382" s="20">
        <v>0.33531649674512831</v>
      </c>
      <c r="AN382" s="20">
        <v>0.33822748510829381</v>
      </c>
      <c r="AO382" s="20">
        <v>0.2597387125760891</v>
      </c>
      <c r="AP382" s="20">
        <v>0.44282719866421549</v>
      </c>
      <c r="AQ382" s="20">
        <v>0.31769091747999278</v>
      </c>
      <c r="AR382" s="20">
        <v>0.39549750300942499</v>
      </c>
      <c r="AS382" s="20">
        <v>0.4419607197247416</v>
      </c>
      <c r="AT382" s="20">
        <v>0.23827329919824189</v>
      </c>
      <c r="AV382" s="20">
        <v>0.37769638440477271</v>
      </c>
      <c r="AW382" s="20">
        <v>0.36644709670114001</v>
      </c>
      <c r="AX382" s="20">
        <v>0.28409482361026972</v>
      </c>
      <c r="AY382" s="20">
        <v>0.35718534278747149</v>
      </c>
      <c r="AZ382" s="20">
        <v>0.29558873215579079</v>
      </c>
      <c r="BA382" s="20">
        <v>0.30494202326184661</v>
      </c>
      <c r="BB382" s="20">
        <v>0.22407015220836729</v>
      </c>
      <c r="BC382" s="20">
        <v>0.28057552866960628</v>
      </c>
      <c r="BE382" s="20">
        <v>0.40636769340853512</v>
      </c>
      <c r="BF382" s="20">
        <v>0.4054084131532058</v>
      </c>
      <c r="BG382" s="20">
        <v>0.24994751782859839</v>
      </c>
      <c r="BH382" s="20">
        <v>0.2405517576530915</v>
      </c>
      <c r="BI382" s="20">
        <v>0.34235838273074037</v>
      </c>
      <c r="BJ382" s="20">
        <v>0.24804002494712571</v>
      </c>
      <c r="BK382" s="20">
        <v>0.2208272509936178</v>
      </c>
      <c r="BL382" s="20">
        <v>0.20039267035832611</v>
      </c>
      <c r="BN382" s="20">
        <v>0.33523729158399818</v>
      </c>
      <c r="BO382" s="20">
        <v>0.31255250699779452</v>
      </c>
      <c r="BP382" s="20">
        <v>0.36179644367592201</v>
      </c>
    </row>
    <row r="383" spans="2:68" x14ac:dyDescent="0.35">
      <c r="B383" s="19" t="s">
        <v>119</v>
      </c>
      <c r="C383" s="20">
        <v>0.17932719909010331</v>
      </c>
      <c r="D383" s="20">
        <v>0.15351099328350101</v>
      </c>
      <c r="E383" s="20">
        <v>0.124894887838677</v>
      </c>
      <c r="F383" s="20">
        <v>0.18630565020257209</v>
      </c>
      <c r="G383" s="20">
        <v>0.15260465387426189</v>
      </c>
      <c r="H383" s="20">
        <v>0.2129911899255931</v>
      </c>
      <c r="I383" s="20">
        <v>0.26496181299539978</v>
      </c>
      <c r="K383" s="20">
        <v>0.19518915101544829</v>
      </c>
      <c r="L383" s="20">
        <v>0.1603193676216304</v>
      </c>
      <c r="N383" s="20">
        <v>0.20671883706994509</v>
      </c>
      <c r="O383" s="20">
        <v>0.186382913015845</v>
      </c>
      <c r="P383" s="20">
        <v>0.16353429513249931</v>
      </c>
      <c r="Q383" s="20">
        <v>0.1345262787055849</v>
      </c>
      <c r="S383" s="20">
        <v>0.24085381727704999</v>
      </c>
      <c r="T383" s="20">
        <v>0.15639180607812181</v>
      </c>
      <c r="U383" s="20">
        <v>0.16757704536386059</v>
      </c>
      <c r="V383" s="20">
        <v>6.1619852423123608E-2</v>
      </c>
      <c r="W383" s="20">
        <v>0.2225439245352987</v>
      </c>
      <c r="X383" s="20">
        <v>0.14731927334093051</v>
      </c>
      <c r="Y383" s="20">
        <v>0.14755531861846269</v>
      </c>
      <c r="Z383" s="20">
        <v>0.20426496445545411</v>
      </c>
      <c r="AA383" s="20">
        <v>0.206081335924793</v>
      </c>
      <c r="AB383" s="20">
        <v>0.21066231709437039</v>
      </c>
      <c r="AC383" s="20">
        <v>0.13049888916244709</v>
      </c>
      <c r="AD383" s="20">
        <v>0.18245644967082231</v>
      </c>
      <c r="AE383" s="20">
        <v>0.26018460419743511</v>
      </c>
      <c r="AF383" s="20">
        <v>0.23779050252377651</v>
      </c>
      <c r="AG383" s="20">
        <v>0.1421167816703785</v>
      </c>
      <c r="AH383" s="20">
        <v>0.2344327460766874</v>
      </c>
      <c r="AI383" s="20">
        <v>9.3167341887333457E-2</v>
      </c>
      <c r="AK383" s="20">
        <v>0.18279256486949341</v>
      </c>
      <c r="AL383" s="20">
        <v>0.1764456584121058</v>
      </c>
      <c r="AN383" s="20">
        <v>0.13985707622861679</v>
      </c>
      <c r="AO383" s="20">
        <v>0.18280293696018909</v>
      </c>
      <c r="AP383" s="20">
        <v>0.1503984510724341</v>
      </c>
      <c r="AQ383" s="20">
        <v>0.20056823756784189</v>
      </c>
      <c r="AR383" s="20">
        <v>0.19078889785096501</v>
      </c>
      <c r="AS383" s="20">
        <v>0.13653837610166511</v>
      </c>
      <c r="AT383" s="20">
        <v>0.29116922952770052</v>
      </c>
      <c r="AV383" s="20">
        <v>0.18377045730726449</v>
      </c>
      <c r="AW383" s="20">
        <v>0.17903068795749791</v>
      </c>
      <c r="AX383" s="20">
        <v>0.2396811949051913</v>
      </c>
      <c r="AY383" s="20">
        <v>0.14459131820854609</v>
      </c>
      <c r="AZ383" s="20">
        <v>0.22649681899120991</v>
      </c>
      <c r="BA383" s="20">
        <v>0</v>
      </c>
      <c r="BB383" s="20">
        <v>9.5556133047325159E-2</v>
      </c>
      <c r="BC383" s="20">
        <v>0.1489531483841105</v>
      </c>
      <c r="BE383" s="20">
        <v>0.17142853008482739</v>
      </c>
      <c r="BF383" s="20">
        <v>0.1875154377819904</v>
      </c>
      <c r="BG383" s="20">
        <v>0.23765203951321279</v>
      </c>
      <c r="BH383" s="20">
        <v>0.2039565446105871</v>
      </c>
      <c r="BI383" s="20">
        <v>0.1966418296255148</v>
      </c>
      <c r="BJ383" s="20">
        <v>8.9587867425360262E-2</v>
      </c>
      <c r="BK383" s="20">
        <v>0.1071502566588628</v>
      </c>
      <c r="BL383" s="20">
        <v>0.13577127180080659</v>
      </c>
      <c r="BN383" s="20">
        <v>0.15891934526899579</v>
      </c>
      <c r="BO383" s="20">
        <v>0.23353398223907809</v>
      </c>
      <c r="BP383" s="20">
        <v>0.21513780803463781</v>
      </c>
    </row>
    <row r="384" spans="2:68" x14ac:dyDescent="0.35">
      <c r="B384" s="19" t="s">
        <v>188</v>
      </c>
      <c r="C384" s="20">
        <v>0.23856730210366589</v>
      </c>
      <c r="D384" s="20">
        <v>0.39396889584162897</v>
      </c>
      <c r="E384" s="20">
        <v>0.23203341233567651</v>
      </c>
      <c r="F384" s="20">
        <v>0.20068975432639449</v>
      </c>
      <c r="G384" s="20">
        <v>0.25961697416004509</v>
      </c>
      <c r="H384" s="20">
        <v>0.1867432433830471</v>
      </c>
      <c r="I384" s="20">
        <v>0.21240607946148099</v>
      </c>
      <c r="K384" s="20">
        <v>0.23468112151671899</v>
      </c>
      <c r="L384" s="20">
        <v>0.24279648444692209</v>
      </c>
      <c r="N384" s="20">
        <v>0.2206122400096201</v>
      </c>
      <c r="O384" s="20">
        <v>0.243095169620065</v>
      </c>
      <c r="P384" s="20">
        <v>0.28844348278924142</v>
      </c>
      <c r="Q384" s="20">
        <v>0.23731823944827829</v>
      </c>
      <c r="S384" s="20">
        <v>0.24098836749743621</v>
      </c>
      <c r="T384" s="20">
        <v>0.23099842714745911</v>
      </c>
      <c r="U384" s="20">
        <v>0.20837335522692871</v>
      </c>
      <c r="V384" s="20">
        <v>0.23556273896830099</v>
      </c>
      <c r="W384" s="20">
        <v>0.27128591633193683</v>
      </c>
      <c r="X384" s="20">
        <v>0.22870939387665529</v>
      </c>
      <c r="Y384" s="20">
        <v>0.183689306390837</v>
      </c>
      <c r="Z384" s="20">
        <v>0.30468791518652322</v>
      </c>
      <c r="AA384" s="20">
        <v>0.27086393270816078</v>
      </c>
      <c r="AB384" s="20">
        <v>0.16004542629490109</v>
      </c>
      <c r="AC384" s="20">
        <v>0.35260311621364138</v>
      </c>
      <c r="AD384" s="20">
        <v>0.25145344274271048</v>
      </c>
      <c r="AE384" s="20">
        <v>0.18641027097778989</v>
      </c>
      <c r="AF384" s="20">
        <v>0.23913847684927861</v>
      </c>
      <c r="AG384" s="20">
        <v>0.23618016935375141</v>
      </c>
      <c r="AH384" s="20">
        <v>0.1299100697094133</v>
      </c>
      <c r="AI384" s="20">
        <v>0.40915050153156418</v>
      </c>
      <c r="AK384" s="20">
        <v>0.2459413992028274</v>
      </c>
      <c r="AL384" s="20">
        <v>0.23083062323595999</v>
      </c>
      <c r="AN384" s="20">
        <v>0.26503695367340951</v>
      </c>
      <c r="AO384" s="20">
        <v>0.30512402193011101</v>
      </c>
      <c r="AP384" s="20">
        <v>0.17782978971193519</v>
      </c>
      <c r="AQ384" s="20">
        <v>0.25301909678069739</v>
      </c>
      <c r="AR384" s="20">
        <v>0.1661366683336114</v>
      </c>
      <c r="AS384" s="20">
        <v>0.2150659147251783</v>
      </c>
      <c r="AT384" s="20">
        <v>0.15262787318063789</v>
      </c>
      <c r="AV384" s="20">
        <v>0.22043311555387121</v>
      </c>
      <c r="AW384" s="20">
        <v>0.21729158249724281</v>
      </c>
      <c r="AX384" s="20">
        <v>0.24464149682028349</v>
      </c>
      <c r="AY384" s="20">
        <v>0.2269455294592575</v>
      </c>
      <c r="AZ384" s="20">
        <v>0.26282802902324692</v>
      </c>
      <c r="BA384" s="20">
        <v>0.2281367485562848</v>
      </c>
      <c r="BB384" s="20">
        <v>9.056942749439427E-2</v>
      </c>
      <c r="BC384" s="20">
        <v>0.2983748771419244</v>
      </c>
      <c r="BE384" s="20">
        <v>0.20811335423374469</v>
      </c>
      <c r="BF384" s="20">
        <v>0.18849181305833829</v>
      </c>
      <c r="BG384" s="20">
        <v>0.27774738772823848</v>
      </c>
      <c r="BH384" s="20">
        <v>0.22709671410944199</v>
      </c>
      <c r="BI384" s="20">
        <v>0.25224509433445469</v>
      </c>
      <c r="BJ384" s="20">
        <v>0.32329183970921449</v>
      </c>
      <c r="BK384" s="20">
        <v>0.36099509692447079</v>
      </c>
      <c r="BL384" s="20">
        <v>0.37516445895383688</v>
      </c>
      <c r="BN384" s="20">
        <v>0.2494543100015883</v>
      </c>
      <c r="BO384" s="20">
        <v>0.225719429904016</v>
      </c>
      <c r="BP384" s="20">
        <v>0.21055035092724669</v>
      </c>
    </row>
    <row r="385" spans="2:68" x14ac:dyDescent="0.35">
      <c r="B385" s="19" t="s">
        <v>189</v>
      </c>
      <c r="C385" s="20">
        <v>8.3750499569943376E-2</v>
      </c>
      <c r="D385" s="20">
        <v>0.13751433952593781</v>
      </c>
      <c r="E385" s="20">
        <v>0.10249431873392589</v>
      </c>
      <c r="F385" s="20">
        <v>5.9504090105969139E-2</v>
      </c>
      <c r="G385" s="20">
        <v>8.0817922504875753E-2</v>
      </c>
      <c r="H385" s="20">
        <v>4.9655218214149213E-2</v>
      </c>
      <c r="I385" s="20">
        <v>8.2278881328210943E-2</v>
      </c>
      <c r="K385" s="20">
        <v>8.0221173364207435E-2</v>
      </c>
      <c r="L385" s="20">
        <v>8.6981963868980786E-2</v>
      </c>
      <c r="N385" s="20">
        <v>6.641326812692698E-2</v>
      </c>
      <c r="O385" s="20">
        <v>0.1159183711505522</v>
      </c>
      <c r="P385" s="20">
        <v>7.8353283861489709E-2</v>
      </c>
      <c r="Q385" s="20">
        <v>8.8757041242462462E-2</v>
      </c>
      <c r="S385" s="20">
        <v>0</v>
      </c>
      <c r="T385" s="20">
        <v>7.839611856735218E-2</v>
      </c>
      <c r="U385" s="20">
        <v>2.4869319188014091E-2</v>
      </c>
      <c r="V385" s="20">
        <v>0.1233596065769888</v>
      </c>
      <c r="W385" s="20">
        <v>6.4972322619279765E-2</v>
      </c>
      <c r="X385" s="20">
        <v>0.12903067313118571</v>
      </c>
      <c r="Y385" s="20">
        <v>0.1000540589424545</v>
      </c>
      <c r="Z385" s="20">
        <v>9.9122597902587609E-2</v>
      </c>
      <c r="AA385" s="20">
        <v>4.9626614398760448E-2</v>
      </c>
      <c r="AB385" s="20">
        <v>8.6625213639539941E-2</v>
      </c>
      <c r="AC385" s="20">
        <v>0.1100695533329613</v>
      </c>
      <c r="AD385" s="20">
        <v>5.943334284912085E-2</v>
      </c>
      <c r="AE385" s="20">
        <v>0.1165309229725915</v>
      </c>
      <c r="AF385" s="20">
        <v>5.7626115715470418E-2</v>
      </c>
      <c r="AG385" s="20">
        <v>6.0719647703908877E-2</v>
      </c>
      <c r="AH385" s="20">
        <v>8.8686085424042937E-2</v>
      </c>
      <c r="AI385" s="20">
        <v>8.9097343926140424E-2</v>
      </c>
      <c r="AK385" s="20">
        <v>7.8472855179920753E-2</v>
      </c>
      <c r="AL385" s="20">
        <v>8.8733506491892572E-2</v>
      </c>
      <c r="AN385" s="20">
        <v>9.7114932630791975E-2</v>
      </c>
      <c r="AO385" s="20">
        <v>8.802267708607453E-2</v>
      </c>
      <c r="AP385" s="20">
        <v>3.9679922279216698E-2</v>
      </c>
      <c r="AQ385" s="20">
        <v>8.6487064143073583E-2</v>
      </c>
      <c r="AR385" s="20">
        <v>9.5409990582750986E-2</v>
      </c>
      <c r="AS385" s="20">
        <v>7.3166826190641354E-2</v>
      </c>
      <c r="AT385" s="20">
        <v>4.1478395403335949E-2</v>
      </c>
      <c r="AV385" s="20">
        <v>8.2032156445340912E-2</v>
      </c>
      <c r="AW385" s="20">
        <v>7.9913906600152448E-2</v>
      </c>
      <c r="AX385" s="20">
        <v>0.15460561828099079</v>
      </c>
      <c r="AY385" s="20">
        <v>3.8924043199645708E-2</v>
      </c>
      <c r="AZ385" s="20">
        <v>5.2245331180280699E-2</v>
      </c>
      <c r="BA385" s="20">
        <v>0</v>
      </c>
      <c r="BB385" s="20">
        <v>0</v>
      </c>
      <c r="BC385" s="20">
        <v>0.1015132634417651</v>
      </c>
      <c r="BE385" s="20">
        <v>8.7120656116285111E-2</v>
      </c>
      <c r="BF385" s="20">
        <v>6.6666164422001406E-2</v>
      </c>
      <c r="BG385" s="20">
        <v>0.1017687448696688</v>
      </c>
      <c r="BH385" s="20">
        <v>0.14174069726897659</v>
      </c>
      <c r="BI385" s="20">
        <v>5.9347498134903809E-2</v>
      </c>
      <c r="BJ385" s="20">
        <v>8.7441941024788181E-2</v>
      </c>
      <c r="BK385" s="20">
        <v>0.1049249947840049</v>
      </c>
      <c r="BL385" s="20">
        <v>6.3883843757872996E-2</v>
      </c>
      <c r="BN385" s="20">
        <v>8.5884292928244177E-2</v>
      </c>
      <c r="BO385" s="20">
        <v>8.1123276472184813E-2</v>
      </c>
      <c r="BP385" s="20">
        <v>8.0440984833838367E-2</v>
      </c>
    </row>
    <row r="386" spans="2:68" ht="87" x14ac:dyDescent="0.35">
      <c r="B386" s="19" t="s">
        <v>190</v>
      </c>
      <c r="C386" s="20">
        <v>0.13040919730884659</v>
      </c>
      <c r="D386" s="20">
        <v>0.1314618620058555</v>
      </c>
      <c r="E386" s="20">
        <v>0.13007217959906439</v>
      </c>
      <c r="F386" s="20">
        <v>0.15066885211255249</v>
      </c>
      <c r="G386" s="20">
        <v>0.11094787956212809</v>
      </c>
      <c r="H386" s="20">
        <v>0.15369396266822111</v>
      </c>
      <c r="I386" s="20">
        <v>0.1030072290614143</v>
      </c>
      <c r="K386" s="20">
        <v>0.13159370133609699</v>
      </c>
      <c r="L386" s="20">
        <v>0.12994740927180939</v>
      </c>
      <c r="N386" s="20">
        <v>0.1413967430886415</v>
      </c>
      <c r="O386" s="20">
        <v>0.1166680747600736</v>
      </c>
      <c r="P386" s="20">
        <v>0.1023159435294097</v>
      </c>
      <c r="Q386" s="20">
        <v>0.14480153450104269</v>
      </c>
      <c r="S386" s="20">
        <v>8.8408605238202639E-2</v>
      </c>
      <c r="T386" s="20">
        <v>0.20401628490739229</v>
      </c>
      <c r="U386" s="20">
        <v>0.1293442601267559</v>
      </c>
      <c r="V386" s="20">
        <v>0.15850844494348479</v>
      </c>
      <c r="W386" s="20">
        <v>0.1070004238938779</v>
      </c>
      <c r="X386" s="20">
        <v>0.19806220707054359</v>
      </c>
      <c r="Y386" s="20">
        <v>0.12098515893489829</v>
      </c>
      <c r="Z386" s="20">
        <v>0.1247318802841148</v>
      </c>
      <c r="AA386" s="20">
        <v>8.7244763534875147E-2</v>
      </c>
      <c r="AB386" s="20">
        <v>0.1551346817020319</v>
      </c>
      <c r="AC386" s="20">
        <v>0.1501002815157326</v>
      </c>
      <c r="AD386" s="20">
        <v>5.7905797944006458E-2</v>
      </c>
      <c r="AE386" s="20">
        <v>4.4695200687229097E-2</v>
      </c>
      <c r="AF386" s="20">
        <v>9.3134997880185103E-2</v>
      </c>
      <c r="AG386" s="20">
        <v>0.2340099608756859</v>
      </c>
      <c r="AH386" s="20">
        <v>0.13212077812060641</v>
      </c>
      <c r="AI386" s="20">
        <v>9.4747666638054437E-2</v>
      </c>
      <c r="AK386" s="20">
        <v>0.1286524314452821</v>
      </c>
      <c r="AL386" s="20">
        <v>0.13239159672228251</v>
      </c>
      <c r="AN386" s="20">
        <v>0.14507002167000099</v>
      </c>
      <c r="AO386" s="20">
        <v>0.13905828134727011</v>
      </c>
      <c r="AP386" s="20">
        <v>0.1629489582517635</v>
      </c>
      <c r="AQ386" s="20">
        <v>0.1062962842790138</v>
      </c>
      <c r="AR386" s="20">
        <v>0.12939011294946379</v>
      </c>
      <c r="AS386" s="20">
        <v>0.11182826288173441</v>
      </c>
      <c r="AT386" s="20">
        <v>0.11003528389914929</v>
      </c>
      <c r="AV386" s="20">
        <v>0.11679121009114909</v>
      </c>
      <c r="AW386" s="20">
        <v>0.1383643221176559</v>
      </c>
      <c r="AX386" s="20">
        <v>4.9307054800700398E-2</v>
      </c>
      <c r="AY386" s="20">
        <v>0.1908661346608623</v>
      </c>
      <c r="AZ386" s="20">
        <v>0.1416788328181845</v>
      </c>
      <c r="BA386" s="20">
        <v>0.4669212281818686</v>
      </c>
      <c r="BB386" s="20">
        <v>0.26519283374989627</v>
      </c>
      <c r="BC386" s="20">
        <v>0.12124881469326219</v>
      </c>
      <c r="BE386" s="20">
        <v>0.1150892949951592</v>
      </c>
      <c r="BF386" s="20">
        <v>0.12950579231346959</v>
      </c>
      <c r="BG386" s="20">
        <v>0.12593065854371971</v>
      </c>
      <c r="BH386" s="20">
        <v>0.13235921152092381</v>
      </c>
      <c r="BI386" s="20">
        <v>0.1380303128033665</v>
      </c>
      <c r="BJ386" s="20">
        <v>0.175684799828388</v>
      </c>
      <c r="BK386" s="20">
        <v>9.6022572282316157E-2</v>
      </c>
      <c r="BL386" s="20">
        <v>0.19510259908878641</v>
      </c>
      <c r="BN386" s="20">
        <v>0.14520966276925409</v>
      </c>
      <c r="BO386" s="20">
        <v>9.7725931611958999E-2</v>
      </c>
      <c r="BP386" s="20">
        <v>9.8352668931627751E-2</v>
      </c>
    </row>
    <row r="387" spans="2:68" x14ac:dyDescent="0.35">
      <c r="B387" s="19" t="s">
        <v>141</v>
      </c>
      <c r="C387" s="20">
        <v>3.034042020254828E-2</v>
      </c>
      <c r="D387" s="20">
        <v>1.0842106610134581E-2</v>
      </c>
      <c r="E387" s="20">
        <v>3.8656195947858948E-2</v>
      </c>
      <c r="F387" s="20">
        <v>2.8283096903018671E-2</v>
      </c>
      <c r="G387" s="20">
        <v>3.5209343060408321E-2</v>
      </c>
      <c r="H387" s="20">
        <v>3.7124742492704602E-2</v>
      </c>
      <c r="I387" s="20">
        <v>2.499685050315234E-2</v>
      </c>
      <c r="K387" s="20">
        <v>1.6995123636872191E-2</v>
      </c>
      <c r="L387" s="20">
        <v>4.5580832997339733E-2</v>
      </c>
      <c r="N387" s="20">
        <v>1.134913576680105E-2</v>
      </c>
      <c r="O387" s="20">
        <v>2.4540076575580619E-2</v>
      </c>
      <c r="P387" s="20">
        <v>2.141487754420637E-2</v>
      </c>
      <c r="Q387" s="20">
        <v>7.820762909372142E-2</v>
      </c>
      <c r="S387" s="20">
        <v>0.19158244517494891</v>
      </c>
      <c r="T387" s="20">
        <v>2.5426942966455191E-2</v>
      </c>
      <c r="U387" s="20">
        <v>9.2746476616806336E-2</v>
      </c>
      <c r="V387" s="20">
        <v>5.6558922012980198E-2</v>
      </c>
      <c r="W387" s="20">
        <v>5.7259177077468477E-2</v>
      </c>
      <c r="X387" s="20">
        <v>1.714114098559745E-2</v>
      </c>
      <c r="Y387" s="20">
        <v>3.3557069706525382E-2</v>
      </c>
      <c r="Z387" s="20">
        <v>1.217626017363406E-2</v>
      </c>
      <c r="AA387" s="20">
        <v>4.6653821200846012E-2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1.565287446558469E-2</v>
      </c>
      <c r="AH387" s="20">
        <v>7.1969257204800132E-3</v>
      </c>
      <c r="AI387" s="20">
        <v>0.1211253946161327</v>
      </c>
      <c r="AK387" s="20">
        <v>2.4322187834871879E-2</v>
      </c>
      <c r="AL387" s="20">
        <v>3.6282118392630923E-2</v>
      </c>
      <c r="AN387" s="20">
        <v>1.4693530688887081E-2</v>
      </c>
      <c r="AO387" s="20">
        <v>2.5253370100266209E-2</v>
      </c>
      <c r="AP387" s="20">
        <v>2.6315680020435089E-2</v>
      </c>
      <c r="AQ387" s="20">
        <v>3.5938399749380602E-2</v>
      </c>
      <c r="AR387" s="20">
        <v>2.2776827273783901E-2</v>
      </c>
      <c r="AS387" s="20">
        <v>2.1439900376039371E-2</v>
      </c>
      <c r="AT387" s="20">
        <v>0.16641591879093429</v>
      </c>
      <c r="AV387" s="20">
        <v>1.9276676197601691E-2</v>
      </c>
      <c r="AW387" s="20">
        <v>1.895240412631103E-2</v>
      </c>
      <c r="AX387" s="20">
        <v>2.7669811582564562E-2</v>
      </c>
      <c r="AY387" s="20">
        <v>4.1487631684216798E-2</v>
      </c>
      <c r="AZ387" s="20">
        <v>2.1162255831286989E-2</v>
      </c>
      <c r="BA387" s="20">
        <v>0</v>
      </c>
      <c r="BB387" s="20">
        <v>0.32461145350001691</v>
      </c>
      <c r="BC387" s="20">
        <v>4.933436766933158E-2</v>
      </c>
      <c r="BE387" s="20">
        <v>1.1880471161448509E-2</v>
      </c>
      <c r="BF387" s="20">
        <v>2.2412379270994549E-2</v>
      </c>
      <c r="BG387" s="20">
        <v>6.9536515165614732E-3</v>
      </c>
      <c r="BH387" s="20">
        <v>5.4295074836979193E-2</v>
      </c>
      <c r="BI387" s="20">
        <v>1.1376882371019749E-2</v>
      </c>
      <c r="BJ387" s="20">
        <v>7.5953527065123469E-2</v>
      </c>
      <c r="BK387" s="20">
        <v>0.1100798283567275</v>
      </c>
      <c r="BL387" s="20">
        <v>2.9685156040371009E-2</v>
      </c>
      <c r="BN387" s="20">
        <v>2.5295097447919569E-2</v>
      </c>
      <c r="BO387" s="20">
        <v>4.9344872774967338E-2</v>
      </c>
      <c r="BP387" s="20">
        <v>3.3721743596727471E-2</v>
      </c>
    </row>
    <row r="389" spans="2:68" ht="43.5" x14ac:dyDescent="0.35">
      <c r="B389" s="17" t="s">
        <v>191</v>
      </c>
    </row>
    <row r="390" spans="2:68" x14ac:dyDescent="0.35">
      <c r="B390" s="18" t="s">
        <v>16</v>
      </c>
    </row>
    <row r="391" spans="2:68" x14ac:dyDescent="0.35">
      <c r="B391" s="19" t="s">
        <v>192</v>
      </c>
      <c r="C391" s="20">
        <v>0.51617533768122148</v>
      </c>
      <c r="D391" s="20">
        <v>0.54376712941780581</v>
      </c>
      <c r="E391" s="20">
        <v>0.43917230698726989</v>
      </c>
      <c r="F391" s="20">
        <v>0.46880549550504103</v>
      </c>
      <c r="G391" s="20">
        <v>0.562931454509361</v>
      </c>
      <c r="H391" s="20">
        <v>0.55436492961366568</v>
      </c>
      <c r="I391" s="20">
        <v>0.59876988671166398</v>
      </c>
      <c r="K391" s="20">
        <v>0.43966497600014781</v>
      </c>
      <c r="L391" s="20">
        <v>0.60453545024324429</v>
      </c>
      <c r="N391" s="20">
        <v>0.43280067914107012</v>
      </c>
      <c r="O391" s="20">
        <v>0.55393726198786497</v>
      </c>
      <c r="P391" s="20">
        <v>0.53203875627040964</v>
      </c>
      <c r="Q391" s="20">
        <v>0.61581173285690116</v>
      </c>
      <c r="S391" s="20">
        <v>0.36195795290870342</v>
      </c>
      <c r="T391" s="20">
        <v>0.56389401410963813</v>
      </c>
      <c r="U391" s="20">
        <v>0.64526020533400086</v>
      </c>
      <c r="V391" s="20">
        <v>0.51622783770695257</v>
      </c>
      <c r="W391" s="20">
        <v>0.57700840841824452</v>
      </c>
      <c r="X391" s="20">
        <v>0.54964050269190057</v>
      </c>
      <c r="Y391" s="20">
        <v>0.56575881669280936</v>
      </c>
      <c r="Z391" s="20">
        <v>0.52570163049092089</v>
      </c>
      <c r="AA391" s="20">
        <v>0.55922941027153672</v>
      </c>
      <c r="AB391" s="20">
        <v>0.62435601058089973</v>
      </c>
      <c r="AC391" s="20">
        <v>0.5339651843450024</v>
      </c>
      <c r="AD391" s="20">
        <v>0.51519745176553444</v>
      </c>
      <c r="AE391" s="20">
        <v>0.4553067966903907</v>
      </c>
      <c r="AF391" s="20">
        <v>0.33478108467136541</v>
      </c>
      <c r="AG391" s="20">
        <v>0.35310755740001792</v>
      </c>
      <c r="AH391" s="20">
        <v>0.39186773412737491</v>
      </c>
      <c r="AI391" s="20">
        <v>0.71536796813722814</v>
      </c>
      <c r="AK391" s="20">
        <v>0.50123749856274868</v>
      </c>
      <c r="AL391" s="20">
        <v>0.53175753684219951</v>
      </c>
      <c r="AN391" s="20">
        <v>0.61501320223926215</v>
      </c>
      <c r="AO391" s="20">
        <v>0.58832554267869519</v>
      </c>
      <c r="AP391" s="20">
        <v>0.51053361519794871</v>
      </c>
      <c r="AQ391" s="20">
        <v>0.45624161063798829</v>
      </c>
      <c r="AR391" s="20">
        <v>0.39900148855741358</v>
      </c>
      <c r="AS391" s="20">
        <v>0.28412496642005469</v>
      </c>
      <c r="AT391" s="20">
        <v>0.88839422678404734</v>
      </c>
      <c r="AV391" s="20">
        <v>0.53726377861112629</v>
      </c>
      <c r="AW391" s="20">
        <v>0.4524398723789797</v>
      </c>
      <c r="AX391" s="20">
        <v>0.48815600307011092</v>
      </c>
      <c r="AY391" s="20">
        <v>0.43806569590587358</v>
      </c>
      <c r="AZ391" s="20">
        <v>0.54082204977248494</v>
      </c>
      <c r="BA391" s="20">
        <v>0.13943255762478021</v>
      </c>
      <c r="BB391" s="20">
        <v>0.64693769843491611</v>
      </c>
      <c r="BC391" s="20">
        <v>0.64243497579878883</v>
      </c>
      <c r="BE391" s="20">
        <v>0.52595031427528605</v>
      </c>
      <c r="BF391" s="20">
        <v>0.4272572071664848</v>
      </c>
      <c r="BG391" s="20">
        <v>0.51877981616065472</v>
      </c>
      <c r="BH391" s="20">
        <v>0.50715526594309757</v>
      </c>
      <c r="BI391" s="20">
        <v>0.59725670673357678</v>
      </c>
      <c r="BJ391" s="20">
        <v>0.73223252114300164</v>
      </c>
      <c r="BK391" s="20">
        <v>0.59750882245651804</v>
      </c>
      <c r="BL391" s="20">
        <v>0.33129691039342968</v>
      </c>
      <c r="BN391" s="20">
        <v>0.50782664185133242</v>
      </c>
      <c r="BO391" s="20">
        <v>0.54455254013035381</v>
      </c>
      <c r="BP391" s="20">
        <v>0.52177324671484215</v>
      </c>
    </row>
    <row r="392" spans="2:68" ht="29" x14ac:dyDescent="0.35">
      <c r="B392" s="19" t="s">
        <v>193</v>
      </c>
      <c r="C392" s="20">
        <v>0.20464485955201819</v>
      </c>
      <c r="D392" s="20">
        <v>0.19234193461968449</v>
      </c>
      <c r="E392" s="20">
        <v>0.2719349802911058</v>
      </c>
      <c r="F392" s="20">
        <v>0.15914823492836541</v>
      </c>
      <c r="G392" s="20">
        <v>0.19472892235785461</v>
      </c>
      <c r="H392" s="20">
        <v>0.23523552306636389</v>
      </c>
      <c r="I392" s="20">
        <v>0.16666450632571519</v>
      </c>
      <c r="K392" s="20">
        <v>0.20125248359554279</v>
      </c>
      <c r="L392" s="20">
        <v>0.20444954485179559</v>
      </c>
      <c r="N392" s="20">
        <v>0.2014965236904214</v>
      </c>
      <c r="O392" s="20">
        <v>0.18178196761343141</v>
      </c>
      <c r="P392" s="20">
        <v>0.23898099073324419</v>
      </c>
      <c r="Q392" s="20">
        <v>0.2133180611364785</v>
      </c>
      <c r="S392" s="20">
        <v>0.23124042328165831</v>
      </c>
      <c r="T392" s="20">
        <v>0.38138929305692149</v>
      </c>
      <c r="U392" s="20">
        <v>0.13376382751985161</v>
      </c>
      <c r="V392" s="20">
        <v>0.21521742150258011</v>
      </c>
      <c r="W392" s="20">
        <v>0.17353850588539141</v>
      </c>
      <c r="X392" s="20">
        <v>0.20901503705165519</v>
      </c>
      <c r="Y392" s="20">
        <v>0.1727938864172201</v>
      </c>
      <c r="Z392" s="20">
        <v>0.22414522952630361</v>
      </c>
      <c r="AA392" s="20">
        <v>0.202977881305828</v>
      </c>
      <c r="AB392" s="20">
        <v>0.1158354131133098</v>
      </c>
      <c r="AC392" s="20">
        <v>0.2246100447954778</v>
      </c>
      <c r="AD392" s="20">
        <v>0.21460720480088949</v>
      </c>
      <c r="AE392" s="20">
        <v>0.19854791695938931</v>
      </c>
      <c r="AF392" s="20">
        <v>0.2233547289851614</v>
      </c>
      <c r="AG392" s="20">
        <v>0.21031313574170771</v>
      </c>
      <c r="AH392" s="20">
        <v>0.20663848629513409</v>
      </c>
      <c r="AI392" s="20">
        <v>0.14824457123292609</v>
      </c>
      <c r="AK392" s="20">
        <v>0.21128443020618309</v>
      </c>
      <c r="AL392" s="20">
        <v>0.19774165538465541</v>
      </c>
      <c r="AN392" s="20">
        <v>0.2408206795392159</v>
      </c>
      <c r="AO392" s="20">
        <v>0.18308142106741479</v>
      </c>
      <c r="AP392" s="20">
        <v>0.2388999481827504</v>
      </c>
      <c r="AQ392" s="20">
        <v>0.2157132588896119</v>
      </c>
      <c r="AR392" s="20">
        <v>0.1849320273542015</v>
      </c>
      <c r="AS392" s="20">
        <v>0.24171899408037681</v>
      </c>
      <c r="AT392" s="20">
        <v>2.9265020436526599E-2</v>
      </c>
      <c r="AV392" s="20">
        <v>0.22253983489465701</v>
      </c>
      <c r="AW392" s="20">
        <v>0.22277583256889211</v>
      </c>
      <c r="AX392" s="20">
        <v>0.24277300734776519</v>
      </c>
      <c r="AY392" s="20">
        <v>0.20991992500777801</v>
      </c>
      <c r="AZ392" s="20">
        <v>0.1241813679542037</v>
      </c>
      <c r="BA392" s="20">
        <v>0</v>
      </c>
      <c r="BB392" s="20">
        <v>0</v>
      </c>
      <c r="BC392" s="20">
        <v>0.18907063428055029</v>
      </c>
      <c r="BE392" s="20">
        <v>0.2250286848758897</v>
      </c>
      <c r="BF392" s="20">
        <v>0.25429501474904781</v>
      </c>
      <c r="BG392" s="20">
        <v>0.19008675590919891</v>
      </c>
      <c r="BH392" s="20">
        <v>0.16165126754876299</v>
      </c>
      <c r="BI392" s="20">
        <v>0.13337125570141889</v>
      </c>
      <c r="BJ392" s="20">
        <v>0.17976711933043271</v>
      </c>
      <c r="BK392" s="20">
        <v>0.12504113878139711</v>
      </c>
      <c r="BL392" s="20">
        <v>0.41953856401008771</v>
      </c>
      <c r="BN392" s="20">
        <v>0.19553026702089249</v>
      </c>
      <c r="BO392" s="20">
        <v>0.21462839203614811</v>
      </c>
      <c r="BP392" s="20">
        <v>0.22353103215906031</v>
      </c>
    </row>
    <row r="393" spans="2:68" x14ac:dyDescent="0.35">
      <c r="B393" s="19" t="s">
        <v>194</v>
      </c>
      <c r="C393" s="20">
        <v>0.2133809943348518</v>
      </c>
      <c r="D393" s="20">
        <v>0.19263218637287599</v>
      </c>
      <c r="E393" s="20">
        <v>0.22728279638388471</v>
      </c>
      <c r="F393" s="20">
        <v>0.26084417989300129</v>
      </c>
      <c r="G393" s="20">
        <v>0.15902300193433749</v>
      </c>
      <c r="H393" s="20">
        <v>0.1812463554018531</v>
      </c>
      <c r="I393" s="20">
        <v>0.21845656459679971</v>
      </c>
      <c r="K393" s="20">
        <v>0.27604574590238701</v>
      </c>
      <c r="L393" s="20">
        <v>0.14419933688708089</v>
      </c>
      <c r="N393" s="20">
        <v>0.28238513821715289</v>
      </c>
      <c r="O393" s="20">
        <v>0.2147741065147358</v>
      </c>
      <c r="P393" s="20">
        <v>0.17428981522518061</v>
      </c>
      <c r="Q393" s="20">
        <v>0.11286410162671411</v>
      </c>
      <c r="S393" s="20">
        <v>0.17264673841939371</v>
      </c>
      <c r="T393" s="20">
        <v>3.806175005561685E-2</v>
      </c>
      <c r="U393" s="20">
        <v>0.18220821988857319</v>
      </c>
      <c r="V393" s="20">
        <v>0.1055270509224341</v>
      </c>
      <c r="W393" s="20">
        <v>0.18969845638150479</v>
      </c>
      <c r="X393" s="20">
        <v>0.16593496710222419</v>
      </c>
      <c r="Y393" s="20">
        <v>0.21695987553411741</v>
      </c>
      <c r="Z393" s="20">
        <v>0.22654009034122519</v>
      </c>
      <c r="AA393" s="20">
        <v>0.21121233377000609</v>
      </c>
      <c r="AB393" s="20">
        <v>0.2446252019485726</v>
      </c>
      <c r="AC393" s="20">
        <v>0.19320951815258849</v>
      </c>
      <c r="AD393" s="20">
        <v>0.20620781382800521</v>
      </c>
      <c r="AE393" s="20">
        <v>0.27799012135796869</v>
      </c>
      <c r="AF393" s="20">
        <v>0.35292730655544202</v>
      </c>
      <c r="AG393" s="20">
        <v>0.36745126067503908</v>
      </c>
      <c r="AH393" s="20">
        <v>0.28597088513788871</v>
      </c>
      <c r="AI393" s="20">
        <v>0.1155424700639149</v>
      </c>
      <c r="AK393" s="20">
        <v>0.22177368706017911</v>
      </c>
      <c r="AL393" s="20">
        <v>0.20462182793637029</v>
      </c>
      <c r="AN393" s="20">
        <v>0.1185708657515715</v>
      </c>
      <c r="AO393" s="20">
        <v>0.1794996662777868</v>
      </c>
      <c r="AP393" s="20">
        <v>0.1922601969067807</v>
      </c>
      <c r="AQ393" s="20">
        <v>0.25819929986271378</v>
      </c>
      <c r="AR393" s="20">
        <v>0.30212597398536079</v>
      </c>
      <c r="AS393" s="20">
        <v>0.34526296769595027</v>
      </c>
      <c r="AT393" s="20">
        <v>3.7954102413436053E-2</v>
      </c>
      <c r="AV393" s="20">
        <v>0.19424882681610209</v>
      </c>
      <c r="AW393" s="20">
        <v>0.24963948528624541</v>
      </c>
      <c r="AX393" s="20">
        <v>0.24254459476398441</v>
      </c>
      <c r="AY393" s="20">
        <v>0.25543822915291309</v>
      </c>
      <c r="AZ393" s="20">
        <v>0.25805744683548809</v>
      </c>
      <c r="BA393" s="20">
        <v>0.63243069381893513</v>
      </c>
      <c r="BB393" s="20">
        <v>0.22039621169566029</v>
      </c>
      <c r="BC393" s="20">
        <v>0.1081135219716011</v>
      </c>
      <c r="BE393" s="20">
        <v>0.19743756283451411</v>
      </c>
      <c r="BF393" s="20">
        <v>0.2409807432547518</v>
      </c>
      <c r="BG393" s="20">
        <v>0.26930705734311611</v>
      </c>
      <c r="BH393" s="20">
        <v>0.22404441112573029</v>
      </c>
      <c r="BI393" s="20">
        <v>0.20304032388664681</v>
      </c>
      <c r="BJ393" s="20">
        <v>4.1772765155408897E-2</v>
      </c>
      <c r="BK393" s="20">
        <v>0.25657735781628832</v>
      </c>
      <c r="BL393" s="20">
        <v>0.10264153228882519</v>
      </c>
      <c r="BN393" s="20">
        <v>0.23382778186040901</v>
      </c>
      <c r="BO393" s="20">
        <v>0.1718300165267426</v>
      </c>
      <c r="BP393" s="20">
        <v>0.17817982927393319</v>
      </c>
    </row>
    <row r="394" spans="2:68" x14ac:dyDescent="0.35">
      <c r="B394" s="19" t="s">
        <v>195</v>
      </c>
      <c r="C394" s="20">
        <v>6.5798808431908481E-2</v>
      </c>
      <c r="D394" s="20">
        <v>7.1258749589633519E-2</v>
      </c>
      <c r="E394" s="20">
        <v>6.1609916337739642E-2</v>
      </c>
      <c r="F394" s="20">
        <v>0.1112020896735921</v>
      </c>
      <c r="G394" s="20">
        <v>8.3316621198447016E-2</v>
      </c>
      <c r="H394" s="20">
        <v>2.9153191918117459E-2</v>
      </c>
      <c r="I394" s="20">
        <v>1.6109042365821061E-2</v>
      </c>
      <c r="K394" s="20">
        <v>8.3036794501922445E-2</v>
      </c>
      <c r="L394" s="20">
        <v>4.6815668017879113E-2</v>
      </c>
      <c r="N394" s="20">
        <v>8.331765895135583E-2</v>
      </c>
      <c r="O394" s="20">
        <v>4.9506663883967857E-2</v>
      </c>
      <c r="P394" s="20">
        <v>5.4690437771165563E-2</v>
      </c>
      <c r="Q394" s="20">
        <v>5.8006104379906297E-2</v>
      </c>
      <c r="S394" s="20">
        <v>0.2341548853902447</v>
      </c>
      <c r="T394" s="20">
        <v>1.6654942777823631E-2</v>
      </c>
      <c r="U394" s="20">
        <v>3.8767747257574321E-2</v>
      </c>
      <c r="V394" s="20">
        <v>0.16302768986803301</v>
      </c>
      <c r="W394" s="20">
        <v>5.9754629314859448E-2</v>
      </c>
      <c r="X394" s="20">
        <v>7.5409493154220311E-2</v>
      </c>
      <c r="Y394" s="20">
        <v>4.4487421355853013E-2</v>
      </c>
      <c r="Z394" s="20">
        <v>2.3613049641550359E-2</v>
      </c>
      <c r="AA394" s="20">
        <v>2.6580374652629211E-2</v>
      </c>
      <c r="AB394" s="20">
        <v>1.5183374357217731E-2</v>
      </c>
      <c r="AC394" s="20">
        <v>4.8215252706931361E-2</v>
      </c>
      <c r="AD394" s="20">
        <v>6.3987529605570803E-2</v>
      </c>
      <c r="AE394" s="20">
        <v>6.8155164992251258E-2</v>
      </c>
      <c r="AF394" s="20">
        <v>8.8936879788031331E-2</v>
      </c>
      <c r="AG394" s="20">
        <v>6.9128046183235398E-2</v>
      </c>
      <c r="AH394" s="20">
        <v>0.1155228944396022</v>
      </c>
      <c r="AI394" s="20">
        <v>2.084499056593089E-2</v>
      </c>
      <c r="AK394" s="20">
        <v>6.5704384170888988E-2</v>
      </c>
      <c r="AL394" s="20">
        <v>6.5878979836774695E-2</v>
      </c>
      <c r="AN394" s="20">
        <v>2.5595252469950511E-2</v>
      </c>
      <c r="AO394" s="20">
        <v>4.9093369976103203E-2</v>
      </c>
      <c r="AP394" s="20">
        <v>5.8306239712520143E-2</v>
      </c>
      <c r="AQ394" s="20">
        <v>6.9845830609686133E-2</v>
      </c>
      <c r="AR394" s="20">
        <v>0.1139405101030241</v>
      </c>
      <c r="AS394" s="20">
        <v>0.1288930718036182</v>
      </c>
      <c r="AT394" s="20">
        <v>4.438665036598978E-2</v>
      </c>
      <c r="AV394" s="20">
        <v>4.5947559678114737E-2</v>
      </c>
      <c r="AW394" s="20">
        <v>7.5144809765882822E-2</v>
      </c>
      <c r="AX394" s="20">
        <v>2.6526394818139589E-2</v>
      </c>
      <c r="AY394" s="20">
        <v>9.6576149933435398E-2</v>
      </c>
      <c r="AZ394" s="20">
        <v>7.69391354378232E-2</v>
      </c>
      <c r="BA394" s="20">
        <v>0.2281367485562848</v>
      </c>
      <c r="BB394" s="20">
        <v>0.1326660898694236</v>
      </c>
      <c r="BC394" s="20">
        <v>6.0380867949059842E-2</v>
      </c>
      <c r="BE394" s="20">
        <v>5.1583438014310333E-2</v>
      </c>
      <c r="BF394" s="20">
        <v>7.7467034829715717E-2</v>
      </c>
      <c r="BG394" s="20">
        <v>2.1826370587030231E-2</v>
      </c>
      <c r="BH394" s="20">
        <v>0.10714905538240919</v>
      </c>
      <c r="BI394" s="20">
        <v>6.6331713678357343E-2</v>
      </c>
      <c r="BJ394" s="20">
        <v>4.6227594371156637E-2</v>
      </c>
      <c r="BK394" s="20">
        <v>2.087268094579647E-2</v>
      </c>
      <c r="BL394" s="20">
        <v>0.14652299330765731</v>
      </c>
      <c r="BN394" s="20">
        <v>6.2815309267366073E-2</v>
      </c>
      <c r="BO394" s="20">
        <v>6.8989051306755172E-2</v>
      </c>
      <c r="BP394" s="20">
        <v>7.6515891852164328E-2</v>
      </c>
    </row>
    <row r="396" spans="2:68" ht="43.5" x14ac:dyDescent="0.35">
      <c r="B396" s="17" t="s">
        <v>196</v>
      </c>
    </row>
    <row r="397" spans="2:68" x14ac:dyDescent="0.35">
      <c r="B397" s="18" t="s">
        <v>16</v>
      </c>
    </row>
    <row r="398" spans="2:68" x14ac:dyDescent="0.35">
      <c r="B398" s="19" t="s">
        <v>192</v>
      </c>
      <c r="C398" s="20">
        <v>0.47866577184180581</v>
      </c>
      <c r="D398" s="20">
        <v>0.45334993936931528</v>
      </c>
      <c r="E398" s="20">
        <v>0.40714187793851853</v>
      </c>
      <c r="F398" s="20">
        <v>0.41055323268410332</v>
      </c>
      <c r="G398" s="20">
        <v>0.55659203148881931</v>
      </c>
      <c r="H398" s="20">
        <v>0.52853189183874205</v>
      </c>
      <c r="I398" s="20">
        <v>0.58004625119152542</v>
      </c>
      <c r="K398" s="20">
        <v>0.38989677480687412</v>
      </c>
      <c r="L398" s="20">
        <v>0.57825260777628307</v>
      </c>
      <c r="N398" s="20">
        <v>0.34441065685948941</v>
      </c>
      <c r="O398" s="20">
        <v>0.55580159441599464</v>
      </c>
      <c r="P398" s="20">
        <v>0.54574897525205956</v>
      </c>
      <c r="Q398" s="20">
        <v>0.60498585381819803</v>
      </c>
      <c r="S398" s="20">
        <v>0.66160590864644175</v>
      </c>
      <c r="T398" s="20">
        <v>0.60875210834950111</v>
      </c>
      <c r="U398" s="20">
        <v>0.69344927372051623</v>
      </c>
      <c r="V398" s="20">
        <v>0.47967870178562572</v>
      </c>
      <c r="W398" s="20">
        <v>0.52816155972070855</v>
      </c>
      <c r="X398" s="20">
        <v>0.55276996151890589</v>
      </c>
      <c r="Y398" s="20">
        <v>0.56108593103223348</v>
      </c>
      <c r="Z398" s="20">
        <v>0.54614056179889237</v>
      </c>
      <c r="AA398" s="20">
        <v>0.51411487136385781</v>
      </c>
      <c r="AB398" s="20">
        <v>0.40805791125309809</v>
      </c>
      <c r="AC398" s="20">
        <v>0.43163806620492751</v>
      </c>
      <c r="AD398" s="20">
        <v>0.50989204657720388</v>
      </c>
      <c r="AE398" s="20">
        <v>0.38420206390956652</v>
      </c>
      <c r="AF398" s="20">
        <v>0.3717836352428377</v>
      </c>
      <c r="AG398" s="20">
        <v>0.25392468265000578</v>
      </c>
      <c r="AH398" s="20">
        <v>0.24403967870511001</v>
      </c>
      <c r="AI398" s="20">
        <v>0.7777284422014078</v>
      </c>
      <c r="AK398" s="20">
        <v>0.49933321781431661</v>
      </c>
      <c r="AL398" s="20">
        <v>0.45753516689257351</v>
      </c>
      <c r="AN398" s="20">
        <v>0.62910053332891547</v>
      </c>
      <c r="AO398" s="20">
        <v>0.54221826883110225</v>
      </c>
      <c r="AP398" s="20">
        <v>0.56329938917578393</v>
      </c>
      <c r="AQ398" s="20">
        <v>0.4001836310998847</v>
      </c>
      <c r="AR398" s="20">
        <v>0.28634357081884448</v>
      </c>
      <c r="AS398" s="20">
        <v>0.19660169492250021</v>
      </c>
      <c r="AT398" s="20">
        <v>0.96765142942544524</v>
      </c>
      <c r="AV398" s="20">
        <v>0.47918654478103312</v>
      </c>
      <c r="AW398" s="20">
        <v>0.37923900025898583</v>
      </c>
      <c r="AX398" s="20">
        <v>0.40512240413163092</v>
      </c>
      <c r="AY398" s="20">
        <v>0.56386826099021714</v>
      </c>
      <c r="AZ398" s="20">
        <v>0.51813266204305242</v>
      </c>
      <c r="BA398" s="20">
        <v>0.13943255762478021</v>
      </c>
      <c r="BB398" s="20">
        <v>1</v>
      </c>
      <c r="BC398" s="20">
        <v>0.63727173936110082</v>
      </c>
      <c r="BE398" s="20">
        <v>0.46256118877069929</v>
      </c>
      <c r="BF398" s="20">
        <v>0.35746732231867101</v>
      </c>
      <c r="BG398" s="20">
        <v>0.41568231243378567</v>
      </c>
      <c r="BH398" s="20">
        <v>0.55914259196036775</v>
      </c>
      <c r="BI398" s="20">
        <v>0.54796669578501012</v>
      </c>
      <c r="BJ398" s="20">
        <v>0.72721300426715763</v>
      </c>
      <c r="BK398" s="20">
        <v>0.66899790548769866</v>
      </c>
      <c r="BL398" s="20">
        <v>0.40118531464694801</v>
      </c>
      <c r="BN398" s="20">
        <v>0.46928421000811371</v>
      </c>
      <c r="BO398" s="20">
        <v>0.50304274125841919</v>
      </c>
      <c r="BP398" s="20">
        <v>0.49070068697919977</v>
      </c>
    </row>
    <row r="399" spans="2:68" ht="29" x14ac:dyDescent="0.35">
      <c r="B399" s="19" t="s">
        <v>193</v>
      </c>
      <c r="C399" s="20">
        <v>0.21991806662535029</v>
      </c>
      <c r="D399" s="20">
        <v>0.27760570598991929</v>
      </c>
      <c r="E399" s="20">
        <v>0.21872304380744381</v>
      </c>
      <c r="F399" s="20">
        <v>0.18920694497022289</v>
      </c>
      <c r="G399" s="20">
        <v>0.19706503675874529</v>
      </c>
      <c r="H399" s="20">
        <v>0.25841279399508438</v>
      </c>
      <c r="I399" s="20">
        <v>0.21704336695053339</v>
      </c>
      <c r="K399" s="20">
        <v>0.24351820708266561</v>
      </c>
      <c r="L399" s="20">
        <v>0.19349179797615951</v>
      </c>
      <c r="N399" s="20">
        <v>0.22004353866054641</v>
      </c>
      <c r="O399" s="20">
        <v>0.20805497020485991</v>
      </c>
      <c r="P399" s="20">
        <v>0.22049926313498089</v>
      </c>
      <c r="Q399" s="20">
        <v>0.22800388497653629</v>
      </c>
      <c r="S399" s="20">
        <v>9.9270570246386677E-2</v>
      </c>
      <c r="T399" s="20">
        <v>0.27148933837814587</v>
      </c>
      <c r="U399" s="20">
        <v>0.18574846022146041</v>
      </c>
      <c r="V399" s="20">
        <v>0.30189787881081631</v>
      </c>
      <c r="W399" s="20">
        <v>0.18741355216578651</v>
      </c>
      <c r="X399" s="20">
        <v>0.23919316352136219</v>
      </c>
      <c r="Y399" s="20">
        <v>0.24356600656424049</v>
      </c>
      <c r="Z399" s="20">
        <v>0.2380845603523315</v>
      </c>
      <c r="AA399" s="20">
        <v>0.21210779098616309</v>
      </c>
      <c r="AB399" s="20">
        <v>0.23016725638572361</v>
      </c>
      <c r="AC399" s="20">
        <v>0.22697317360501579</v>
      </c>
      <c r="AD399" s="20">
        <v>0.1984879494056655</v>
      </c>
      <c r="AE399" s="20">
        <v>0.19170184596671311</v>
      </c>
      <c r="AF399" s="20">
        <v>0.1865815706039054</v>
      </c>
      <c r="AG399" s="20">
        <v>0.28862119603246361</v>
      </c>
      <c r="AH399" s="20">
        <v>0.2196825946540826</v>
      </c>
      <c r="AI399" s="20">
        <v>0.13038524756192679</v>
      </c>
      <c r="AK399" s="20">
        <v>0.2018089194605914</v>
      </c>
      <c r="AL399" s="20">
        <v>0.23858617028901011</v>
      </c>
      <c r="AN399" s="20">
        <v>0.2110185334637481</v>
      </c>
      <c r="AO399" s="20">
        <v>0.2367006086532738</v>
      </c>
      <c r="AP399" s="20">
        <v>0.19392905839648569</v>
      </c>
      <c r="AQ399" s="20">
        <v>0.2443408157218252</v>
      </c>
      <c r="AR399" s="20">
        <v>0.2483432417096384</v>
      </c>
      <c r="AS399" s="20">
        <v>0.1536491057206677</v>
      </c>
      <c r="AT399" s="20">
        <v>0</v>
      </c>
      <c r="AV399" s="20">
        <v>0.24145668673666709</v>
      </c>
      <c r="AW399" s="20">
        <v>0.22718521452205501</v>
      </c>
      <c r="AX399" s="20">
        <v>0.29112744403749108</v>
      </c>
      <c r="AY399" s="20">
        <v>0.17924688438130221</v>
      </c>
      <c r="AZ399" s="20">
        <v>0.14685621392076789</v>
      </c>
      <c r="BA399" s="20">
        <v>0.50147571644083277</v>
      </c>
      <c r="BB399" s="20">
        <v>0</v>
      </c>
      <c r="BC399" s="20">
        <v>0.21232094150456901</v>
      </c>
      <c r="BE399" s="20">
        <v>0.24764953608575579</v>
      </c>
      <c r="BF399" s="20">
        <v>0.24036363847134029</v>
      </c>
      <c r="BG399" s="20">
        <v>0.24759442705929191</v>
      </c>
      <c r="BH399" s="20">
        <v>0.1869161237028481</v>
      </c>
      <c r="BI399" s="20">
        <v>0.1928631868008289</v>
      </c>
      <c r="BJ399" s="20">
        <v>0.16642370799506359</v>
      </c>
      <c r="BK399" s="20">
        <v>0.15353864958914029</v>
      </c>
      <c r="BL399" s="20">
        <v>0.30943868222275278</v>
      </c>
      <c r="BN399" s="20">
        <v>0.20935591191546199</v>
      </c>
      <c r="BO399" s="20">
        <v>0.25892806071038021</v>
      </c>
      <c r="BP399" s="20">
        <v>0.227734786995267</v>
      </c>
    </row>
    <row r="400" spans="2:68" x14ac:dyDescent="0.35">
      <c r="B400" s="19" t="s">
        <v>194</v>
      </c>
      <c r="C400" s="20">
        <v>0.20196993147280359</v>
      </c>
      <c r="D400" s="20">
        <v>0.1755799206479613</v>
      </c>
      <c r="E400" s="20">
        <v>0.21748711414441149</v>
      </c>
      <c r="F400" s="20">
        <v>0.25034441276074559</v>
      </c>
      <c r="G400" s="20">
        <v>0.1715459067675757</v>
      </c>
      <c r="H400" s="20">
        <v>0.1635779753536083</v>
      </c>
      <c r="I400" s="20">
        <v>0.1892374069327834</v>
      </c>
      <c r="K400" s="20">
        <v>0.24184745247747139</v>
      </c>
      <c r="L400" s="20">
        <v>0.15664170723642179</v>
      </c>
      <c r="N400" s="20">
        <v>0.29359306628986742</v>
      </c>
      <c r="O400" s="20">
        <v>0.15000670480940689</v>
      </c>
      <c r="P400" s="20">
        <v>0.16634493667782879</v>
      </c>
      <c r="Q400" s="20">
        <v>0.1103106169725927</v>
      </c>
      <c r="S400" s="20">
        <v>0.1132423440494917</v>
      </c>
      <c r="T400" s="20">
        <v>3.806175005561685E-2</v>
      </c>
      <c r="U400" s="20">
        <v>0.12080226605802349</v>
      </c>
      <c r="V400" s="20">
        <v>0.16953666164126721</v>
      </c>
      <c r="W400" s="20">
        <v>0.14989512386122389</v>
      </c>
      <c r="X400" s="20">
        <v>0.17014999355517721</v>
      </c>
      <c r="Y400" s="20">
        <v>0.1245373008564605</v>
      </c>
      <c r="Z400" s="20">
        <v>0.17640870056765159</v>
      </c>
      <c r="AA400" s="20">
        <v>0.24719696299734989</v>
      </c>
      <c r="AB400" s="20">
        <v>0.30711601660802729</v>
      </c>
      <c r="AC400" s="20">
        <v>0.25365916813120681</v>
      </c>
      <c r="AD400" s="20">
        <v>0.15922295919052121</v>
      </c>
      <c r="AE400" s="20">
        <v>0.24406759408662659</v>
      </c>
      <c r="AF400" s="20">
        <v>0.31559864405580251</v>
      </c>
      <c r="AG400" s="20">
        <v>0.2478050650294257</v>
      </c>
      <c r="AH400" s="20">
        <v>0.31922304142879199</v>
      </c>
      <c r="AI400" s="20">
        <v>9.1886310236665519E-2</v>
      </c>
      <c r="AK400" s="20">
        <v>0.20993127237687689</v>
      </c>
      <c r="AL400" s="20">
        <v>0.19416768294004569</v>
      </c>
      <c r="AN400" s="20">
        <v>0.1204793614387028</v>
      </c>
      <c r="AO400" s="20">
        <v>0.17706368335989489</v>
      </c>
      <c r="AP400" s="20">
        <v>0.21138020721993619</v>
      </c>
      <c r="AQ400" s="20">
        <v>0.21361621204565151</v>
      </c>
      <c r="AR400" s="20">
        <v>0.27452839217847508</v>
      </c>
      <c r="AS400" s="20">
        <v>0.41342504369140359</v>
      </c>
      <c r="AT400" s="20">
        <v>3.2348570574554709E-2</v>
      </c>
      <c r="AV400" s="20">
        <v>0.16634004487273599</v>
      </c>
      <c r="AW400" s="20">
        <v>0.27645478991007771</v>
      </c>
      <c r="AX400" s="20">
        <v>0.23114572047401499</v>
      </c>
      <c r="AY400" s="20">
        <v>0.17472447874838271</v>
      </c>
      <c r="AZ400" s="20">
        <v>0.21000140689926419</v>
      </c>
      <c r="BA400" s="20">
        <v>0.16550946563706651</v>
      </c>
      <c r="BB400" s="20">
        <v>0</v>
      </c>
      <c r="BC400" s="20">
        <v>9.3483800722768892E-2</v>
      </c>
      <c r="BE400" s="20">
        <v>0.15402360973328991</v>
      </c>
      <c r="BF400" s="20">
        <v>0.28476681359736322</v>
      </c>
      <c r="BG400" s="20">
        <v>0.2272023074090071</v>
      </c>
      <c r="BH400" s="20">
        <v>0.14073065286028161</v>
      </c>
      <c r="BI400" s="20">
        <v>0.1982951713158721</v>
      </c>
      <c r="BJ400" s="20">
        <v>4.8993391431061933E-2</v>
      </c>
      <c r="BK400" s="20">
        <v>0.14236645969202649</v>
      </c>
      <c r="BL400" s="20">
        <v>0.22720623134428289</v>
      </c>
      <c r="BN400" s="20">
        <v>0.20671172393840651</v>
      </c>
      <c r="BO400" s="20">
        <v>0.191190843297049</v>
      </c>
      <c r="BP400" s="20">
        <v>0.19954919093490209</v>
      </c>
    </row>
    <row r="401" spans="2:68" x14ac:dyDescent="0.35">
      <c r="B401" s="19" t="s">
        <v>195</v>
      </c>
      <c r="C401" s="20">
        <v>9.9446230060040344E-2</v>
      </c>
      <c r="D401" s="20">
        <v>9.3464433992804019E-2</v>
      </c>
      <c r="E401" s="20">
        <v>0.15664796410962631</v>
      </c>
      <c r="F401" s="20">
        <v>0.149895409584928</v>
      </c>
      <c r="G401" s="20">
        <v>7.479702498485985E-2</v>
      </c>
      <c r="H401" s="20">
        <v>4.9477338812565233E-2</v>
      </c>
      <c r="I401" s="20">
        <v>1.3672974925157519E-2</v>
      </c>
      <c r="K401" s="20">
        <v>0.12473756563298879</v>
      </c>
      <c r="L401" s="20">
        <v>7.1613887011135663E-2</v>
      </c>
      <c r="N401" s="20">
        <v>0.14195273819009679</v>
      </c>
      <c r="O401" s="20">
        <v>8.6136730569738459E-2</v>
      </c>
      <c r="P401" s="20">
        <v>6.7406824935130713E-2</v>
      </c>
      <c r="Q401" s="20">
        <v>5.6699644232672972E-2</v>
      </c>
      <c r="S401" s="20">
        <v>0.1258811770576799</v>
      </c>
      <c r="T401" s="20">
        <v>8.1696803216736252E-2</v>
      </c>
      <c r="U401" s="20">
        <v>0</v>
      </c>
      <c r="V401" s="20">
        <v>4.8886757762290581E-2</v>
      </c>
      <c r="W401" s="20">
        <v>0.134529764252281</v>
      </c>
      <c r="X401" s="20">
        <v>3.7886881404554887E-2</v>
      </c>
      <c r="Y401" s="20">
        <v>7.0810761547065504E-2</v>
      </c>
      <c r="Z401" s="20">
        <v>3.9366177281124508E-2</v>
      </c>
      <c r="AA401" s="20">
        <v>2.6580374652629211E-2</v>
      </c>
      <c r="AB401" s="20">
        <v>5.4658815753150798E-2</v>
      </c>
      <c r="AC401" s="20">
        <v>8.7729592058850087E-2</v>
      </c>
      <c r="AD401" s="20">
        <v>0.13239704482660941</v>
      </c>
      <c r="AE401" s="20">
        <v>0.1800284960370937</v>
      </c>
      <c r="AF401" s="20">
        <v>0.1260361500974545</v>
      </c>
      <c r="AG401" s="20">
        <v>0.2096490562881051</v>
      </c>
      <c r="AH401" s="20">
        <v>0.21705468521201529</v>
      </c>
      <c r="AI401" s="20">
        <v>0</v>
      </c>
      <c r="AK401" s="20">
        <v>8.8926590348215137E-2</v>
      </c>
      <c r="AL401" s="20">
        <v>0.10971097987837081</v>
      </c>
      <c r="AN401" s="20">
        <v>3.9401571768633598E-2</v>
      </c>
      <c r="AO401" s="20">
        <v>4.4017439155729053E-2</v>
      </c>
      <c r="AP401" s="20">
        <v>3.13913452077942E-2</v>
      </c>
      <c r="AQ401" s="20">
        <v>0.14185934113263871</v>
      </c>
      <c r="AR401" s="20">
        <v>0.1907847952930421</v>
      </c>
      <c r="AS401" s="20">
        <v>0.23632415566542839</v>
      </c>
      <c r="AT401" s="20">
        <v>0</v>
      </c>
      <c r="AV401" s="20">
        <v>0.113016723609564</v>
      </c>
      <c r="AW401" s="20">
        <v>0.1171209953088814</v>
      </c>
      <c r="AX401" s="20">
        <v>7.2604431356863064E-2</v>
      </c>
      <c r="AY401" s="20">
        <v>8.2160375880097933E-2</v>
      </c>
      <c r="AZ401" s="20">
        <v>0.1250097171369153</v>
      </c>
      <c r="BA401" s="20">
        <v>0.1935822602973207</v>
      </c>
      <c r="BB401" s="20">
        <v>0</v>
      </c>
      <c r="BC401" s="20">
        <v>5.692351841156125E-2</v>
      </c>
      <c r="BE401" s="20">
        <v>0.1357656654102552</v>
      </c>
      <c r="BF401" s="20">
        <v>0.1174022256126256</v>
      </c>
      <c r="BG401" s="20">
        <v>0.1095209530979151</v>
      </c>
      <c r="BH401" s="20">
        <v>0.1132106314765027</v>
      </c>
      <c r="BI401" s="20">
        <v>6.0874946098288821E-2</v>
      </c>
      <c r="BJ401" s="20">
        <v>5.7369896306716892E-2</v>
      </c>
      <c r="BK401" s="20">
        <v>3.5096985231134532E-2</v>
      </c>
      <c r="BL401" s="20">
        <v>6.2169771786016258E-2</v>
      </c>
      <c r="BN401" s="20">
        <v>0.11464815413801779</v>
      </c>
      <c r="BO401" s="20">
        <v>4.6838354734151398E-2</v>
      </c>
      <c r="BP401" s="20">
        <v>8.2015335090630956E-2</v>
      </c>
    </row>
    <row r="403" spans="2:68" ht="43.5" x14ac:dyDescent="0.35">
      <c r="B403" s="17" t="s">
        <v>197</v>
      </c>
    </row>
    <row r="404" spans="2:68" x14ac:dyDescent="0.35">
      <c r="B404" s="18" t="s">
        <v>16</v>
      </c>
    </row>
    <row r="405" spans="2:68" x14ac:dyDescent="0.35">
      <c r="B405" s="19" t="s">
        <v>192</v>
      </c>
      <c r="C405" s="20">
        <v>0.18544274504135999</v>
      </c>
      <c r="D405" s="20">
        <v>0.1223013990693551</v>
      </c>
      <c r="E405" s="20">
        <v>0.1385591939176887</v>
      </c>
      <c r="F405" s="20">
        <v>0.13430132159126401</v>
      </c>
      <c r="G405" s="20">
        <v>0.23339048429055101</v>
      </c>
      <c r="H405" s="20">
        <v>0.2239972469116677</v>
      </c>
      <c r="I405" s="20">
        <v>0.29154951056418682</v>
      </c>
      <c r="K405" s="20">
        <v>0.13311050887065529</v>
      </c>
      <c r="L405" s="20">
        <v>0.2456513795939565</v>
      </c>
      <c r="N405" s="20">
        <v>0.1110989003987382</v>
      </c>
      <c r="O405" s="20">
        <v>0.21172475634469509</v>
      </c>
      <c r="P405" s="20">
        <v>0.208154065133905</v>
      </c>
      <c r="Q405" s="20">
        <v>0.28536819045712031</v>
      </c>
      <c r="S405" s="20">
        <v>0.26858061767480451</v>
      </c>
      <c r="T405" s="20">
        <v>0.24510769330066531</v>
      </c>
      <c r="U405" s="20">
        <v>0.2720704034003828</v>
      </c>
      <c r="V405" s="20">
        <v>0.1848413863957635</v>
      </c>
      <c r="W405" s="20">
        <v>0.24685276996567251</v>
      </c>
      <c r="X405" s="20">
        <v>0.20684063583690879</v>
      </c>
      <c r="Y405" s="20">
        <v>0.26389359401899981</v>
      </c>
      <c r="Z405" s="20">
        <v>0.19349547538462</v>
      </c>
      <c r="AA405" s="20">
        <v>0.11709137233841579</v>
      </c>
      <c r="AB405" s="20">
        <v>0.14478033555237599</v>
      </c>
      <c r="AC405" s="20">
        <v>0.12541813366668081</v>
      </c>
      <c r="AD405" s="20">
        <v>0.15546185417125269</v>
      </c>
      <c r="AE405" s="20">
        <v>0.1522589759091193</v>
      </c>
      <c r="AF405" s="20">
        <v>0.10955067856073231</v>
      </c>
      <c r="AG405" s="20">
        <v>7.8693063751866507E-2</v>
      </c>
      <c r="AH405" s="20">
        <v>9.4749533694384491E-2</v>
      </c>
      <c r="AI405" s="20">
        <v>0.5062935734635905</v>
      </c>
      <c r="AK405" s="20">
        <v>0.21389529484937969</v>
      </c>
      <c r="AL405" s="20">
        <v>0.15612300216333069</v>
      </c>
      <c r="AN405" s="20">
        <v>0.2941249262357663</v>
      </c>
      <c r="AO405" s="20">
        <v>0.22773580505184191</v>
      </c>
      <c r="AP405" s="20">
        <v>0.24667620266766199</v>
      </c>
      <c r="AQ405" s="20">
        <v>0.10303817387765481</v>
      </c>
      <c r="AR405" s="20">
        <v>7.3093280920038001E-2</v>
      </c>
      <c r="AS405" s="20">
        <v>1.8417438836288241E-2</v>
      </c>
      <c r="AT405" s="20">
        <v>0.55845101606943881</v>
      </c>
      <c r="AV405" s="20">
        <v>0.19584931520405929</v>
      </c>
      <c r="AW405" s="20">
        <v>0.14623046919064539</v>
      </c>
      <c r="AX405" s="20">
        <v>0.17302136714677011</v>
      </c>
      <c r="AY405" s="20">
        <v>0.10194078250734299</v>
      </c>
      <c r="AZ405" s="20">
        <v>0.26120226283895032</v>
      </c>
      <c r="BA405" s="20">
        <v>0.13943255762478021</v>
      </c>
      <c r="BB405" s="20">
        <v>0.68037371474430752</v>
      </c>
      <c r="BC405" s="20">
        <v>0.21654596020611469</v>
      </c>
      <c r="BE405" s="20">
        <v>0.17476700574070639</v>
      </c>
      <c r="BF405" s="20">
        <v>0.14609779743517201</v>
      </c>
      <c r="BG405" s="20">
        <v>0.12532049768847059</v>
      </c>
      <c r="BH405" s="20">
        <v>0.10221672601411599</v>
      </c>
      <c r="BI405" s="20">
        <v>0.25187516242447883</v>
      </c>
      <c r="BJ405" s="20">
        <v>0.33350852340366349</v>
      </c>
      <c r="BK405" s="20">
        <v>0.31658768534589932</v>
      </c>
      <c r="BL405" s="20">
        <v>0.151766597206271</v>
      </c>
      <c r="BN405" s="20">
        <v>0.17846719219066659</v>
      </c>
      <c r="BO405" s="20">
        <v>0.23311037401606199</v>
      </c>
      <c r="BP405" s="20">
        <v>0.16256543686374109</v>
      </c>
    </row>
    <row r="406" spans="2:68" ht="29" x14ac:dyDescent="0.35">
      <c r="B406" s="19" t="s">
        <v>193</v>
      </c>
      <c r="C406" s="20">
        <v>0.2438495121734148</v>
      </c>
      <c r="D406" s="20">
        <v>0.19258156788208211</v>
      </c>
      <c r="E406" s="20">
        <v>0.1565335488335389</v>
      </c>
      <c r="F406" s="20">
        <v>0.15697978153425779</v>
      </c>
      <c r="G406" s="20">
        <v>0.28128093157271861</v>
      </c>
      <c r="H406" s="20">
        <v>0.37593805759670862</v>
      </c>
      <c r="I406" s="20">
        <v>0.38793530807231258</v>
      </c>
      <c r="K406" s="20">
        <v>0.2469837412508743</v>
      </c>
      <c r="L406" s="20">
        <v>0.23961501592068479</v>
      </c>
      <c r="N406" s="20">
        <v>0.17924382126352989</v>
      </c>
      <c r="O406" s="20">
        <v>0.1926468137829328</v>
      </c>
      <c r="P406" s="20">
        <v>0.32662119195234618</v>
      </c>
      <c r="Q406" s="20">
        <v>0.35874471471182418</v>
      </c>
      <c r="S406" s="20">
        <v>0.29164365345245058</v>
      </c>
      <c r="T406" s="20">
        <v>0.39342433818689387</v>
      </c>
      <c r="U406" s="20">
        <v>0.35205239045438469</v>
      </c>
      <c r="V406" s="20">
        <v>0.35405924327656402</v>
      </c>
      <c r="W406" s="20">
        <v>0.32899547115344391</v>
      </c>
      <c r="X406" s="20">
        <v>0.30258342465477489</v>
      </c>
      <c r="Y406" s="20">
        <v>0.21630783935454201</v>
      </c>
      <c r="Z406" s="20">
        <v>0.29745325846710519</v>
      </c>
      <c r="AA406" s="20">
        <v>0.23823505847463899</v>
      </c>
      <c r="AB406" s="20">
        <v>0.21297199907627959</v>
      </c>
      <c r="AC406" s="20">
        <v>0.24803415750209951</v>
      </c>
      <c r="AD406" s="20">
        <v>0.2855567555185185</v>
      </c>
      <c r="AE406" s="20">
        <v>8.7239795473119733E-2</v>
      </c>
      <c r="AF406" s="20">
        <v>0.23598873979853921</v>
      </c>
      <c r="AG406" s="20">
        <v>0.1509532796642323</v>
      </c>
      <c r="AH406" s="20">
        <v>0.1163578205975931</v>
      </c>
      <c r="AI406" s="20">
        <v>0.1700777649196096</v>
      </c>
      <c r="AK406" s="20">
        <v>0.26981312598026908</v>
      </c>
      <c r="AL406" s="20">
        <v>0.21818732001285071</v>
      </c>
      <c r="AN406" s="20">
        <v>0.3324493201323207</v>
      </c>
      <c r="AO406" s="20">
        <v>0.23842464207752759</v>
      </c>
      <c r="AP406" s="20">
        <v>0.35480212266041378</v>
      </c>
      <c r="AQ406" s="20">
        <v>0.20725122364473231</v>
      </c>
      <c r="AR406" s="20">
        <v>0.1713756587112186</v>
      </c>
      <c r="AS406" s="20">
        <v>0.1199558897688275</v>
      </c>
      <c r="AT406" s="20">
        <v>0.298162899136521</v>
      </c>
      <c r="AV406" s="20">
        <v>0.29002852914990429</v>
      </c>
      <c r="AW406" s="20">
        <v>0.22056231627918849</v>
      </c>
      <c r="AX406" s="20">
        <v>0.20542161134189499</v>
      </c>
      <c r="AY406" s="20">
        <v>0.19668466863439829</v>
      </c>
      <c r="AZ406" s="20">
        <v>0.21158313790196021</v>
      </c>
      <c r="BA406" s="20">
        <v>0.50147571644083277</v>
      </c>
      <c r="BB406" s="20">
        <v>0.22407015220836729</v>
      </c>
      <c r="BC406" s="20">
        <v>0.28363047580197431</v>
      </c>
      <c r="BE406" s="20">
        <v>0.32950024961172758</v>
      </c>
      <c r="BF406" s="20">
        <v>0.18958914319035691</v>
      </c>
      <c r="BG406" s="20">
        <v>0.1652201739036829</v>
      </c>
      <c r="BH406" s="20">
        <v>0.20132757968635809</v>
      </c>
      <c r="BI406" s="20">
        <v>0.23371812637193001</v>
      </c>
      <c r="BJ406" s="20">
        <v>0.32568288797562539</v>
      </c>
      <c r="BK406" s="20">
        <v>0.34823769394607329</v>
      </c>
      <c r="BL406" s="20">
        <v>0.33760730625486401</v>
      </c>
      <c r="BN406" s="20">
        <v>0.23274141761754391</v>
      </c>
      <c r="BO406" s="20">
        <v>0.29606053343269811</v>
      </c>
      <c r="BP406" s="20">
        <v>0.24264759725467691</v>
      </c>
    </row>
    <row r="407" spans="2:68" x14ac:dyDescent="0.35">
      <c r="B407" s="19" t="s">
        <v>194</v>
      </c>
      <c r="C407" s="20">
        <v>0.29433012876724352</v>
      </c>
      <c r="D407" s="20">
        <v>0.36262559754208618</v>
      </c>
      <c r="E407" s="20">
        <v>0.26458849482272462</v>
      </c>
      <c r="F407" s="20">
        <v>0.33446332262079259</v>
      </c>
      <c r="G407" s="20">
        <v>0.30454019327559262</v>
      </c>
      <c r="H407" s="20">
        <v>0.27562738321013069</v>
      </c>
      <c r="I407" s="20">
        <v>0.238357252760104</v>
      </c>
      <c r="K407" s="20">
        <v>0.30471185790424699</v>
      </c>
      <c r="L407" s="20">
        <v>0.28154971616943142</v>
      </c>
      <c r="N407" s="20">
        <v>0.29268096981618957</v>
      </c>
      <c r="O407" s="20">
        <v>0.3765750063662231</v>
      </c>
      <c r="P407" s="20">
        <v>0.26327849996672759</v>
      </c>
      <c r="Q407" s="20">
        <v>0.23637868657924341</v>
      </c>
      <c r="S407" s="20">
        <v>0.27185760975340462</v>
      </c>
      <c r="T407" s="20">
        <v>0.34481302573461708</v>
      </c>
      <c r="U407" s="20">
        <v>0.24425073159525371</v>
      </c>
      <c r="V407" s="20">
        <v>0.28435592465198228</v>
      </c>
      <c r="W407" s="20">
        <v>0.2639088938950242</v>
      </c>
      <c r="X407" s="20">
        <v>0.31854467611626208</v>
      </c>
      <c r="Y407" s="20">
        <v>0.33904493564840571</v>
      </c>
      <c r="Z407" s="20">
        <v>0.32180842665095671</v>
      </c>
      <c r="AA407" s="20">
        <v>0.2995742470350235</v>
      </c>
      <c r="AB407" s="20">
        <v>0.37600118636773538</v>
      </c>
      <c r="AC407" s="20">
        <v>0.336853801231978</v>
      </c>
      <c r="AD407" s="20">
        <v>0.2738896404903125</v>
      </c>
      <c r="AE407" s="20">
        <v>0.29016564433244241</v>
      </c>
      <c r="AF407" s="20">
        <v>0.27166283443743777</v>
      </c>
      <c r="AG407" s="20">
        <v>0.3095071668279995</v>
      </c>
      <c r="AH407" s="20">
        <v>0.23772859618224049</v>
      </c>
      <c r="AI407" s="20">
        <v>0.24964430517085801</v>
      </c>
      <c r="AK407" s="20">
        <v>0.27560601659273759</v>
      </c>
      <c r="AL407" s="20">
        <v>0.31325107721307799</v>
      </c>
      <c r="AN407" s="20">
        <v>0.28169061454937933</v>
      </c>
      <c r="AO407" s="20">
        <v>0.33493484121684058</v>
      </c>
      <c r="AP407" s="20">
        <v>0.26707817753357632</v>
      </c>
      <c r="AQ407" s="20">
        <v>0.33207838705353082</v>
      </c>
      <c r="AR407" s="20">
        <v>0.2689615526512637</v>
      </c>
      <c r="AS407" s="20">
        <v>0.21954858818003309</v>
      </c>
      <c r="AT407" s="20">
        <v>0.14338608479404</v>
      </c>
      <c r="AV407" s="20">
        <v>0.2611581232534918</v>
      </c>
      <c r="AW407" s="20">
        <v>0.28685288065198511</v>
      </c>
      <c r="AX407" s="20">
        <v>0.40588646256385702</v>
      </c>
      <c r="AY407" s="20">
        <v>0.39156772468877299</v>
      </c>
      <c r="AZ407" s="20">
        <v>0.27107635811263042</v>
      </c>
      <c r="BA407" s="20">
        <v>0.16550946563706651</v>
      </c>
      <c r="BB407" s="20">
        <v>9.5556133047325159E-2</v>
      </c>
      <c r="BC407" s="20">
        <v>0.30055518651316682</v>
      </c>
      <c r="BE407" s="20">
        <v>0.22540827489434151</v>
      </c>
      <c r="BF407" s="20">
        <v>0.30323760614428708</v>
      </c>
      <c r="BG407" s="20">
        <v>0.4640216476627203</v>
      </c>
      <c r="BH407" s="20">
        <v>0.35782978644673119</v>
      </c>
      <c r="BI407" s="20">
        <v>0.27677882576050128</v>
      </c>
      <c r="BJ407" s="20">
        <v>0.23110518264566501</v>
      </c>
      <c r="BK407" s="20">
        <v>0.23956476479734759</v>
      </c>
      <c r="BL407" s="20">
        <v>0.27497418367802118</v>
      </c>
      <c r="BN407" s="20">
        <v>0.28519191982460801</v>
      </c>
      <c r="BO407" s="20">
        <v>0.2792057131759359</v>
      </c>
      <c r="BP407" s="20">
        <v>0.33904002698209862</v>
      </c>
    </row>
    <row r="408" spans="2:68" x14ac:dyDescent="0.35">
      <c r="B408" s="19" t="s">
        <v>195</v>
      </c>
      <c r="C408" s="20">
        <v>0.27637761401798161</v>
      </c>
      <c r="D408" s="20">
        <v>0.32249143550647669</v>
      </c>
      <c r="E408" s="20">
        <v>0.44031876242604778</v>
      </c>
      <c r="F408" s="20">
        <v>0.37425557425368539</v>
      </c>
      <c r="G408" s="20">
        <v>0.1807883908611381</v>
      </c>
      <c r="H408" s="20">
        <v>0.1244373122814932</v>
      </c>
      <c r="I408" s="20">
        <v>8.2157928603396407E-2</v>
      </c>
      <c r="K408" s="20">
        <v>0.31519389197422337</v>
      </c>
      <c r="L408" s="20">
        <v>0.23318388831592721</v>
      </c>
      <c r="N408" s="20">
        <v>0.41697630852154233</v>
      </c>
      <c r="O408" s="20">
        <v>0.21905342350614909</v>
      </c>
      <c r="P408" s="20">
        <v>0.2019462429470211</v>
      </c>
      <c r="Q408" s="20">
        <v>0.1195084082518121</v>
      </c>
      <c r="S408" s="20">
        <v>0.16791811911934029</v>
      </c>
      <c r="T408" s="20">
        <v>1.6654942777823631E-2</v>
      </c>
      <c r="U408" s="20">
        <v>0.13162647454997881</v>
      </c>
      <c r="V408" s="20">
        <v>0.17674344567569009</v>
      </c>
      <c r="W408" s="20">
        <v>0.16024286498585949</v>
      </c>
      <c r="X408" s="20">
        <v>0.17203126339205441</v>
      </c>
      <c r="Y408" s="20">
        <v>0.1807536309780525</v>
      </c>
      <c r="Z408" s="20">
        <v>0.18724283949731799</v>
      </c>
      <c r="AA408" s="20">
        <v>0.34509932215192168</v>
      </c>
      <c r="AB408" s="20">
        <v>0.26624647900360893</v>
      </c>
      <c r="AC408" s="20">
        <v>0.28969390759924191</v>
      </c>
      <c r="AD408" s="20">
        <v>0.2850917498199162</v>
      </c>
      <c r="AE408" s="20">
        <v>0.47033558428531852</v>
      </c>
      <c r="AF408" s="20">
        <v>0.38279774720329068</v>
      </c>
      <c r="AG408" s="20">
        <v>0.46084648975590181</v>
      </c>
      <c r="AH408" s="20">
        <v>0.55116404952578191</v>
      </c>
      <c r="AI408" s="20">
        <v>7.3984356445942104E-2</v>
      </c>
      <c r="AK408" s="20">
        <v>0.24068556257761359</v>
      </c>
      <c r="AL408" s="20">
        <v>0.31243860061074058</v>
      </c>
      <c r="AN408" s="20">
        <v>9.1735139082533751E-2</v>
      </c>
      <c r="AO408" s="20">
        <v>0.1989047116537899</v>
      </c>
      <c r="AP408" s="20">
        <v>0.13144349713834791</v>
      </c>
      <c r="AQ408" s="20">
        <v>0.35763221542408208</v>
      </c>
      <c r="AR408" s="20">
        <v>0.48656950771747959</v>
      </c>
      <c r="AS408" s="20">
        <v>0.64207808321485127</v>
      </c>
      <c r="AT408" s="20">
        <v>0</v>
      </c>
      <c r="AV408" s="20">
        <v>0.25296403239254478</v>
      </c>
      <c r="AW408" s="20">
        <v>0.34635433387818099</v>
      </c>
      <c r="AX408" s="20">
        <v>0.21567055894747811</v>
      </c>
      <c r="AY408" s="20">
        <v>0.30980682416948568</v>
      </c>
      <c r="AZ408" s="20">
        <v>0.25613824114645911</v>
      </c>
      <c r="BA408" s="20">
        <v>0.1935822602973207</v>
      </c>
      <c r="BB408" s="20">
        <v>0</v>
      </c>
      <c r="BC408" s="20">
        <v>0.19926837747874429</v>
      </c>
      <c r="BE408" s="20">
        <v>0.27032446975322449</v>
      </c>
      <c r="BF408" s="20">
        <v>0.36107545323018408</v>
      </c>
      <c r="BG408" s="20">
        <v>0.24543768074512601</v>
      </c>
      <c r="BH408" s="20">
        <v>0.33862590785279462</v>
      </c>
      <c r="BI408" s="20">
        <v>0.23762788544308999</v>
      </c>
      <c r="BJ408" s="20">
        <v>0.1097034059750461</v>
      </c>
      <c r="BK408" s="20">
        <v>9.5609855910679789E-2</v>
      </c>
      <c r="BL408" s="20">
        <v>0.2356519128608438</v>
      </c>
      <c r="BN408" s="20">
        <v>0.30359947036718149</v>
      </c>
      <c r="BO408" s="20">
        <v>0.19162337937530369</v>
      </c>
      <c r="BP408" s="20">
        <v>0.25574693889948341</v>
      </c>
    </row>
    <row r="410" spans="2:68" ht="43.5" x14ac:dyDescent="0.35">
      <c r="B410" s="17" t="s">
        <v>198</v>
      </c>
    </row>
    <row r="411" spans="2:68" x14ac:dyDescent="0.35">
      <c r="B411" s="18" t="s">
        <v>16</v>
      </c>
    </row>
    <row r="412" spans="2:68" x14ac:dyDescent="0.35">
      <c r="B412" s="19" t="s">
        <v>192</v>
      </c>
      <c r="C412" s="20">
        <v>3.6828115619321332E-2</v>
      </c>
      <c r="D412" s="20">
        <v>2.817872139954828E-2</v>
      </c>
      <c r="E412" s="20">
        <v>3.1433224388235308E-2</v>
      </c>
      <c r="F412" s="20">
        <v>3.6924582349260569E-2</v>
      </c>
      <c r="G412" s="20">
        <v>4.1973578551897282E-2</v>
      </c>
      <c r="H412" s="20">
        <v>5.3106305898609922E-2</v>
      </c>
      <c r="I412" s="20">
        <v>3.3066488405591253E-2</v>
      </c>
      <c r="K412" s="20">
        <v>3.5709504283819082E-2</v>
      </c>
      <c r="L412" s="20">
        <v>3.8335064171873469E-2</v>
      </c>
      <c r="N412" s="20">
        <v>2.31787952291309E-2</v>
      </c>
      <c r="O412" s="20">
        <v>3.680808699200698E-2</v>
      </c>
      <c r="P412" s="20">
        <v>3.5355951888361541E-2</v>
      </c>
      <c r="Q412" s="20">
        <v>6.3927332536849207E-2</v>
      </c>
      <c r="S412" s="20">
        <v>0.21582885309395891</v>
      </c>
      <c r="T412" s="20">
        <v>0.13950392548423621</v>
      </c>
      <c r="U412" s="20">
        <v>3.2853690927167833E-2</v>
      </c>
      <c r="V412" s="20">
        <v>2.3344218187259669E-2</v>
      </c>
      <c r="W412" s="20">
        <v>4.0943027482435078E-2</v>
      </c>
      <c r="X412" s="20">
        <v>3.921014180350519E-2</v>
      </c>
      <c r="Y412" s="20">
        <v>2.4644302535770778E-2</v>
      </c>
      <c r="Z412" s="20">
        <v>5.2056493822879669E-2</v>
      </c>
      <c r="AA412" s="20">
        <v>1.577743319682751E-2</v>
      </c>
      <c r="AB412" s="20">
        <v>0</v>
      </c>
      <c r="AC412" s="20">
        <v>5.8018706372156142E-2</v>
      </c>
      <c r="AD412" s="20">
        <v>2.1424361458998991E-2</v>
      </c>
      <c r="AE412" s="20">
        <v>4.2021197750488702E-2</v>
      </c>
      <c r="AF412" s="20">
        <v>2.3408862168809118E-2</v>
      </c>
      <c r="AG412" s="20">
        <v>1.316160979884535E-2</v>
      </c>
      <c r="AH412" s="20">
        <v>4.9364859679569151E-3</v>
      </c>
      <c r="AI412" s="20">
        <v>1.6868468716015279E-2</v>
      </c>
      <c r="AK412" s="20">
        <v>3.0988647891020949E-2</v>
      </c>
      <c r="AL412" s="20">
        <v>4.2461327579392742E-2</v>
      </c>
      <c r="AN412" s="20">
        <v>5.0313521266940532E-2</v>
      </c>
      <c r="AO412" s="20">
        <v>2.8052628271524039E-2</v>
      </c>
      <c r="AP412" s="20">
        <v>6.0888513880472832E-2</v>
      </c>
      <c r="AQ412" s="20">
        <v>1.9973124252585881E-2</v>
      </c>
      <c r="AR412" s="20">
        <v>2.104435066418375E-2</v>
      </c>
      <c r="AS412" s="20">
        <v>1.5021908697388229E-2</v>
      </c>
      <c r="AT412" s="20">
        <v>0.18299587500522929</v>
      </c>
      <c r="AV412" s="20">
        <v>2.59248790372654E-2</v>
      </c>
      <c r="AW412" s="20">
        <v>3.2279552161328433E-2</v>
      </c>
      <c r="AX412" s="20">
        <v>2.530013632806602E-2</v>
      </c>
      <c r="AY412" s="20">
        <v>2.8950307571881721E-2</v>
      </c>
      <c r="AZ412" s="20">
        <v>4.6934905186004579E-2</v>
      </c>
      <c r="BA412" s="20">
        <v>0</v>
      </c>
      <c r="BB412" s="20">
        <v>0.34807559601215299</v>
      </c>
      <c r="BC412" s="20">
        <v>4.0264970047979513E-2</v>
      </c>
      <c r="BE412" s="20">
        <v>2.5838865080035779E-2</v>
      </c>
      <c r="BF412" s="20">
        <v>2.453694998385041E-2</v>
      </c>
      <c r="BG412" s="20">
        <v>5.3654885111308302E-2</v>
      </c>
      <c r="BH412" s="20">
        <v>2.4785032676478452E-2</v>
      </c>
      <c r="BI412" s="20">
        <v>5.0180983963006423E-2</v>
      </c>
      <c r="BJ412" s="20">
        <v>3.4691162876420982E-2</v>
      </c>
      <c r="BK412" s="20">
        <v>8.2688124026139564E-2</v>
      </c>
      <c r="BL412" s="20">
        <v>5.4209707951771623E-2</v>
      </c>
      <c r="BN412" s="20">
        <v>3.9222313165401972E-2</v>
      </c>
      <c r="BO412" s="20">
        <v>3.371730093501249E-2</v>
      </c>
      <c r="BP412" s="20">
        <v>2.6921564183348061E-2</v>
      </c>
    </row>
    <row r="413" spans="2:68" ht="29" x14ac:dyDescent="0.35">
      <c r="B413" s="19" t="s">
        <v>193</v>
      </c>
      <c r="C413" s="20">
        <v>8.0063358114674577E-2</v>
      </c>
      <c r="D413" s="20">
        <v>3.8573385857188912E-2</v>
      </c>
      <c r="E413" s="20">
        <v>7.4278042417269721E-2</v>
      </c>
      <c r="F413" s="20">
        <v>6.5655595612647416E-2</v>
      </c>
      <c r="G413" s="20">
        <v>3.9691809219418887E-2</v>
      </c>
      <c r="H413" s="20">
        <v>9.0480243473331168E-2</v>
      </c>
      <c r="I413" s="20">
        <v>0.16759159700015311</v>
      </c>
      <c r="K413" s="20">
        <v>7.6547816487524858E-2</v>
      </c>
      <c r="L413" s="20">
        <v>8.4560536759748728E-2</v>
      </c>
      <c r="N413" s="20">
        <v>4.44838430144796E-2</v>
      </c>
      <c r="O413" s="20">
        <v>5.1983300876870697E-2</v>
      </c>
      <c r="P413" s="20">
        <v>0.1281856782114098</v>
      </c>
      <c r="Q413" s="20">
        <v>0.13849571769717769</v>
      </c>
      <c r="S413" s="20">
        <v>6.7152756977625919E-2</v>
      </c>
      <c r="T413" s="20">
        <v>6.3675768132833058E-2</v>
      </c>
      <c r="U413" s="20">
        <v>0.1010352917800616</v>
      </c>
      <c r="V413" s="20">
        <v>0.27479565597492123</v>
      </c>
      <c r="W413" s="20">
        <v>8.667358941795561E-2</v>
      </c>
      <c r="X413" s="20">
        <v>6.6508192593557461E-2</v>
      </c>
      <c r="Y413" s="20">
        <v>6.6002451242284113E-2</v>
      </c>
      <c r="Z413" s="20">
        <v>2.7962716243659279E-2</v>
      </c>
      <c r="AA413" s="20">
        <v>5.9755688483573377E-2</v>
      </c>
      <c r="AB413" s="20">
        <v>3.3227474254840551E-2</v>
      </c>
      <c r="AC413" s="20">
        <v>3.9234195581109833E-2</v>
      </c>
      <c r="AD413" s="20">
        <v>7.6330303643014838E-2</v>
      </c>
      <c r="AE413" s="20">
        <v>1.570204659363229E-2</v>
      </c>
      <c r="AF413" s="20">
        <v>0.1414062949368125</v>
      </c>
      <c r="AG413" s="20">
        <v>4.1874723968276982E-2</v>
      </c>
      <c r="AH413" s="20">
        <v>4.9985272670225032E-2</v>
      </c>
      <c r="AI413" s="20">
        <v>0.29263716564645043</v>
      </c>
      <c r="AK413" s="20">
        <v>0.10288626880175521</v>
      </c>
      <c r="AL413" s="20">
        <v>5.7285210291968293E-2</v>
      </c>
      <c r="AN413" s="20">
        <v>0.11938066107120369</v>
      </c>
      <c r="AO413" s="20">
        <v>8.7523078837765264E-2</v>
      </c>
      <c r="AP413" s="20">
        <v>7.2319599253533817E-2</v>
      </c>
      <c r="AQ413" s="20">
        <v>4.7606146320032267E-2</v>
      </c>
      <c r="AR413" s="20">
        <v>7.5079564676272928E-2</v>
      </c>
      <c r="AS413" s="20">
        <v>3.0624083376901409E-2</v>
      </c>
      <c r="AT413" s="20">
        <v>0.16640529252328021</v>
      </c>
      <c r="AV413" s="20">
        <v>0.1038272853976995</v>
      </c>
      <c r="AW413" s="20">
        <v>5.0427297353664212E-2</v>
      </c>
      <c r="AX413" s="20">
        <v>0.13688541249690139</v>
      </c>
      <c r="AY413" s="20">
        <v>6.0710368177803287E-2</v>
      </c>
      <c r="AZ413" s="20">
        <v>0.15960405868599209</v>
      </c>
      <c r="BA413" s="20">
        <v>0.27333896788454798</v>
      </c>
      <c r="BB413" s="20">
        <v>9.9230073560032217E-2</v>
      </c>
      <c r="BC413" s="20">
        <v>5.8342068958239207E-2</v>
      </c>
      <c r="BE413" s="20">
        <v>0.10492115592753939</v>
      </c>
      <c r="BF413" s="20">
        <v>5.9100789034046912E-2</v>
      </c>
      <c r="BG413" s="20">
        <v>8.7525184457416361E-2</v>
      </c>
      <c r="BH413" s="20">
        <v>4.1357841712533469E-2</v>
      </c>
      <c r="BI413" s="20">
        <v>0.1045351695626671</v>
      </c>
      <c r="BJ413" s="20">
        <v>4.8172382723964062E-2</v>
      </c>
      <c r="BK413" s="20">
        <v>0.12568705707967109</v>
      </c>
      <c r="BL413" s="20">
        <v>9.2780980336008331E-2</v>
      </c>
      <c r="BN413" s="20">
        <v>8.6083083206511327E-2</v>
      </c>
      <c r="BO413" s="20">
        <v>7.0817236574235026E-2</v>
      </c>
      <c r="BP413" s="20">
        <v>6.7546658607756785E-2</v>
      </c>
    </row>
    <row r="414" spans="2:68" x14ac:dyDescent="0.35">
      <c r="B414" s="19" t="s">
        <v>194</v>
      </c>
      <c r="C414" s="20">
        <v>0.26960105253773931</v>
      </c>
      <c r="D414" s="20">
        <v>0.19309021381320141</v>
      </c>
      <c r="E414" s="20">
        <v>0.17003588866407349</v>
      </c>
      <c r="F414" s="20">
        <v>0.22862343727848641</v>
      </c>
      <c r="G414" s="20">
        <v>0.31606592154286839</v>
      </c>
      <c r="H414" s="20">
        <v>0.3812469196508757</v>
      </c>
      <c r="I414" s="20">
        <v>0.39178796950199302</v>
      </c>
      <c r="K414" s="20">
        <v>0.25480341662122857</v>
      </c>
      <c r="L414" s="20">
        <v>0.28677351591459022</v>
      </c>
      <c r="N414" s="20">
        <v>0.21983427879928399</v>
      </c>
      <c r="O414" s="20">
        <v>0.28087987142013471</v>
      </c>
      <c r="P414" s="20">
        <v>0.30602937534543168</v>
      </c>
      <c r="Q414" s="20">
        <v>0.33064373616792953</v>
      </c>
      <c r="S414" s="20">
        <v>0.34251121251855748</v>
      </c>
      <c r="T414" s="20">
        <v>0.41954188286474231</v>
      </c>
      <c r="U414" s="20">
        <v>0.32935624122578971</v>
      </c>
      <c r="V414" s="20">
        <v>0.28045022706234513</v>
      </c>
      <c r="W414" s="20">
        <v>0.39038797438363321</v>
      </c>
      <c r="X414" s="20">
        <v>0.25872597735064151</v>
      </c>
      <c r="Y414" s="20">
        <v>0.42102715624237952</v>
      </c>
      <c r="Z414" s="20">
        <v>0.39082294156639003</v>
      </c>
      <c r="AA414" s="20">
        <v>0.22596915058191919</v>
      </c>
      <c r="AB414" s="20">
        <v>0.30419451201002301</v>
      </c>
      <c r="AC414" s="20">
        <v>0.2366810846315143</v>
      </c>
      <c r="AD414" s="20">
        <v>0.20996329306551129</v>
      </c>
      <c r="AE414" s="20">
        <v>0.2095494873378479</v>
      </c>
      <c r="AF414" s="20">
        <v>0.21267674379682361</v>
      </c>
      <c r="AG414" s="20">
        <v>0.2327009063335814</v>
      </c>
      <c r="AH414" s="20">
        <v>0.120045761820866</v>
      </c>
      <c r="AI414" s="20">
        <v>0.19617446323019819</v>
      </c>
      <c r="AK414" s="20">
        <v>0.29219728172104492</v>
      </c>
      <c r="AL414" s="20">
        <v>0.24747911904221781</v>
      </c>
      <c r="AN414" s="20">
        <v>0.3517358276818871</v>
      </c>
      <c r="AO414" s="20">
        <v>0.23565953380004739</v>
      </c>
      <c r="AP414" s="20">
        <v>0.30201732255844022</v>
      </c>
      <c r="AQ414" s="20">
        <v>0.29202912778112272</v>
      </c>
      <c r="AR414" s="20">
        <v>0.20220359023234361</v>
      </c>
      <c r="AS414" s="20">
        <v>9.2162967334632376E-2</v>
      </c>
      <c r="AT414" s="20">
        <v>0.37543400506678731</v>
      </c>
      <c r="AV414" s="20">
        <v>0.32796041415483129</v>
      </c>
      <c r="AW414" s="20">
        <v>0.25891141000946161</v>
      </c>
      <c r="AX414" s="20">
        <v>0.2266883070212328</v>
      </c>
      <c r="AY414" s="20">
        <v>0.25845371691418711</v>
      </c>
      <c r="AZ414" s="20">
        <v>0.26279757134871351</v>
      </c>
      <c r="BA414" s="20">
        <v>0.16550946563706651</v>
      </c>
      <c r="BB414" s="20">
        <v>0.29434764803321017</v>
      </c>
      <c r="BC414" s="20">
        <v>0.25478710507048441</v>
      </c>
      <c r="BE414" s="20">
        <v>0.29836108324230798</v>
      </c>
      <c r="BF414" s="20">
        <v>0.25647651239545838</v>
      </c>
      <c r="BG414" s="20">
        <v>0.240739639793002</v>
      </c>
      <c r="BH414" s="20">
        <v>0.23531321759118029</v>
      </c>
      <c r="BI414" s="20">
        <v>0.27092243932419691</v>
      </c>
      <c r="BJ414" s="20">
        <v>0.38862526877592563</v>
      </c>
      <c r="BK414" s="20">
        <v>0.27585406114914651</v>
      </c>
      <c r="BL414" s="20">
        <v>0.17181193351129731</v>
      </c>
      <c r="BN414" s="20">
        <v>0.25713166613361899</v>
      </c>
      <c r="BO414" s="20">
        <v>0.32831386531436157</v>
      </c>
      <c r="BP414" s="20">
        <v>0.25966014646576008</v>
      </c>
    </row>
    <row r="415" spans="2:68" x14ac:dyDescent="0.35">
      <c r="B415" s="19" t="s">
        <v>195</v>
      </c>
      <c r="C415" s="20">
        <v>0.61350747372826475</v>
      </c>
      <c r="D415" s="20">
        <v>0.74015767893006135</v>
      </c>
      <c r="E415" s="20">
        <v>0.7242528445304216</v>
      </c>
      <c r="F415" s="20">
        <v>0.66879638475960546</v>
      </c>
      <c r="G415" s="20">
        <v>0.60226869068581568</v>
      </c>
      <c r="H415" s="20">
        <v>0.4751665309771832</v>
      </c>
      <c r="I415" s="20">
        <v>0.40755394509226262</v>
      </c>
      <c r="K415" s="20">
        <v>0.6329392626074275</v>
      </c>
      <c r="L415" s="20">
        <v>0.59033088315378757</v>
      </c>
      <c r="N415" s="20">
        <v>0.7125030829571054</v>
      </c>
      <c r="O415" s="20">
        <v>0.63032874071098766</v>
      </c>
      <c r="P415" s="20">
        <v>0.53042899455479697</v>
      </c>
      <c r="Q415" s="20">
        <v>0.46693321359804357</v>
      </c>
      <c r="S415" s="20">
        <v>0.37450717740985773</v>
      </c>
      <c r="T415" s="20">
        <v>0.37727842351818852</v>
      </c>
      <c r="U415" s="20">
        <v>0.53675477606698085</v>
      </c>
      <c r="V415" s="20">
        <v>0.4214098987754738</v>
      </c>
      <c r="W415" s="20">
        <v>0.48199540871597613</v>
      </c>
      <c r="X415" s="20">
        <v>0.63555568825229614</v>
      </c>
      <c r="Y415" s="20">
        <v>0.48832608997956561</v>
      </c>
      <c r="Z415" s="20">
        <v>0.52915784836707103</v>
      </c>
      <c r="AA415" s="20">
        <v>0.69849772773767993</v>
      </c>
      <c r="AB415" s="20">
        <v>0.66257801373513647</v>
      </c>
      <c r="AC415" s="20">
        <v>0.66606601341521976</v>
      </c>
      <c r="AD415" s="20">
        <v>0.69228204183247488</v>
      </c>
      <c r="AE415" s="20">
        <v>0.73272726831803092</v>
      </c>
      <c r="AF415" s="20">
        <v>0.62250809909755489</v>
      </c>
      <c r="AG415" s="20">
        <v>0.71226275989929644</v>
      </c>
      <c r="AH415" s="20">
        <v>0.82503247954095205</v>
      </c>
      <c r="AI415" s="20">
        <v>0.49431990240733609</v>
      </c>
      <c r="AK415" s="20">
        <v>0.57392780158617884</v>
      </c>
      <c r="AL415" s="20">
        <v>0.65277434308642124</v>
      </c>
      <c r="AN415" s="20">
        <v>0.47856998997996858</v>
      </c>
      <c r="AO415" s="20">
        <v>0.64876475909066333</v>
      </c>
      <c r="AP415" s="20">
        <v>0.56477456430755313</v>
      </c>
      <c r="AQ415" s="20">
        <v>0.6403916016462593</v>
      </c>
      <c r="AR415" s="20">
        <v>0.70167249442719981</v>
      </c>
      <c r="AS415" s="20">
        <v>0.86219104059107787</v>
      </c>
      <c r="AT415" s="20">
        <v>0.27516482740470311</v>
      </c>
      <c r="AV415" s="20">
        <v>0.54228742141020392</v>
      </c>
      <c r="AW415" s="20">
        <v>0.65838174047554576</v>
      </c>
      <c r="AX415" s="20">
        <v>0.61112614415379996</v>
      </c>
      <c r="AY415" s="20">
        <v>0.65188560733612788</v>
      </c>
      <c r="AZ415" s="20">
        <v>0.53066346477928983</v>
      </c>
      <c r="BA415" s="20">
        <v>0.5611515664783856</v>
      </c>
      <c r="BB415" s="20">
        <v>0.25834668239460468</v>
      </c>
      <c r="BC415" s="20">
        <v>0.646605855923297</v>
      </c>
      <c r="BE415" s="20">
        <v>0.57087889575011697</v>
      </c>
      <c r="BF415" s="20">
        <v>0.65988574858664439</v>
      </c>
      <c r="BG415" s="20">
        <v>0.61808029063827308</v>
      </c>
      <c r="BH415" s="20">
        <v>0.69854390801980792</v>
      </c>
      <c r="BI415" s="20">
        <v>0.57436140715012951</v>
      </c>
      <c r="BJ415" s="20">
        <v>0.52851118562368937</v>
      </c>
      <c r="BK415" s="20">
        <v>0.51577075774504288</v>
      </c>
      <c r="BL415" s="20">
        <v>0.68119737820092274</v>
      </c>
      <c r="BN415" s="20">
        <v>0.61756293749446767</v>
      </c>
      <c r="BO415" s="20">
        <v>0.56715159717639063</v>
      </c>
      <c r="BP415" s="20">
        <v>0.64587163074313503</v>
      </c>
    </row>
    <row r="417" spans="2:68" ht="43.5" x14ac:dyDescent="0.35">
      <c r="B417" s="17" t="s">
        <v>199</v>
      </c>
    </row>
    <row r="418" spans="2:68" x14ac:dyDescent="0.35">
      <c r="B418" s="18" t="s">
        <v>16</v>
      </c>
    </row>
    <row r="419" spans="2:68" x14ac:dyDescent="0.35">
      <c r="B419" s="19" t="s">
        <v>192</v>
      </c>
      <c r="C419" s="20">
        <v>3.1499277601983969E-2</v>
      </c>
      <c r="D419" s="20">
        <v>5.4525734385451788E-2</v>
      </c>
      <c r="E419" s="20">
        <v>3.9851045907315377E-2</v>
      </c>
      <c r="F419" s="20">
        <v>4.3953728223663169E-2</v>
      </c>
      <c r="G419" s="20">
        <v>3.9327152905847132E-3</v>
      </c>
      <c r="H419" s="20">
        <v>3.0378054773906541E-2</v>
      </c>
      <c r="I419" s="20">
        <v>1.366577757513002E-2</v>
      </c>
      <c r="K419" s="20">
        <v>2.8873219066243839E-2</v>
      </c>
      <c r="L419" s="20">
        <v>3.4669131782529429E-2</v>
      </c>
      <c r="N419" s="20">
        <v>2.0094555084817271E-2</v>
      </c>
      <c r="O419" s="20">
        <v>1.6560957725951869E-2</v>
      </c>
      <c r="P419" s="20">
        <v>6.9221649491650175E-2</v>
      </c>
      <c r="Q419" s="20">
        <v>4.2671770709835091E-2</v>
      </c>
      <c r="S419" s="20">
        <v>5.0228155674199637E-2</v>
      </c>
      <c r="T419" s="20">
        <v>5.3191925606969441E-2</v>
      </c>
      <c r="U419" s="20">
        <v>1.352389018278877E-2</v>
      </c>
      <c r="V419" s="20">
        <v>5.9386328324220007E-2</v>
      </c>
      <c r="W419" s="20">
        <v>4.9984549853417673E-2</v>
      </c>
      <c r="X419" s="20">
        <v>5.1882346059883303E-2</v>
      </c>
      <c r="Y419" s="20">
        <v>6.9667709908659226E-2</v>
      </c>
      <c r="Z419" s="20">
        <v>2.4258761511523549E-2</v>
      </c>
      <c r="AA419" s="20">
        <v>0</v>
      </c>
      <c r="AB419" s="20">
        <v>2.2402359308974391E-2</v>
      </c>
      <c r="AC419" s="20">
        <v>1.657515555265502E-2</v>
      </c>
      <c r="AD419" s="20">
        <v>1.0609996535982319E-2</v>
      </c>
      <c r="AE419" s="20">
        <v>3.5579168428106378E-2</v>
      </c>
      <c r="AF419" s="20">
        <v>1.7767964772581909E-2</v>
      </c>
      <c r="AG419" s="20">
        <v>2.9002896254119209E-2</v>
      </c>
      <c r="AH419" s="20">
        <v>2.9615439961072468E-2</v>
      </c>
      <c r="AI419" s="20">
        <v>1.2352203441440539E-2</v>
      </c>
      <c r="AK419" s="20">
        <v>3.4154992559881719E-2</v>
      </c>
      <c r="AL419" s="20">
        <v>2.892534100865695E-2</v>
      </c>
      <c r="AN419" s="20">
        <v>1.533286678485434E-2</v>
      </c>
      <c r="AO419" s="20">
        <v>3.0213941884863611E-2</v>
      </c>
      <c r="AP419" s="20">
        <v>9.057198972864261E-2</v>
      </c>
      <c r="AQ419" s="20">
        <v>3.3767774170435631E-2</v>
      </c>
      <c r="AR419" s="20">
        <v>2.3239649193120208E-2</v>
      </c>
      <c r="AS419" s="20">
        <v>0</v>
      </c>
      <c r="AT419" s="20">
        <v>3.0302193393943321E-2</v>
      </c>
      <c r="AV419" s="20">
        <v>3.7571192863876328E-2</v>
      </c>
      <c r="AW419" s="20">
        <v>3.221395924343011E-2</v>
      </c>
      <c r="AX419" s="20">
        <v>0</v>
      </c>
      <c r="AY419" s="20">
        <v>7.4166169879878743E-2</v>
      </c>
      <c r="AZ419" s="20">
        <v>2.351418542921949E-2</v>
      </c>
      <c r="BA419" s="20">
        <v>0.16550946563706651</v>
      </c>
      <c r="BB419" s="20">
        <v>9.056942749439427E-2</v>
      </c>
      <c r="BC419" s="20">
        <v>2.140315008563775E-2</v>
      </c>
      <c r="BE419" s="20">
        <v>3.0287689516078919E-2</v>
      </c>
      <c r="BF419" s="20">
        <v>2.9904765040640189E-2</v>
      </c>
      <c r="BG419" s="20">
        <v>1.9442774732682449E-2</v>
      </c>
      <c r="BH419" s="20">
        <v>2.117427594740548E-2</v>
      </c>
      <c r="BI419" s="20">
        <v>4.6010253379034763E-2</v>
      </c>
      <c r="BJ419" s="20">
        <v>1.9500545797675409E-2</v>
      </c>
      <c r="BK419" s="20">
        <v>3.8163169258110738E-2</v>
      </c>
      <c r="BL419" s="20">
        <v>5.4209707951771623E-2</v>
      </c>
      <c r="BN419" s="20">
        <v>3.5199611818356007E-2</v>
      </c>
      <c r="BO419" s="20">
        <v>3.1044782326059679E-2</v>
      </c>
      <c r="BP419" s="20">
        <v>1.855466271088077E-2</v>
      </c>
    </row>
    <row r="420" spans="2:68" ht="29" x14ac:dyDescent="0.35">
      <c r="B420" s="19" t="s">
        <v>193</v>
      </c>
      <c r="C420" s="20">
        <v>4.9275453582425077E-2</v>
      </c>
      <c r="D420" s="20">
        <v>7.6977408671918629E-2</v>
      </c>
      <c r="E420" s="20">
        <v>8.3450027803112045E-2</v>
      </c>
      <c r="F420" s="20">
        <v>3.6557230457974099E-2</v>
      </c>
      <c r="G420" s="20">
        <v>2.4905072851136328E-2</v>
      </c>
      <c r="H420" s="20">
        <v>3.5393057022467957E-2</v>
      </c>
      <c r="I420" s="20">
        <v>3.2981557713421782E-2</v>
      </c>
      <c r="K420" s="20">
        <v>4.6662018699719962E-2</v>
      </c>
      <c r="L420" s="20">
        <v>5.255006890751613E-2</v>
      </c>
      <c r="N420" s="20">
        <v>2.7624026733585869E-2</v>
      </c>
      <c r="O420" s="20">
        <v>4.0661214723323867E-2</v>
      </c>
      <c r="P420" s="20">
        <v>7.379013279947097E-2</v>
      </c>
      <c r="Q420" s="20">
        <v>8.249441999880168E-2</v>
      </c>
      <c r="S420" s="20">
        <v>3.2117813268760773E-2</v>
      </c>
      <c r="T420" s="20">
        <v>8.773605971963809E-2</v>
      </c>
      <c r="U420" s="20">
        <v>6.6989528295846007E-2</v>
      </c>
      <c r="V420" s="20">
        <v>0.16610963243961241</v>
      </c>
      <c r="W420" s="20">
        <v>5.4950553835898537E-2</v>
      </c>
      <c r="X420" s="20">
        <v>8.5686457013643746E-2</v>
      </c>
      <c r="Y420" s="20">
        <v>4.7686115706201987E-2</v>
      </c>
      <c r="Z420" s="20">
        <v>4.1754451748219588E-2</v>
      </c>
      <c r="AA420" s="20">
        <v>7.0650206133424986E-2</v>
      </c>
      <c r="AB420" s="20">
        <v>3.3227474254840551E-2</v>
      </c>
      <c r="AC420" s="20">
        <v>1.8040660464714409E-2</v>
      </c>
      <c r="AD420" s="20">
        <v>8.7070104258834512E-3</v>
      </c>
      <c r="AE420" s="20">
        <v>8.9457724791502366E-2</v>
      </c>
      <c r="AF420" s="20">
        <v>0</v>
      </c>
      <c r="AG420" s="20">
        <v>2.8713114169431619E-2</v>
      </c>
      <c r="AH420" s="20">
        <v>1.5090249462823561E-2</v>
      </c>
      <c r="AI420" s="20">
        <v>6.557534658373175E-2</v>
      </c>
      <c r="AK420" s="20">
        <v>4.6353616741830417E-2</v>
      </c>
      <c r="AL420" s="20">
        <v>5.239702538988085E-2</v>
      </c>
      <c r="AN420" s="20">
        <v>6.1913746532411842E-2</v>
      </c>
      <c r="AO420" s="20">
        <v>6.3060874000898742E-2</v>
      </c>
      <c r="AP420" s="20">
        <v>5.8300744852579883E-2</v>
      </c>
      <c r="AQ420" s="20">
        <v>2.789761685839643E-2</v>
      </c>
      <c r="AR420" s="20">
        <v>4.3154107772428868E-2</v>
      </c>
      <c r="AS420" s="20">
        <v>6.6163798218067851E-2</v>
      </c>
      <c r="AT420" s="20">
        <v>3.3199822088943072E-2</v>
      </c>
      <c r="AV420" s="20">
        <v>2.8210938432846111E-2</v>
      </c>
      <c r="AW420" s="20">
        <v>4.5641614802462642E-2</v>
      </c>
      <c r="AX420" s="20">
        <v>7.0992446652690389E-2</v>
      </c>
      <c r="AY420" s="20">
        <v>1.549450586980628E-2</v>
      </c>
      <c r="AZ420" s="20">
        <v>5.66042273024185E-2</v>
      </c>
      <c r="BA420" s="20">
        <v>0.50147571644083277</v>
      </c>
      <c r="BB420" s="20">
        <v>0.19478620660735729</v>
      </c>
      <c r="BC420" s="20">
        <v>5.9083960821181863E-2</v>
      </c>
      <c r="BE420" s="20">
        <v>3.5271242542171337E-2</v>
      </c>
      <c r="BF420" s="20">
        <v>5.7429988824971342E-2</v>
      </c>
      <c r="BG420" s="20">
        <v>6.7058940973556358E-2</v>
      </c>
      <c r="BH420" s="20">
        <v>3.5363657241669698E-2</v>
      </c>
      <c r="BI420" s="20">
        <v>2.367489656146101E-2</v>
      </c>
      <c r="BJ420" s="20">
        <v>8.8687037854389653E-2</v>
      </c>
      <c r="BK420" s="20">
        <v>7.0526817762724237E-2</v>
      </c>
      <c r="BL420" s="20">
        <v>6.9386819783137904E-2</v>
      </c>
      <c r="BN420" s="20">
        <v>5.0844579448723212E-2</v>
      </c>
      <c r="BO420" s="20">
        <v>5.0048653880735587E-2</v>
      </c>
      <c r="BP420" s="20">
        <v>3.5069570318939328E-2</v>
      </c>
    </row>
    <row r="421" spans="2:68" x14ac:dyDescent="0.35">
      <c r="B421" s="19" t="s">
        <v>194</v>
      </c>
      <c r="C421" s="20">
        <v>0.21229612739882639</v>
      </c>
      <c r="D421" s="20">
        <v>0.14541591188644809</v>
      </c>
      <c r="E421" s="20">
        <v>0.14121234459665991</v>
      </c>
      <c r="F421" s="20">
        <v>0.16823668842053771</v>
      </c>
      <c r="G421" s="20">
        <v>0.22667047349750641</v>
      </c>
      <c r="H421" s="20">
        <v>0.30984566943304598</v>
      </c>
      <c r="I421" s="20">
        <v>0.33294351817871543</v>
      </c>
      <c r="K421" s="20">
        <v>0.21854329332985001</v>
      </c>
      <c r="L421" s="20">
        <v>0.2066779019931248</v>
      </c>
      <c r="N421" s="20">
        <v>0.17089965300479129</v>
      </c>
      <c r="O421" s="20">
        <v>0.217990068051543</v>
      </c>
      <c r="P421" s="20">
        <v>0.2368745092998977</v>
      </c>
      <c r="Q421" s="20">
        <v>0.27048976844840228</v>
      </c>
      <c r="S421" s="20">
        <v>0.41072554520666887</v>
      </c>
      <c r="T421" s="20">
        <v>0.35059044151596741</v>
      </c>
      <c r="U421" s="20">
        <v>0.26000332617541683</v>
      </c>
      <c r="V421" s="20">
        <v>0.2464189352518866</v>
      </c>
      <c r="W421" s="20">
        <v>0.2281204347214621</v>
      </c>
      <c r="X421" s="20">
        <v>0.13024808420156669</v>
      </c>
      <c r="Y421" s="20">
        <v>0.23077710412613031</v>
      </c>
      <c r="Z421" s="20">
        <v>0.1765082385068264</v>
      </c>
      <c r="AA421" s="20">
        <v>0.18964632723526961</v>
      </c>
      <c r="AB421" s="20">
        <v>0.29740936768227222</v>
      </c>
      <c r="AC421" s="20">
        <v>0.22944604177894229</v>
      </c>
      <c r="AD421" s="20">
        <v>0.1910720778428498</v>
      </c>
      <c r="AE421" s="20">
        <v>3.8964668468791451E-2</v>
      </c>
      <c r="AF421" s="20">
        <v>0.29216652591652031</v>
      </c>
      <c r="AG421" s="20">
        <v>0.1693242139739454</v>
      </c>
      <c r="AH421" s="20">
        <v>0.13554481843107599</v>
      </c>
      <c r="AI421" s="20">
        <v>0.3242724138647875</v>
      </c>
      <c r="AK421" s="20">
        <v>0.22742788339577921</v>
      </c>
      <c r="AL421" s="20">
        <v>0.19751661117285529</v>
      </c>
      <c r="AN421" s="20">
        <v>0.33020214395524689</v>
      </c>
      <c r="AO421" s="20">
        <v>0.16434739451980809</v>
      </c>
      <c r="AP421" s="20">
        <v>0.23512063856574819</v>
      </c>
      <c r="AQ421" s="20">
        <v>0.18291932909322131</v>
      </c>
      <c r="AR421" s="20">
        <v>0.1415033068610427</v>
      </c>
      <c r="AS421" s="20">
        <v>0.1815980017272758</v>
      </c>
      <c r="AT421" s="20">
        <v>0.43731376571309311</v>
      </c>
      <c r="AV421" s="20">
        <v>0.28052027063398788</v>
      </c>
      <c r="AW421" s="20">
        <v>0.1977767097508718</v>
      </c>
      <c r="AX421" s="20">
        <v>0.20606896263652261</v>
      </c>
      <c r="AY421" s="20">
        <v>9.331735921267735E-2</v>
      </c>
      <c r="AZ421" s="20">
        <v>0.23325142730368051</v>
      </c>
      <c r="BA421" s="20">
        <v>0.13943255762478021</v>
      </c>
      <c r="BB421" s="20">
        <v>0.34807559601215299</v>
      </c>
      <c r="BC421" s="20">
        <v>0.1914824838759159</v>
      </c>
      <c r="BE421" s="20">
        <v>0.2628000882750775</v>
      </c>
      <c r="BF421" s="20">
        <v>0.20450339463502551</v>
      </c>
      <c r="BG421" s="20">
        <v>0.20013202007155539</v>
      </c>
      <c r="BH421" s="20">
        <v>0.17008977788964769</v>
      </c>
      <c r="BI421" s="20">
        <v>0.20183931541603839</v>
      </c>
      <c r="BJ421" s="20">
        <v>0.22439845833644331</v>
      </c>
      <c r="BK421" s="20">
        <v>0.17237089118035381</v>
      </c>
      <c r="BL421" s="20">
        <v>0.32488284377296672</v>
      </c>
      <c r="BN421" s="20">
        <v>0.20699119607342989</v>
      </c>
      <c r="BO421" s="20">
        <v>0.23188870625221911</v>
      </c>
      <c r="BP421" s="20">
        <v>0.21256853053970889</v>
      </c>
    </row>
    <row r="422" spans="2:68" x14ac:dyDescent="0.35">
      <c r="B422" s="19" t="s">
        <v>195</v>
      </c>
      <c r="C422" s="20">
        <v>0.70692914141676444</v>
      </c>
      <c r="D422" s="20">
        <v>0.72308094505618137</v>
      </c>
      <c r="E422" s="20">
        <v>0.73548658169291281</v>
      </c>
      <c r="F422" s="20">
        <v>0.75125235289782488</v>
      </c>
      <c r="G422" s="20">
        <v>0.74449173836077287</v>
      </c>
      <c r="H422" s="20">
        <v>0.62438321877057967</v>
      </c>
      <c r="I422" s="20">
        <v>0.62040914653273282</v>
      </c>
      <c r="K422" s="20">
        <v>0.70592146890418628</v>
      </c>
      <c r="L422" s="20">
        <v>0.70610289731682963</v>
      </c>
      <c r="N422" s="20">
        <v>0.78138176517680558</v>
      </c>
      <c r="O422" s="20">
        <v>0.72478775949918151</v>
      </c>
      <c r="P422" s="20">
        <v>0.62011370840898128</v>
      </c>
      <c r="Q422" s="20">
        <v>0.60434404084296101</v>
      </c>
      <c r="S422" s="20">
        <v>0.50692848585037076</v>
      </c>
      <c r="T422" s="20">
        <v>0.50848157315742515</v>
      </c>
      <c r="U422" s="20">
        <v>0.65948325534594843</v>
      </c>
      <c r="V422" s="20">
        <v>0.52808510398428066</v>
      </c>
      <c r="W422" s="20">
        <v>0.6669444615892216</v>
      </c>
      <c r="X422" s="20">
        <v>0.73218311272490633</v>
      </c>
      <c r="Y422" s="20">
        <v>0.65186907025900842</v>
      </c>
      <c r="Z422" s="20">
        <v>0.75747854823343042</v>
      </c>
      <c r="AA422" s="20">
        <v>0.73970346663130537</v>
      </c>
      <c r="AB422" s="20">
        <v>0.64696079875391277</v>
      </c>
      <c r="AC422" s="20">
        <v>0.73593814220368847</v>
      </c>
      <c r="AD422" s="20">
        <v>0.78961091519528437</v>
      </c>
      <c r="AE422" s="20">
        <v>0.8359984383115997</v>
      </c>
      <c r="AF422" s="20">
        <v>0.69006550931089783</v>
      </c>
      <c r="AG422" s="20">
        <v>0.77295977560250384</v>
      </c>
      <c r="AH422" s="20">
        <v>0.81974949214502801</v>
      </c>
      <c r="AI422" s="20">
        <v>0.5978000361100404</v>
      </c>
      <c r="AK422" s="20">
        <v>0.69206350730250854</v>
      </c>
      <c r="AL422" s="20">
        <v>0.7211610224286068</v>
      </c>
      <c r="AN422" s="20">
        <v>0.59255124272748705</v>
      </c>
      <c r="AO422" s="20">
        <v>0.74237778959442957</v>
      </c>
      <c r="AP422" s="20">
        <v>0.61600662685302932</v>
      </c>
      <c r="AQ422" s="20">
        <v>0.75541527987794677</v>
      </c>
      <c r="AR422" s="20">
        <v>0.79210293617340821</v>
      </c>
      <c r="AS422" s="20">
        <v>0.75223820005465614</v>
      </c>
      <c r="AT422" s="20">
        <v>0.49918421880402042</v>
      </c>
      <c r="AV422" s="20">
        <v>0.65369759806928984</v>
      </c>
      <c r="AW422" s="20">
        <v>0.72436771620323526</v>
      </c>
      <c r="AX422" s="20">
        <v>0.72293859071078725</v>
      </c>
      <c r="AY422" s="20">
        <v>0.81702196503763769</v>
      </c>
      <c r="AZ422" s="20">
        <v>0.68663015996468169</v>
      </c>
      <c r="BA422" s="20">
        <v>0.1935822602973207</v>
      </c>
      <c r="BB422" s="20">
        <v>0.36656876988609532</v>
      </c>
      <c r="BC422" s="20">
        <v>0.7280304052172647</v>
      </c>
      <c r="BE422" s="20">
        <v>0.67164097966667224</v>
      </c>
      <c r="BF422" s="20">
        <v>0.70816185149936317</v>
      </c>
      <c r="BG422" s="20">
        <v>0.7133662642222055</v>
      </c>
      <c r="BH422" s="20">
        <v>0.77337228892127718</v>
      </c>
      <c r="BI422" s="20">
        <v>0.72847553464346571</v>
      </c>
      <c r="BJ422" s="20">
        <v>0.66741395801149173</v>
      </c>
      <c r="BK422" s="20">
        <v>0.71893912179881125</v>
      </c>
      <c r="BL422" s="20">
        <v>0.55152062849212369</v>
      </c>
      <c r="BN422" s="20">
        <v>0.70696461265949073</v>
      </c>
      <c r="BO422" s="20">
        <v>0.68701785754098554</v>
      </c>
      <c r="BP422" s="20">
        <v>0.73380723643047108</v>
      </c>
    </row>
  </sheetData>
  <mergeCells count="9"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137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46" customHeight="1" x14ac:dyDescent="0.35">
      <c r="B9" s="22" t="s">
        <v>138</v>
      </c>
      <c r="C9" s="20">
        <v>0.34350749951299347</v>
      </c>
      <c r="D9" s="20">
        <v>0.33609815263059362</v>
      </c>
      <c r="E9" s="20">
        <v>0.26672179251418809</v>
      </c>
      <c r="F9" s="20">
        <v>0.33267006010137617</v>
      </c>
      <c r="G9" s="20">
        <v>0.41252246142918381</v>
      </c>
      <c r="H9" s="20">
        <v>0.45295964775896652</v>
      </c>
      <c r="I9" s="20">
        <v>0.32390899277308449</v>
      </c>
      <c r="K9" s="20">
        <v>0.36018548634155501</v>
      </c>
      <c r="L9" s="20">
        <v>0.3252676321306564</v>
      </c>
      <c r="N9" s="20">
        <v>0.35369642636603221</v>
      </c>
      <c r="O9" s="20">
        <v>0.35247267423072681</v>
      </c>
      <c r="P9" s="20">
        <v>0.3552925692177481</v>
      </c>
      <c r="Q9" s="20">
        <v>0.31270672729429622</v>
      </c>
      <c r="S9" s="20">
        <v>0.23620076909604759</v>
      </c>
      <c r="T9" s="20">
        <v>0.15685775476480529</v>
      </c>
      <c r="U9" s="20">
        <v>0.22899841626019221</v>
      </c>
      <c r="V9" s="20">
        <v>0.28114767854914258</v>
      </c>
      <c r="W9" s="20">
        <v>0.45926092357671899</v>
      </c>
      <c r="X9" s="20">
        <v>0.25183914805970897</v>
      </c>
      <c r="Y9" s="20">
        <v>0.37619762974915411</v>
      </c>
      <c r="Z9" s="20">
        <v>0.41579679502750372</v>
      </c>
      <c r="AA9" s="20">
        <v>0.3872737893657377</v>
      </c>
      <c r="AB9" s="20">
        <v>0.40951036084920722</v>
      </c>
      <c r="AC9" s="20">
        <v>0.45616630092985361</v>
      </c>
      <c r="AD9" s="20">
        <v>0.3586401550333948</v>
      </c>
      <c r="AE9" s="20">
        <v>0.48151738449926551</v>
      </c>
      <c r="AF9" s="20">
        <v>0.26629555214130141</v>
      </c>
      <c r="AG9" s="20">
        <v>0.32795284134635649</v>
      </c>
      <c r="AH9" s="20">
        <v>0.32775848028681842</v>
      </c>
      <c r="AI9" s="20">
        <v>0.24013876317903421</v>
      </c>
      <c r="AK9" s="20">
        <v>0.38599748676343931</v>
      </c>
      <c r="AL9" s="20">
        <v>0.30112338750836071</v>
      </c>
      <c r="AN9" s="20">
        <v>0.37592664004687398</v>
      </c>
      <c r="AO9" s="20">
        <v>0.37082984216864878</v>
      </c>
      <c r="AP9" s="20">
        <v>0.32185595378024401</v>
      </c>
      <c r="AQ9" s="20">
        <v>0.37481037677200468</v>
      </c>
      <c r="AR9" s="20">
        <v>0.29281184025501228</v>
      </c>
      <c r="AS9" s="20">
        <v>0.31598514066149358</v>
      </c>
      <c r="AT9" s="20">
        <v>0.13695639002376761</v>
      </c>
      <c r="AV9" s="20">
        <v>0.34411624619510067</v>
      </c>
      <c r="AW9" s="20">
        <v>0.35067060190639948</v>
      </c>
      <c r="AX9" s="20">
        <v>0.37520987293593078</v>
      </c>
      <c r="AY9" s="20">
        <v>0.32229161321159239</v>
      </c>
      <c r="AZ9" s="20">
        <v>0.46844244415754283</v>
      </c>
      <c r="BA9" s="20">
        <v>0.80641773970267938</v>
      </c>
      <c r="BB9" s="20">
        <v>8.7469448567301933E-2</v>
      </c>
      <c r="BC9" s="20">
        <v>0.27081382198801912</v>
      </c>
      <c r="BE9" s="20">
        <v>0.34706103893657791</v>
      </c>
      <c r="BF9" s="20">
        <v>0.31060263939764399</v>
      </c>
      <c r="BG9" s="20">
        <v>0.35139645071974251</v>
      </c>
      <c r="BH9" s="20">
        <v>0.35545000493863432</v>
      </c>
      <c r="BI9" s="20">
        <v>0.41236021317169202</v>
      </c>
      <c r="BJ9" s="20">
        <v>0.34472589411660359</v>
      </c>
      <c r="BK9" s="20">
        <v>0.25286585030410991</v>
      </c>
      <c r="BL9" s="20">
        <v>0.44391703456424553</v>
      </c>
      <c r="BN9" s="20">
        <v>0.34939535985194731</v>
      </c>
      <c r="BO9" s="20">
        <v>0.37311155003473989</v>
      </c>
      <c r="BP9" s="20">
        <v>0.304706797348337</v>
      </c>
    </row>
    <row r="10" spans="2:70" ht="46" customHeight="1" x14ac:dyDescent="0.35">
      <c r="B10" s="22" t="s">
        <v>139</v>
      </c>
      <c r="C10" s="20">
        <v>0.18715243631042069</v>
      </c>
      <c r="D10" s="20">
        <v>0.18462802740115519</v>
      </c>
      <c r="E10" s="20">
        <v>0.26553922940716701</v>
      </c>
      <c r="F10" s="20">
        <v>0.22718771409426519</v>
      </c>
      <c r="G10" s="20">
        <v>0.1057745935132384</v>
      </c>
      <c r="H10" s="20">
        <v>0.13912342903044189</v>
      </c>
      <c r="I10" s="20">
        <v>0.13603925330018601</v>
      </c>
      <c r="K10" s="20">
        <v>0.1896208595623218</v>
      </c>
      <c r="L10" s="20">
        <v>0.18198273238016319</v>
      </c>
      <c r="N10" s="20">
        <v>0.1894911020192693</v>
      </c>
      <c r="O10" s="20">
        <v>0.20658273704086491</v>
      </c>
      <c r="P10" s="20">
        <v>0.17147003547563591</v>
      </c>
      <c r="Q10" s="20">
        <v>0.17677686620112901</v>
      </c>
      <c r="S10" s="20">
        <v>4.2036942061660351E-2</v>
      </c>
      <c r="T10" s="20">
        <v>0.34000371314791278</v>
      </c>
      <c r="U10" s="20">
        <v>0.22789076020987831</v>
      </c>
      <c r="V10" s="20">
        <v>0.1155323381269073</v>
      </c>
      <c r="W10" s="20">
        <v>0.1843105130849724</v>
      </c>
      <c r="X10" s="20">
        <v>0.19676913178168701</v>
      </c>
      <c r="Y10" s="20">
        <v>0.1399387152258805</v>
      </c>
      <c r="Z10" s="20">
        <v>0.196257718062569</v>
      </c>
      <c r="AA10" s="20">
        <v>0.1724039057660062</v>
      </c>
      <c r="AB10" s="20">
        <v>0.17150734235768611</v>
      </c>
      <c r="AC10" s="20">
        <v>0.15677634246901681</v>
      </c>
      <c r="AD10" s="20">
        <v>0.14475421356584589</v>
      </c>
      <c r="AE10" s="20">
        <v>0.20433657229293731</v>
      </c>
      <c r="AF10" s="20">
        <v>0.27012402142910458</v>
      </c>
      <c r="AG10" s="20">
        <v>0.22972142423914621</v>
      </c>
      <c r="AH10" s="20">
        <v>0.23440356742650331</v>
      </c>
      <c r="AI10" s="20">
        <v>5.2153069644372392E-2</v>
      </c>
      <c r="AK10" s="20">
        <v>0.15756985702126919</v>
      </c>
      <c r="AL10" s="20">
        <v>0.21724789773612571</v>
      </c>
      <c r="AN10" s="20">
        <v>0.1730194400522517</v>
      </c>
      <c r="AO10" s="20">
        <v>0.1188521509554602</v>
      </c>
      <c r="AP10" s="20">
        <v>0.14796363684972169</v>
      </c>
      <c r="AQ10" s="20">
        <v>0.2136732146571689</v>
      </c>
      <c r="AR10" s="20">
        <v>0.26126501617752851</v>
      </c>
      <c r="AS10" s="20">
        <v>0.28472967311434111</v>
      </c>
      <c r="AT10" s="20">
        <v>9.8134791288744666E-2</v>
      </c>
      <c r="AV10" s="20">
        <v>0.19119381757042439</v>
      </c>
      <c r="AW10" s="20">
        <v>0.213419812102802</v>
      </c>
      <c r="AX10" s="20">
        <v>0.25035611206470348</v>
      </c>
      <c r="AY10" s="20">
        <v>0.19026615630831209</v>
      </c>
      <c r="AZ10" s="20">
        <v>7.9314310614749167E-2</v>
      </c>
      <c r="BA10" s="20">
        <v>0.1935822602973207</v>
      </c>
      <c r="BB10" s="20">
        <v>0</v>
      </c>
      <c r="BC10" s="20">
        <v>0.1688669113014139</v>
      </c>
      <c r="BE10" s="20">
        <v>0.217484289165952</v>
      </c>
      <c r="BF10" s="20">
        <v>0.2399594858762058</v>
      </c>
      <c r="BG10" s="20">
        <v>0.2872154558856489</v>
      </c>
      <c r="BH10" s="20">
        <v>0.14236302760019151</v>
      </c>
      <c r="BI10" s="20">
        <v>0.12790604612521719</v>
      </c>
      <c r="BJ10" s="20">
        <v>8.3712073240422041E-2</v>
      </c>
      <c r="BK10" s="20">
        <v>7.956875794334542E-2</v>
      </c>
      <c r="BL10" s="20">
        <v>0.1222908585478775</v>
      </c>
      <c r="BN10" s="20">
        <v>0.1854226509841678</v>
      </c>
      <c r="BO10" s="20">
        <v>0.14591481894978561</v>
      </c>
      <c r="BP10" s="20">
        <v>0.21958855984298961</v>
      </c>
    </row>
    <row r="11" spans="2:70" ht="46" customHeight="1" x14ac:dyDescent="0.35">
      <c r="B11" s="22" t="s">
        <v>140</v>
      </c>
      <c r="C11" s="20">
        <v>0.3050454462768406</v>
      </c>
      <c r="D11" s="20">
        <v>0.30966668887513982</v>
      </c>
      <c r="E11" s="20">
        <v>0.33283395184001868</v>
      </c>
      <c r="F11" s="20">
        <v>0.31869491280853679</v>
      </c>
      <c r="G11" s="20">
        <v>0.29301816605269693</v>
      </c>
      <c r="H11" s="20">
        <v>0.2291016101756016</v>
      </c>
      <c r="I11" s="20">
        <v>0.31250909828268453</v>
      </c>
      <c r="K11" s="20">
        <v>0.31832812637508301</v>
      </c>
      <c r="L11" s="20">
        <v>0.29081457708444569</v>
      </c>
      <c r="N11" s="20">
        <v>0.30375659133362481</v>
      </c>
      <c r="O11" s="20">
        <v>0.28738730289384712</v>
      </c>
      <c r="P11" s="20">
        <v>0.34240343337504381</v>
      </c>
      <c r="Q11" s="20">
        <v>0.29395398502352649</v>
      </c>
      <c r="S11" s="20">
        <v>0.39620976334708352</v>
      </c>
      <c r="T11" s="20">
        <v>0.24587004263307469</v>
      </c>
      <c r="U11" s="20">
        <v>0.33910110690815243</v>
      </c>
      <c r="V11" s="20">
        <v>0.39980888274533738</v>
      </c>
      <c r="W11" s="20">
        <v>0.15574686077940531</v>
      </c>
      <c r="X11" s="20">
        <v>0.36960724441221787</v>
      </c>
      <c r="Y11" s="20">
        <v>0.32892686047116809</v>
      </c>
      <c r="Z11" s="20">
        <v>0.25131893730454891</v>
      </c>
      <c r="AA11" s="20">
        <v>0.2455713830482375</v>
      </c>
      <c r="AB11" s="20">
        <v>0.2131863328128224</v>
      </c>
      <c r="AC11" s="20">
        <v>0.28995720313063</v>
      </c>
      <c r="AD11" s="20">
        <v>0.32141893025324952</v>
      </c>
      <c r="AE11" s="20">
        <v>0.2174870915585678</v>
      </c>
      <c r="AF11" s="20">
        <v>0.32718820219040401</v>
      </c>
      <c r="AG11" s="20">
        <v>0.35534304338844491</v>
      </c>
      <c r="AH11" s="20">
        <v>0.3580395023367014</v>
      </c>
      <c r="AI11" s="20">
        <v>0.35501084964791751</v>
      </c>
      <c r="AK11" s="20">
        <v>0.30684265741681749</v>
      </c>
      <c r="AL11" s="20">
        <v>0.30335103319234252</v>
      </c>
      <c r="AN11" s="20">
        <v>0.27571313092942601</v>
      </c>
      <c r="AO11" s="20">
        <v>0.29754730877523677</v>
      </c>
      <c r="AP11" s="20">
        <v>0.3434194388993374</v>
      </c>
      <c r="AQ11" s="20">
        <v>0.27462701468796957</v>
      </c>
      <c r="AR11" s="20">
        <v>0.32364729856424218</v>
      </c>
      <c r="AS11" s="20">
        <v>0.34871108404271489</v>
      </c>
      <c r="AT11" s="20">
        <v>0.46459047393506347</v>
      </c>
      <c r="AV11" s="20">
        <v>0.37374228386416958</v>
      </c>
      <c r="AW11" s="20">
        <v>0.31343001513409141</v>
      </c>
      <c r="AX11" s="20">
        <v>0.2307522226182126</v>
      </c>
      <c r="AY11" s="20">
        <v>0.25563690791550098</v>
      </c>
      <c r="AZ11" s="20">
        <v>0.28628966640307901</v>
      </c>
      <c r="BA11" s="20">
        <v>0</v>
      </c>
      <c r="BB11" s="20">
        <v>0.19693206918352421</v>
      </c>
      <c r="BC11" s="20">
        <v>0.28065568711909572</v>
      </c>
      <c r="BE11" s="20">
        <v>0.34902708402509758</v>
      </c>
      <c r="BF11" s="20">
        <v>0.31565330567853678</v>
      </c>
      <c r="BG11" s="20">
        <v>0.21870892133226921</v>
      </c>
      <c r="BH11" s="20">
        <v>0.30032242674436771</v>
      </c>
      <c r="BI11" s="20">
        <v>0.3365951611038861</v>
      </c>
      <c r="BJ11" s="20">
        <v>0.1528720190336646</v>
      </c>
      <c r="BK11" s="20">
        <v>0.2874843124513406</v>
      </c>
      <c r="BL11" s="20">
        <v>0.34360632368210442</v>
      </c>
      <c r="BN11" s="20">
        <v>0.30914139062906992</v>
      </c>
      <c r="BO11" s="20">
        <v>0.29615791008167008</v>
      </c>
      <c r="BP11" s="20">
        <v>0.29724358692812108</v>
      </c>
    </row>
    <row r="12" spans="2:70" ht="19" customHeight="1" x14ac:dyDescent="0.35">
      <c r="B12" s="22" t="s">
        <v>141</v>
      </c>
      <c r="C12" s="20">
        <v>0.1642946178997452</v>
      </c>
      <c r="D12" s="20">
        <v>0.16960713109311151</v>
      </c>
      <c r="E12" s="20">
        <v>0.13490502623862621</v>
      </c>
      <c r="F12" s="20">
        <v>0.1214473129958217</v>
      </c>
      <c r="G12" s="20">
        <v>0.18868477900488101</v>
      </c>
      <c r="H12" s="20">
        <v>0.1788153130349901</v>
      </c>
      <c r="I12" s="20">
        <v>0.22754265564404469</v>
      </c>
      <c r="K12" s="20">
        <v>0.13186552772104029</v>
      </c>
      <c r="L12" s="20">
        <v>0.2019350584047348</v>
      </c>
      <c r="N12" s="20">
        <v>0.15305588028107359</v>
      </c>
      <c r="O12" s="20">
        <v>0.15355728583456121</v>
      </c>
      <c r="P12" s="20">
        <v>0.13083396193157221</v>
      </c>
      <c r="Q12" s="20">
        <v>0.21656242148104821</v>
      </c>
      <c r="S12" s="20">
        <v>0.32555252549520858</v>
      </c>
      <c r="T12" s="20">
        <v>0.25726848945420733</v>
      </c>
      <c r="U12" s="20">
        <v>0.204009716621777</v>
      </c>
      <c r="V12" s="20">
        <v>0.20351110057861241</v>
      </c>
      <c r="W12" s="20">
        <v>0.20068170255890341</v>
      </c>
      <c r="X12" s="20">
        <v>0.18178447574638629</v>
      </c>
      <c r="Y12" s="20">
        <v>0.1549367945537973</v>
      </c>
      <c r="Z12" s="20">
        <v>0.13662654960537829</v>
      </c>
      <c r="AA12" s="20">
        <v>0.19475092182001871</v>
      </c>
      <c r="AB12" s="20">
        <v>0.2057959639802843</v>
      </c>
      <c r="AC12" s="20">
        <v>9.7100153470499787E-2</v>
      </c>
      <c r="AD12" s="20">
        <v>0.17518670114750981</v>
      </c>
      <c r="AE12" s="20">
        <v>9.6658951649229344E-2</v>
      </c>
      <c r="AF12" s="20">
        <v>0.13639222423919001</v>
      </c>
      <c r="AG12" s="20">
        <v>8.6982691026052522E-2</v>
      </c>
      <c r="AH12" s="20">
        <v>7.9798449949976757E-2</v>
      </c>
      <c r="AI12" s="20">
        <v>0.35269731752867589</v>
      </c>
      <c r="AK12" s="20">
        <v>0.14958999879847401</v>
      </c>
      <c r="AL12" s="20">
        <v>0.17827768156317109</v>
      </c>
      <c r="AN12" s="20">
        <v>0.17534078897144831</v>
      </c>
      <c r="AO12" s="20">
        <v>0.2127706981006543</v>
      </c>
      <c r="AP12" s="20">
        <v>0.18676097047069681</v>
      </c>
      <c r="AQ12" s="20">
        <v>0.1368893938828569</v>
      </c>
      <c r="AR12" s="20">
        <v>0.122275845003217</v>
      </c>
      <c r="AS12" s="20">
        <v>5.0574102181450427E-2</v>
      </c>
      <c r="AT12" s="20">
        <v>0.30031834475242419</v>
      </c>
      <c r="AV12" s="20">
        <v>9.0947652370305457E-2</v>
      </c>
      <c r="AW12" s="20">
        <v>0.1224795708567071</v>
      </c>
      <c r="AX12" s="20">
        <v>0.14368179238115311</v>
      </c>
      <c r="AY12" s="20">
        <v>0.23180532256459449</v>
      </c>
      <c r="AZ12" s="20">
        <v>0.16595357882462899</v>
      </c>
      <c r="BA12" s="20">
        <v>0</v>
      </c>
      <c r="BB12" s="20">
        <v>0.71559848224917377</v>
      </c>
      <c r="BC12" s="20">
        <v>0.27966357959147142</v>
      </c>
      <c r="BE12" s="20">
        <v>8.6427587872372744E-2</v>
      </c>
      <c r="BF12" s="20">
        <v>0.13378456904761349</v>
      </c>
      <c r="BG12" s="20">
        <v>0.14267917206233921</v>
      </c>
      <c r="BH12" s="20">
        <v>0.20186454071680651</v>
      </c>
      <c r="BI12" s="20">
        <v>0.1231385795992046</v>
      </c>
      <c r="BJ12" s="20">
        <v>0.4186900136093098</v>
      </c>
      <c r="BK12" s="20">
        <v>0.38008107930120411</v>
      </c>
      <c r="BL12" s="20">
        <v>9.018578320577271E-2</v>
      </c>
      <c r="BN12" s="20">
        <v>0.15604059853481511</v>
      </c>
      <c r="BO12" s="20">
        <v>0.18481572093380411</v>
      </c>
      <c r="BP12" s="20">
        <v>0.17846105588055219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E19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5" width="20" customWidth="1"/>
  </cols>
  <sheetData>
    <row r="2" spans="2:5" ht="40" customHeight="1" x14ac:dyDescent="0.35">
      <c r="D2" s="21" t="s">
        <v>224</v>
      </c>
    </row>
    <row r="6" spans="2:5" ht="74" customHeight="1" x14ac:dyDescent="0.35">
      <c r="C6" s="23" t="s">
        <v>225</v>
      </c>
      <c r="D6" s="23" t="s">
        <v>226</v>
      </c>
      <c r="E6" s="23" t="s">
        <v>227</v>
      </c>
    </row>
    <row r="7" spans="2:5" x14ac:dyDescent="0.35">
      <c r="B7" s="22" t="s">
        <v>143</v>
      </c>
      <c r="C7" s="20">
        <v>0.46570739597763727</v>
      </c>
      <c r="D7" s="20">
        <v>0.49192262590953761</v>
      </c>
      <c r="E7" s="20">
        <v>0.50929457460817984</v>
      </c>
    </row>
    <row r="8" spans="2:5" x14ac:dyDescent="0.35">
      <c r="B8" s="22" t="s">
        <v>144</v>
      </c>
      <c r="C8" s="20">
        <v>0.34787282164645911</v>
      </c>
      <c r="D8" s="20">
        <v>0.30969274671943531</v>
      </c>
      <c r="E8" s="20">
        <v>0.31166352371772621</v>
      </c>
    </row>
    <row r="9" spans="2:5" x14ac:dyDescent="0.35">
      <c r="B9" s="22" t="s">
        <v>145</v>
      </c>
      <c r="C9" s="20">
        <v>0.1215190289154891</v>
      </c>
      <c r="D9" s="20">
        <v>0.13938115030412951</v>
      </c>
      <c r="E9" s="20">
        <v>0.11775005846961099</v>
      </c>
    </row>
    <row r="10" spans="2:5" x14ac:dyDescent="0.35">
      <c r="B10" s="22" t="s">
        <v>146</v>
      </c>
      <c r="C10" s="20">
        <v>2.6168439909482661E-2</v>
      </c>
      <c r="D10" s="20">
        <v>2.6848163389255671E-2</v>
      </c>
      <c r="E10" s="20">
        <v>2.6338236970803189E-2</v>
      </c>
    </row>
    <row r="11" spans="2:5" x14ac:dyDescent="0.35">
      <c r="B11" s="22" t="s">
        <v>147</v>
      </c>
      <c r="C11" s="20">
        <v>1.063672317954603E-2</v>
      </c>
      <c r="D11" s="20">
        <v>9.9685736435815402E-3</v>
      </c>
      <c r="E11" s="20">
        <v>8.3430731798938614E-3</v>
      </c>
    </row>
    <row r="12" spans="2:5" x14ac:dyDescent="0.35">
      <c r="B12" s="22" t="s">
        <v>93</v>
      </c>
      <c r="C12" s="20">
        <v>2.8095590371385679E-2</v>
      </c>
      <c r="D12" s="20">
        <v>2.2186740034060369E-2</v>
      </c>
      <c r="E12" s="20">
        <v>2.661053305378577E-2</v>
      </c>
    </row>
    <row r="15" spans="2:5" x14ac:dyDescent="0.35">
      <c r="B15" t="s">
        <v>200</v>
      </c>
    </row>
    <row r="16" spans="2:5" x14ac:dyDescent="0.35">
      <c r="B16" t="s">
        <v>9</v>
      </c>
    </row>
    <row r="19" spans="2:2" x14ac:dyDescent="0.35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142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143</v>
      </c>
      <c r="C9" s="20">
        <v>0.46570739597763727</v>
      </c>
      <c r="D9" s="20">
        <v>0.36496530366737689</v>
      </c>
      <c r="E9" s="20">
        <v>0.48296143811852532</v>
      </c>
      <c r="F9" s="20">
        <v>0.45381280893408898</v>
      </c>
      <c r="G9" s="20">
        <v>0.42594652113028619</v>
      </c>
      <c r="H9" s="20">
        <v>0.46031210073402989</v>
      </c>
      <c r="I9" s="20">
        <v>0.56923456868347866</v>
      </c>
      <c r="K9" s="20">
        <v>0.49675230164293588</v>
      </c>
      <c r="L9" s="20">
        <v>0.43253764837054248</v>
      </c>
      <c r="N9" s="20">
        <v>0.55147403329856393</v>
      </c>
      <c r="O9" s="20">
        <v>0.43695085517067922</v>
      </c>
      <c r="P9" s="20">
        <v>0.44576029658114258</v>
      </c>
      <c r="Q9" s="20">
        <v>0.33968268021930842</v>
      </c>
      <c r="S9" s="20">
        <v>0.2605366338653452</v>
      </c>
      <c r="T9" s="20">
        <v>0.29424492651905748</v>
      </c>
      <c r="U9" s="20">
        <v>0.42150946985062249</v>
      </c>
      <c r="V9" s="20">
        <v>0.39559726016977742</v>
      </c>
      <c r="W9" s="20">
        <v>0.45702651236099689</v>
      </c>
      <c r="X9" s="20">
        <v>0.26868047493256908</v>
      </c>
      <c r="Y9" s="20">
        <v>0.38201607507969082</v>
      </c>
      <c r="Z9" s="20">
        <v>0.50299376557231301</v>
      </c>
      <c r="AA9" s="20">
        <v>0.45736600163188168</v>
      </c>
      <c r="AB9" s="20">
        <v>0.54150225853357858</v>
      </c>
      <c r="AC9" s="20">
        <v>0.46441707539916649</v>
      </c>
      <c r="AD9" s="20">
        <v>0.5746091682331963</v>
      </c>
      <c r="AE9" s="20">
        <v>0.55084215226151645</v>
      </c>
      <c r="AF9" s="20">
        <v>0.60623534175581828</v>
      </c>
      <c r="AG9" s="20">
        <v>0.55098495248340873</v>
      </c>
      <c r="AH9" s="20">
        <v>0.61158358020985615</v>
      </c>
      <c r="AI9" s="20">
        <v>0.30807152850701353</v>
      </c>
      <c r="AK9" s="20">
        <v>0.49264773768786252</v>
      </c>
      <c r="AL9" s="20">
        <v>0.43966786998924612</v>
      </c>
      <c r="AN9" s="20">
        <v>0.38455596359792499</v>
      </c>
      <c r="AO9" s="20">
        <v>0.39792116737775052</v>
      </c>
      <c r="AP9" s="20">
        <v>0.53464470342602521</v>
      </c>
      <c r="AQ9" s="20">
        <v>0.50867256814477924</v>
      </c>
      <c r="AR9" s="20">
        <v>0.53844883226586737</v>
      </c>
      <c r="AS9" s="20">
        <v>0.56585182789636745</v>
      </c>
      <c r="AT9" s="20">
        <v>0.31884235413713952</v>
      </c>
      <c r="AV9" s="20">
        <v>0.54825432598644763</v>
      </c>
      <c r="AW9" s="20">
        <v>0.48281981115144729</v>
      </c>
      <c r="AX9" s="20">
        <v>0.47129702447096661</v>
      </c>
      <c r="AY9" s="20">
        <v>0.35013793247317809</v>
      </c>
      <c r="AZ9" s="20">
        <v>0.5033948379430343</v>
      </c>
      <c r="BA9" s="20">
        <v>0.35909172593438721</v>
      </c>
      <c r="BB9" s="20">
        <v>0.31096563919005449</v>
      </c>
      <c r="BC9" s="20">
        <v>0.37168051302344152</v>
      </c>
      <c r="BE9" s="20">
        <v>0.57200669038684038</v>
      </c>
      <c r="BF9" s="20">
        <v>0.52341175510643378</v>
      </c>
      <c r="BG9" s="20">
        <v>0.48408139485071039</v>
      </c>
      <c r="BH9" s="20">
        <v>0.35417687823189548</v>
      </c>
      <c r="BI9" s="20">
        <v>0.49189595194467423</v>
      </c>
      <c r="BJ9" s="20">
        <v>0.21119004486173859</v>
      </c>
      <c r="BK9" s="20">
        <v>0.29018144827533499</v>
      </c>
      <c r="BL9" s="20">
        <v>0.31853620628060902</v>
      </c>
      <c r="BN9" s="20">
        <v>0.46130963616327142</v>
      </c>
      <c r="BO9" s="20">
        <v>0.45397117653765401</v>
      </c>
      <c r="BP9" s="20">
        <v>0.49055413846619739</v>
      </c>
    </row>
    <row r="10" spans="2:70" ht="19" customHeight="1" x14ac:dyDescent="0.35">
      <c r="B10" s="22" t="s">
        <v>144</v>
      </c>
      <c r="C10" s="20">
        <v>0.34787282164645911</v>
      </c>
      <c r="D10" s="20">
        <v>0.39704827901063988</v>
      </c>
      <c r="E10" s="20">
        <v>0.30584420816754482</v>
      </c>
      <c r="F10" s="20">
        <v>0.3181055306003539</v>
      </c>
      <c r="G10" s="20">
        <v>0.369199260867344</v>
      </c>
      <c r="H10" s="20">
        <v>0.39532598641495648</v>
      </c>
      <c r="I10" s="20">
        <v>0.35865888720273431</v>
      </c>
      <c r="K10" s="20">
        <v>0.33605763788383541</v>
      </c>
      <c r="L10" s="20">
        <v>0.35987351000786533</v>
      </c>
      <c r="N10" s="20">
        <v>0.35354612484017017</v>
      </c>
      <c r="O10" s="20">
        <v>0.33882942460277338</v>
      </c>
      <c r="P10" s="20">
        <v>0.36119339019831281</v>
      </c>
      <c r="Q10" s="20">
        <v>0.3426488085316598</v>
      </c>
      <c r="S10" s="20">
        <v>0.43463857691021418</v>
      </c>
      <c r="T10" s="20">
        <v>0.32479411076204567</v>
      </c>
      <c r="U10" s="20">
        <v>0.32512219673981119</v>
      </c>
      <c r="V10" s="20">
        <v>0.28039564267697431</v>
      </c>
      <c r="W10" s="20">
        <v>0.36816340313985102</v>
      </c>
      <c r="X10" s="20">
        <v>0.31250837661219127</v>
      </c>
      <c r="Y10" s="20">
        <v>0.50199556415067226</v>
      </c>
      <c r="Z10" s="20">
        <v>0.28326729671684941</v>
      </c>
      <c r="AA10" s="20">
        <v>0.38030782133739349</v>
      </c>
      <c r="AB10" s="20">
        <v>0.44331436710920352</v>
      </c>
      <c r="AC10" s="20">
        <v>0.37634698847457898</v>
      </c>
      <c r="AD10" s="20">
        <v>0.33354999045388711</v>
      </c>
      <c r="AE10" s="20">
        <v>0.34377670774228669</v>
      </c>
      <c r="AF10" s="20">
        <v>0.2192161114235934</v>
      </c>
      <c r="AG10" s="20">
        <v>0.38232610268213019</v>
      </c>
      <c r="AH10" s="20">
        <v>0.28852855530050991</v>
      </c>
      <c r="AI10" s="20">
        <v>0.39324350652645118</v>
      </c>
      <c r="AK10" s="20">
        <v>0.3540952662662728</v>
      </c>
      <c r="AL10" s="20">
        <v>0.34141365034984528</v>
      </c>
      <c r="AN10" s="20">
        <v>0.37238205305185212</v>
      </c>
      <c r="AO10" s="20">
        <v>0.38590622424499221</v>
      </c>
      <c r="AP10" s="20">
        <v>0.26963721095564469</v>
      </c>
      <c r="AQ10" s="20">
        <v>0.37943394773104511</v>
      </c>
      <c r="AR10" s="20">
        <v>0.28061792682616699</v>
      </c>
      <c r="AS10" s="20">
        <v>0.3311145624163615</v>
      </c>
      <c r="AT10" s="20">
        <v>0.34098363974410689</v>
      </c>
      <c r="AV10" s="20">
        <v>0.32405946329909102</v>
      </c>
      <c r="AW10" s="20">
        <v>0.35711461130853672</v>
      </c>
      <c r="AX10" s="20">
        <v>0.40231348119524468</v>
      </c>
      <c r="AY10" s="20">
        <v>0.4598842217860673</v>
      </c>
      <c r="AZ10" s="20">
        <v>0.33419575614780639</v>
      </c>
      <c r="BA10" s="20">
        <v>0.64090827406561279</v>
      </c>
      <c r="BB10" s="20">
        <v>0</v>
      </c>
      <c r="BC10" s="20">
        <v>0.32473171230685688</v>
      </c>
      <c r="BE10" s="20">
        <v>0.3189064037178439</v>
      </c>
      <c r="BF10" s="20">
        <v>0.33324738112934021</v>
      </c>
      <c r="BG10" s="20">
        <v>0.35917038591965028</v>
      </c>
      <c r="BH10" s="20">
        <v>0.42920646920074801</v>
      </c>
      <c r="BI10" s="20">
        <v>0.32765725578771909</v>
      </c>
      <c r="BJ10" s="20">
        <v>0.33179845271116171</v>
      </c>
      <c r="BK10" s="20">
        <v>0.43166540059562908</v>
      </c>
      <c r="BL10" s="20">
        <v>0.2894932985364353</v>
      </c>
      <c r="BN10" s="20">
        <v>0.34021570968514803</v>
      </c>
      <c r="BO10" s="20">
        <v>0.39585281104297959</v>
      </c>
      <c r="BP10" s="20">
        <v>0.34055241453378332</v>
      </c>
    </row>
    <row r="11" spans="2:70" ht="32" customHeight="1" x14ac:dyDescent="0.35">
      <c r="B11" s="22" t="s">
        <v>145</v>
      </c>
      <c r="C11" s="20">
        <v>0.1215190289154891</v>
      </c>
      <c r="D11" s="20">
        <v>0.1211211911733117</v>
      </c>
      <c r="E11" s="20">
        <v>0.11485092301725559</v>
      </c>
      <c r="F11" s="20">
        <v>0.17432662752388511</v>
      </c>
      <c r="G11" s="20">
        <v>0.14199511111040861</v>
      </c>
      <c r="H11" s="20">
        <v>0.1018780629583617</v>
      </c>
      <c r="I11" s="20">
        <v>5.339800370837354E-2</v>
      </c>
      <c r="K11" s="20">
        <v>0.11677079734990491</v>
      </c>
      <c r="L11" s="20">
        <v>0.12593609459001129</v>
      </c>
      <c r="N11" s="20">
        <v>6.1710202847659358E-2</v>
      </c>
      <c r="O11" s="20">
        <v>0.1622521406673062</v>
      </c>
      <c r="P11" s="20">
        <v>0.13607325829861069</v>
      </c>
      <c r="Q11" s="20">
        <v>0.1843068411181551</v>
      </c>
      <c r="S11" s="20">
        <v>0.1132423440494917</v>
      </c>
      <c r="T11" s="20">
        <v>0.29838197758148111</v>
      </c>
      <c r="U11" s="20">
        <v>0.17781460451255249</v>
      </c>
      <c r="V11" s="20">
        <v>0.20735814234158581</v>
      </c>
      <c r="W11" s="20">
        <v>0.12966058500880059</v>
      </c>
      <c r="X11" s="20">
        <v>0.27484145012185057</v>
      </c>
      <c r="Y11" s="20">
        <v>7.8791112002661909E-2</v>
      </c>
      <c r="Z11" s="20">
        <v>0.16264922903374429</v>
      </c>
      <c r="AA11" s="20">
        <v>8.7461105380522736E-2</v>
      </c>
      <c r="AB11" s="20">
        <v>0</v>
      </c>
      <c r="AC11" s="20">
        <v>0.1093332565227991</v>
      </c>
      <c r="AD11" s="20">
        <v>4.7502271791956277E-2</v>
      </c>
      <c r="AE11" s="20">
        <v>6.8726783934864699E-2</v>
      </c>
      <c r="AF11" s="20">
        <v>8.176964935162892E-2</v>
      </c>
      <c r="AG11" s="20">
        <v>4.7904141347763871E-2</v>
      </c>
      <c r="AH11" s="20">
        <v>7.3435688302530444E-2</v>
      </c>
      <c r="AI11" s="20">
        <v>0.14205841003241779</v>
      </c>
      <c r="AK11" s="20">
        <v>0.10826356236194749</v>
      </c>
      <c r="AL11" s="20">
        <v>0.13392670859462</v>
      </c>
      <c r="AN11" s="20">
        <v>0.17812988838690191</v>
      </c>
      <c r="AO11" s="20">
        <v>0.14987554286899141</v>
      </c>
      <c r="AP11" s="20">
        <v>9.5894956404318429E-2</v>
      </c>
      <c r="AQ11" s="20">
        <v>8.0125469689180814E-2</v>
      </c>
      <c r="AR11" s="20">
        <v>0.1058347747185167</v>
      </c>
      <c r="AS11" s="20">
        <v>8.2708257529286747E-2</v>
      </c>
      <c r="AT11" s="20">
        <v>0.14028025238074979</v>
      </c>
      <c r="AV11" s="20">
        <v>7.5027566370346993E-2</v>
      </c>
      <c r="AW11" s="20">
        <v>0.1092924937665976</v>
      </c>
      <c r="AX11" s="20">
        <v>9.4971249021024093E-2</v>
      </c>
      <c r="AY11" s="20">
        <v>8.2560476127454124E-2</v>
      </c>
      <c r="AZ11" s="20">
        <v>0.12820111311952151</v>
      </c>
      <c r="BA11" s="20">
        <v>0</v>
      </c>
      <c r="BB11" s="20">
        <v>0.2880754582635332</v>
      </c>
      <c r="BC11" s="20">
        <v>0.2022087692102876</v>
      </c>
      <c r="BE11" s="20">
        <v>7.5627375368698291E-2</v>
      </c>
      <c r="BF11" s="20">
        <v>9.5799440408502634E-2</v>
      </c>
      <c r="BG11" s="20">
        <v>0.1150211136623896</v>
      </c>
      <c r="BH11" s="20">
        <v>9.7529788056253203E-2</v>
      </c>
      <c r="BI11" s="20">
        <v>0.1227784243212874</v>
      </c>
      <c r="BJ11" s="20">
        <v>0.35720371875448448</v>
      </c>
      <c r="BK11" s="20">
        <v>0.15995053242784291</v>
      </c>
      <c r="BL11" s="20">
        <v>0.23024895071525209</v>
      </c>
      <c r="BN11" s="20">
        <v>0.129222800431849</v>
      </c>
      <c r="BO11" s="20">
        <v>9.803705020455504E-2</v>
      </c>
      <c r="BP11" s="20">
        <v>0.1073556390745436</v>
      </c>
    </row>
    <row r="12" spans="2:70" ht="19" customHeight="1" x14ac:dyDescent="0.35">
      <c r="B12" s="22" t="s">
        <v>146</v>
      </c>
      <c r="C12" s="20">
        <v>2.6168439909482661E-2</v>
      </c>
      <c r="D12" s="20">
        <v>8.7830071650602665E-2</v>
      </c>
      <c r="E12" s="20">
        <v>3.7761746884390497E-2</v>
      </c>
      <c r="F12" s="20">
        <v>1.9829334568897971E-2</v>
      </c>
      <c r="G12" s="20">
        <v>9.2024108268914471E-3</v>
      </c>
      <c r="H12" s="20">
        <v>0</v>
      </c>
      <c r="I12" s="20">
        <v>1.200330843117813E-2</v>
      </c>
      <c r="K12" s="20">
        <v>2.3181666985710329E-2</v>
      </c>
      <c r="L12" s="20">
        <v>2.9709060846785901E-2</v>
      </c>
      <c r="N12" s="20">
        <v>1.60264840382369E-2</v>
      </c>
      <c r="O12" s="20">
        <v>2.733249218579344E-2</v>
      </c>
      <c r="P12" s="20">
        <v>2.761749674523515E-2</v>
      </c>
      <c r="Q12" s="20">
        <v>4.3370627848902131E-2</v>
      </c>
      <c r="S12" s="20">
        <v>0</v>
      </c>
      <c r="T12" s="20">
        <v>5.7152042170960572E-2</v>
      </c>
      <c r="U12" s="20">
        <v>0</v>
      </c>
      <c r="V12" s="20">
        <v>3.9919333469086E-2</v>
      </c>
      <c r="W12" s="20">
        <v>3.1529756734558462E-2</v>
      </c>
      <c r="X12" s="20">
        <v>4.1777629647720131E-2</v>
      </c>
      <c r="Y12" s="20">
        <v>2.5498466090714229E-2</v>
      </c>
      <c r="Z12" s="20">
        <v>2.7450972080629209E-2</v>
      </c>
      <c r="AA12" s="20">
        <v>0</v>
      </c>
      <c r="AB12" s="20">
        <v>1.5183374357217731E-2</v>
      </c>
      <c r="AC12" s="20">
        <v>4.3016218972737781E-2</v>
      </c>
      <c r="AD12" s="20">
        <v>2.1801145994178279E-2</v>
      </c>
      <c r="AE12" s="20">
        <v>1.4510280145317399E-2</v>
      </c>
      <c r="AF12" s="20">
        <v>5.6043056181968032E-2</v>
      </c>
      <c r="AG12" s="20">
        <v>0</v>
      </c>
      <c r="AH12" s="20">
        <v>5.1032367944584918E-3</v>
      </c>
      <c r="AI12" s="20">
        <v>8.3732419557388887E-2</v>
      </c>
      <c r="AK12" s="20">
        <v>1.9893269445146401E-2</v>
      </c>
      <c r="AL12" s="20">
        <v>3.2597613893627538E-2</v>
      </c>
      <c r="AN12" s="20">
        <v>2.603788170536939E-2</v>
      </c>
      <c r="AO12" s="20">
        <v>4.3647706648509248E-2</v>
      </c>
      <c r="AP12" s="20">
        <v>4.7807016284508168E-2</v>
      </c>
      <c r="AQ12" s="20">
        <v>6.0691580835978819E-3</v>
      </c>
      <c r="AR12" s="20">
        <v>3.2963493429102979E-2</v>
      </c>
      <c r="AS12" s="20">
        <v>0</v>
      </c>
      <c r="AT12" s="20">
        <v>0</v>
      </c>
      <c r="AV12" s="20">
        <v>1.565749828110798E-2</v>
      </c>
      <c r="AW12" s="20">
        <v>2.3480448095092921E-2</v>
      </c>
      <c r="AX12" s="20">
        <v>9.8014254465778709E-3</v>
      </c>
      <c r="AY12" s="20">
        <v>7.8238621824775076E-2</v>
      </c>
      <c r="AZ12" s="20">
        <v>0</v>
      </c>
      <c r="BA12" s="20">
        <v>0</v>
      </c>
      <c r="BB12" s="20">
        <v>0</v>
      </c>
      <c r="BC12" s="20">
        <v>4.8113887655484203E-2</v>
      </c>
      <c r="BE12" s="20">
        <v>5.0199462403334441E-3</v>
      </c>
      <c r="BF12" s="20">
        <v>2.457113182727869E-2</v>
      </c>
      <c r="BG12" s="20">
        <v>2.278284830826809E-2</v>
      </c>
      <c r="BH12" s="20">
        <v>4.9433515529327003E-2</v>
      </c>
      <c r="BI12" s="20">
        <v>2.6229700078021379E-2</v>
      </c>
      <c r="BJ12" s="20">
        <v>4.0549781287915379E-2</v>
      </c>
      <c r="BK12" s="20">
        <v>3.5402849578573307E-2</v>
      </c>
      <c r="BL12" s="20">
        <v>4.6301164479484798E-2</v>
      </c>
      <c r="BN12" s="20">
        <v>3.0390092781658079E-2</v>
      </c>
      <c r="BO12" s="20">
        <v>1.2459352790945981E-2</v>
      </c>
      <c r="BP12" s="20">
        <v>2.2961081365028831E-2</v>
      </c>
    </row>
    <row r="13" spans="2:70" ht="19" customHeight="1" x14ac:dyDescent="0.35">
      <c r="B13" s="22" t="s">
        <v>147</v>
      </c>
      <c r="C13" s="20">
        <v>1.063672317954603E-2</v>
      </c>
      <c r="D13" s="20">
        <v>2.9035154498068781E-2</v>
      </c>
      <c r="E13" s="20">
        <v>1.4721935601822351E-2</v>
      </c>
      <c r="F13" s="20">
        <v>4.0880801206771584E-3</v>
      </c>
      <c r="G13" s="20">
        <v>2.0344880624773191E-2</v>
      </c>
      <c r="H13" s="20">
        <v>0</v>
      </c>
      <c r="I13" s="20">
        <v>0</v>
      </c>
      <c r="K13" s="20">
        <v>1.5476735264725761E-2</v>
      </c>
      <c r="L13" s="20">
        <v>5.2542498323708822E-3</v>
      </c>
      <c r="N13" s="20">
        <v>7.4166944573254854E-3</v>
      </c>
      <c r="O13" s="20">
        <v>6.184247451975957E-3</v>
      </c>
      <c r="P13" s="20">
        <v>1.742345974435211E-2</v>
      </c>
      <c r="Q13" s="20">
        <v>1.6681767385796159E-2</v>
      </c>
      <c r="S13" s="20">
        <v>0</v>
      </c>
      <c r="T13" s="20">
        <v>2.5426942966455191E-2</v>
      </c>
      <c r="U13" s="20">
        <v>0</v>
      </c>
      <c r="V13" s="20">
        <v>2.5502426910479561E-2</v>
      </c>
      <c r="W13" s="20">
        <v>1.3619742755793021E-2</v>
      </c>
      <c r="X13" s="20">
        <v>3.5561791472218891E-2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1.0609996535982319E-2</v>
      </c>
      <c r="AE13" s="20">
        <v>0</v>
      </c>
      <c r="AF13" s="20">
        <v>3.6735841286991318E-2</v>
      </c>
      <c r="AG13" s="20">
        <v>0</v>
      </c>
      <c r="AH13" s="20">
        <v>2.134893939264498E-2</v>
      </c>
      <c r="AI13" s="20">
        <v>0</v>
      </c>
      <c r="AK13" s="20">
        <v>1.190698165884385E-2</v>
      </c>
      <c r="AL13" s="20">
        <v>9.3902899422604914E-3</v>
      </c>
      <c r="AN13" s="20">
        <v>5.9165701557429293E-3</v>
      </c>
      <c r="AO13" s="20">
        <v>1.0145325698573149E-2</v>
      </c>
      <c r="AP13" s="20">
        <v>3.8339243968223601E-2</v>
      </c>
      <c r="AQ13" s="20">
        <v>2.77131151311687E-3</v>
      </c>
      <c r="AR13" s="20">
        <v>1.1792693138398459E-2</v>
      </c>
      <c r="AS13" s="20">
        <v>2.0325352157984269E-2</v>
      </c>
      <c r="AT13" s="20">
        <v>0</v>
      </c>
      <c r="AV13" s="20">
        <v>1.5926827125355428E-2</v>
      </c>
      <c r="AW13" s="20">
        <v>5.4278390526409214E-3</v>
      </c>
      <c r="AX13" s="20">
        <v>0</v>
      </c>
      <c r="AY13" s="20">
        <v>1.2637862112986641E-2</v>
      </c>
      <c r="AZ13" s="20">
        <v>1.6589657667490539E-2</v>
      </c>
      <c r="BA13" s="20">
        <v>0</v>
      </c>
      <c r="BB13" s="20">
        <v>0</v>
      </c>
      <c r="BC13" s="20">
        <v>1.7138511313946499E-2</v>
      </c>
      <c r="BE13" s="20">
        <v>1.118778957986631E-2</v>
      </c>
      <c r="BF13" s="20">
        <v>5.9113999242133147E-3</v>
      </c>
      <c r="BG13" s="20">
        <v>0</v>
      </c>
      <c r="BH13" s="20">
        <v>2.3793340954039129E-2</v>
      </c>
      <c r="BI13" s="20">
        <v>1.1455540648072981E-2</v>
      </c>
      <c r="BJ13" s="20">
        <v>0</v>
      </c>
      <c r="BK13" s="20">
        <v>0</v>
      </c>
      <c r="BL13" s="20">
        <v>9.0231454311231973E-2</v>
      </c>
      <c r="BN13" s="20">
        <v>1.287778487422153E-2</v>
      </c>
      <c r="BO13" s="20">
        <v>0</v>
      </c>
      <c r="BP13" s="20">
        <v>1.1854631031472379E-2</v>
      </c>
    </row>
    <row r="14" spans="2:70" ht="19" customHeight="1" x14ac:dyDescent="0.35">
      <c r="B14" s="22" t="s">
        <v>93</v>
      </c>
      <c r="C14" s="20">
        <v>2.8095590371385679E-2</v>
      </c>
      <c r="D14" s="20">
        <v>0</v>
      </c>
      <c r="E14" s="20">
        <v>4.3859748210461402E-2</v>
      </c>
      <c r="F14" s="20">
        <v>2.9837618252096718E-2</v>
      </c>
      <c r="G14" s="20">
        <v>3.331181544029669E-2</v>
      </c>
      <c r="H14" s="20">
        <v>4.2483849892651943E-2</v>
      </c>
      <c r="I14" s="20">
        <v>6.705231974235247E-3</v>
      </c>
      <c r="K14" s="20">
        <v>1.176086087288779E-2</v>
      </c>
      <c r="L14" s="20">
        <v>4.6689436352424077E-2</v>
      </c>
      <c r="N14" s="20">
        <v>9.8264605180441531E-3</v>
      </c>
      <c r="O14" s="20">
        <v>2.845083992147171E-2</v>
      </c>
      <c r="P14" s="20">
        <v>1.193209843234674E-2</v>
      </c>
      <c r="Q14" s="20">
        <v>7.3309274896178403E-2</v>
      </c>
      <c r="S14" s="20">
        <v>0.19158244517494891</v>
      </c>
      <c r="T14" s="20">
        <v>0</v>
      </c>
      <c r="U14" s="20">
        <v>7.5553728897013589E-2</v>
      </c>
      <c r="V14" s="20">
        <v>5.1227194432096813E-2</v>
      </c>
      <c r="W14" s="20">
        <v>0</v>
      </c>
      <c r="X14" s="20">
        <v>6.6630277213449968E-2</v>
      </c>
      <c r="Y14" s="20">
        <v>1.1698782676260649E-2</v>
      </c>
      <c r="Z14" s="20">
        <v>2.363873659646409E-2</v>
      </c>
      <c r="AA14" s="20">
        <v>7.4865071650202022E-2</v>
      </c>
      <c r="AB14" s="20">
        <v>0</v>
      </c>
      <c r="AC14" s="20">
        <v>6.8864606307175924E-3</v>
      </c>
      <c r="AD14" s="20">
        <v>1.19274269907996E-2</v>
      </c>
      <c r="AE14" s="20">
        <v>2.21440759160146E-2</v>
      </c>
      <c r="AF14" s="20">
        <v>0</v>
      </c>
      <c r="AG14" s="20">
        <v>1.878480348669731E-2</v>
      </c>
      <c r="AH14" s="20">
        <v>0</v>
      </c>
      <c r="AI14" s="20">
        <v>7.2894135376728689E-2</v>
      </c>
      <c r="AK14" s="20">
        <v>1.319318257992684E-2</v>
      </c>
      <c r="AL14" s="20">
        <v>4.3003867230400533E-2</v>
      </c>
      <c r="AN14" s="20">
        <v>3.2977643102208458E-2</v>
      </c>
      <c r="AO14" s="20">
        <v>1.2504033161183739E-2</v>
      </c>
      <c r="AP14" s="20">
        <v>1.367686896127999E-2</v>
      </c>
      <c r="AQ14" s="20">
        <v>2.2927544838280179E-2</v>
      </c>
      <c r="AR14" s="20">
        <v>3.0342279621947521E-2</v>
      </c>
      <c r="AS14" s="20">
        <v>0</v>
      </c>
      <c r="AT14" s="20">
        <v>0.1998937537380038</v>
      </c>
      <c r="AV14" s="20">
        <v>2.1074318937651111E-2</v>
      </c>
      <c r="AW14" s="20">
        <v>2.1864796625684631E-2</v>
      </c>
      <c r="AX14" s="20">
        <v>2.1616819866186888E-2</v>
      </c>
      <c r="AY14" s="20">
        <v>1.654088567553871E-2</v>
      </c>
      <c r="AZ14" s="20">
        <v>1.7618635122147099E-2</v>
      </c>
      <c r="BA14" s="20">
        <v>0</v>
      </c>
      <c r="BB14" s="20">
        <v>0.4009589025464122</v>
      </c>
      <c r="BC14" s="20">
        <v>3.6126606489983358E-2</v>
      </c>
      <c r="BE14" s="20">
        <v>1.7251794706417769E-2</v>
      </c>
      <c r="BF14" s="20">
        <v>1.7058891604231512E-2</v>
      </c>
      <c r="BG14" s="20">
        <v>1.8944257258981381E-2</v>
      </c>
      <c r="BH14" s="20">
        <v>4.5860008027737272E-2</v>
      </c>
      <c r="BI14" s="20">
        <v>1.9983127220224859E-2</v>
      </c>
      <c r="BJ14" s="20">
        <v>5.9258002384699783E-2</v>
      </c>
      <c r="BK14" s="20">
        <v>8.2799769122619729E-2</v>
      </c>
      <c r="BL14" s="20">
        <v>2.518892567698679E-2</v>
      </c>
      <c r="BN14" s="20">
        <v>2.5983976063852131E-2</v>
      </c>
      <c r="BO14" s="20">
        <v>3.9679609423865073E-2</v>
      </c>
      <c r="BP14" s="20">
        <v>2.67220955289743E-2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148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143</v>
      </c>
      <c r="C9" s="20">
        <v>0.49192262590953761</v>
      </c>
      <c r="D9" s="20">
        <v>0.42369264771728249</v>
      </c>
      <c r="E9" s="20">
        <v>0.44709158517424979</v>
      </c>
      <c r="F9" s="20">
        <v>0.44456397516802298</v>
      </c>
      <c r="G9" s="20">
        <v>0.47520859345407002</v>
      </c>
      <c r="H9" s="20">
        <v>0.55597409778528817</v>
      </c>
      <c r="I9" s="20">
        <v>0.63584720661314331</v>
      </c>
      <c r="K9" s="20">
        <v>0.52760948624227155</v>
      </c>
      <c r="L9" s="20">
        <v>0.45136275282800131</v>
      </c>
      <c r="N9" s="20">
        <v>0.54583845511185602</v>
      </c>
      <c r="O9" s="20">
        <v>0.5136239315465122</v>
      </c>
      <c r="P9" s="20">
        <v>0.48953099442546072</v>
      </c>
      <c r="Q9" s="20">
        <v>0.36314244809069351</v>
      </c>
      <c r="S9" s="20">
        <v>0.38646181913130562</v>
      </c>
      <c r="T9" s="20">
        <v>0.28846818612566849</v>
      </c>
      <c r="U9" s="20">
        <v>0.42192210403939712</v>
      </c>
      <c r="V9" s="20">
        <v>0.42063142776466211</v>
      </c>
      <c r="W9" s="20">
        <v>0.57456717886320763</v>
      </c>
      <c r="X9" s="20">
        <v>0.28301280465920592</v>
      </c>
      <c r="Y9" s="20">
        <v>0.51612927161720557</v>
      </c>
      <c r="Z9" s="20">
        <v>0.39032573141845578</v>
      </c>
      <c r="AA9" s="20">
        <v>0.49592176131300081</v>
      </c>
      <c r="AB9" s="20">
        <v>0.63751563495389552</v>
      </c>
      <c r="AC9" s="20">
        <v>0.55877110031447663</v>
      </c>
      <c r="AD9" s="20">
        <v>0.57230550668498925</v>
      </c>
      <c r="AE9" s="20">
        <v>0.44105369165422881</v>
      </c>
      <c r="AF9" s="20">
        <v>0.57877925485556514</v>
      </c>
      <c r="AG9" s="20">
        <v>0.46413323130040168</v>
      </c>
      <c r="AH9" s="20">
        <v>0.64112552629305852</v>
      </c>
      <c r="AI9" s="20">
        <v>0.3819646819604402</v>
      </c>
      <c r="AK9" s="20">
        <v>0.53996681614962061</v>
      </c>
      <c r="AL9" s="20">
        <v>0.4446555889626112</v>
      </c>
      <c r="AN9" s="20">
        <v>0.46010099965664042</v>
      </c>
      <c r="AO9" s="20">
        <v>0.48087805721116228</v>
      </c>
      <c r="AP9" s="20">
        <v>0.5526802114684386</v>
      </c>
      <c r="AQ9" s="20">
        <v>0.50783621065355111</v>
      </c>
      <c r="AR9" s="20">
        <v>0.49310441617073542</v>
      </c>
      <c r="AS9" s="20">
        <v>0.60405944388234534</v>
      </c>
      <c r="AT9" s="20">
        <v>0.298959990901352</v>
      </c>
      <c r="AV9" s="20">
        <v>0.58501260376834285</v>
      </c>
      <c r="AW9" s="20">
        <v>0.50310053325597826</v>
      </c>
      <c r="AX9" s="20">
        <v>0.46053158526224791</v>
      </c>
      <c r="AY9" s="20">
        <v>0.3127282327425096</v>
      </c>
      <c r="AZ9" s="20">
        <v>0.60455180779247186</v>
      </c>
      <c r="BA9" s="20">
        <v>0.77186325144371515</v>
      </c>
      <c r="BB9" s="20">
        <v>0.18612556054171939</v>
      </c>
      <c r="BC9" s="20">
        <v>0.39717483094229677</v>
      </c>
      <c r="BE9" s="20">
        <v>0.62524249850490821</v>
      </c>
      <c r="BF9" s="20">
        <v>0.50704440971827858</v>
      </c>
      <c r="BG9" s="20">
        <v>0.46880754271395653</v>
      </c>
      <c r="BH9" s="20">
        <v>0.44546517350897419</v>
      </c>
      <c r="BI9" s="20">
        <v>0.51770006332309237</v>
      </c>
      <c r="BJ9" s="20">
        <v>0.2181515258137379</v>
      </c>
      <c r="BK9" s="20">
        <v>0.3536884877113553</v>
      </c>
      <c r="BL9" s="20">
        <v>0.4802757301017192</v>
      </c>
      <c r="BN9" s="20">
        <v>0.49341399885357629</v>
      </c>
      <c r="BO9" s="20">
        <v>0.49904177428913121</v>
      </c>
      <c r="BP9" s="20">
        <v>0.48677874716746689</v>
      </c>
    </row>
    <row r="10" spans="2:70" ht="19" customHeight="1" x14ac:dyDescent="0.35">
      <c r="B10" s="22" t="s">
        <v>144</v>
      </c>
      <c r="C10" s="20">
        <v>0.30969274671943531</v>
      </c>
      <c r="D10" s="20">
        <v>0.28716842423062161</v>
      </c>
      <c r="E10" s="20">
        <v>0.3226445628088212</v>
      </c>
      <c r="F10" s="20">
        <v>0.30866217761928022</v>
      </c>
      <c r="G10" s="20">
        <v>0.35586935930934271</v>
      </c>
      <c r="H10" s="20">
        <v>0.29819547795819462</v>
      </c>
      <c r="I10" s="20">
        <v>0.27279051886055761</v>
      </c>
      <c r="K10" s="20">
        <v>0.28083937733027481</v>
      </c>
      <c r="L10" s="20">
        <v>0.34253075351308171</v>
      </c>
      <c r="N10" s="20">
        <v>0.34500095019145022</v>
      </c>
      <c r="O10" s="20">
        <v>0.28754922701867602</v>
      </c>
      <c r="P10" s="20">
        <v>0.25192656824513748</v>
      </c>
      <c r="Q10" s="20">
        <v>0.31001119098056829</v>
      </c>
      <c r="S10" s="20">
        <v>0.3111140511338279</v>
      </c>
      <c r="T10" s="20">
        <v>0.3371936447495586</v>
      </c>
      <c r="U10" s="20">
        <v>0.24550713417316061</v>
      </c>
      <c r="V10" s="20">
        <v>0.29548813265880702</v>
      </c>
      <c r="W10" s="20">
        <v>0.25209755784508808</v>
      </c>
      <c r="X10" s="20">
        <v>0.41178057318181072</v>
      </c>
      <c r="Y10" s="20">
        <v>0.25508696578693402</v>
      </c>
      <c r="Z10" s="20">
        <v>0.37028584997493591</v>
      </c>
      <c r="AA10" s="20">
        <v>0.26453778008324641</v>
      </c>
      <c r="AB10" s="20">
        <v>0.27040693037700952</v>
      </c>
      <c r="AC10" s="20">
        <v>0.26492327926476622</v>
      </c>
      <c r="AD10" s="20">
        <v>0.28963900404261261</v>
      </c>
      <c r="AE10" s="20">
        <v>0.40457030289970991</v>
      </c>
      <c r="AF10" s="20">
        <v>0.29368371537590032</v>
      </c>
      <c r="AG10" s="20">
        <v>0.4651895389892593</v>
      </c>
      <c r="AH10" s="20">
        <v>0.29950646088061472</v>
      </c>
      <c r="AI10" s="20">
        <v>0.30460298572732891</v>
      </c>
      <c r="AK10" s="20">
        <v>0.2983686401583438</v>
      </c>
      <c r="AL10" s="20">
        <v>0.32021882396948909</v>
      </c>
      <c r="AN10" s="20">
        <v>0.2415801696215443</v>
      </c>
      <c r="AO10" s="20">
        <v>0.31521536416975598</v>
      </c>
      <c r="AP10" s="20">
        <v>0.24258780919211709</v>
      </c>
      <c r="AQ10" s="20">
        <v>0.34065475809146639</v>
      </c>
      <c r="AR10" s="20">
        <v>0.35903349617387958</v>
      </c>
      <c r="AS10" s="20">
        <v>0.27326691844404072</v>
      </c>
      <c r="AT10" s="20">
        <v>0.39242555115264532</v>
      </c>
      <c r="AV10" s="20">
        <v>0.28791962153237838</v>
      </c>
      <c r="AW10" s="20">
        <v>0.32770000663271681</v>
      </c>
      <c r="AX10" s="20">
        <v>0.36912638650389878</v>
      </c>
      <c r="AY10" s="20">
        <v>0.47627022741912722</v>
      </c>
      <c r="AZ10" s="20">
        <v>0.23464854602143029</v>
      </c>
      <c r="BA10" s="20">
        <v>0</v>
      </c>
      <c r="BB10" s="20">
        <v>0.2021673875605273</v>
      </c>
      <c r="BC10" s="20">
        <v>0.27493189061508799</v>
      </c>
      <c r="BE10" s="20">
        <v>0.25361491116232482</v>
      </c>
      <c r="BF10" s="20">
        <v>0.31546558839753502</v>
      </c>
      <c r="BG10" s="20">
        <v>0.33345145453659902</v>
      </c>
      <c r="BH10" s="20">
        <v>0.36344582934016428</v>
      </c>
      <c r="BI10" s="20">
        <v>0.31400549075427131</v>
      </c>
      <c r="BJ10" s="20">
        <v>0.31007595011844019</v>
      </c>
      <c r="BK10" s="20">
        <v>0.34999921921797839</v>
      </c>
      <c r="BL10" s="20">
        <v>0.18686406884746831</v>
      </c>
      <c r="BN10" s="20">
        <v>0.29346090557474058</v>
      </c>
      <c r="BO10" s="20">
        <v>0.35983495908921792</v>
      </c>
      <c r="BP10" s="20">
        <v>0.33244767689552018</v>
      </c>
    </row>
    <row r="11" spans="2:70" ht="32" customHeight="1" x14ac:dyDescent="0.35">
      <c r="B11" s="22" t="s">
        <v>145</v>
      </c>
      <c r="C11" s="20">
        <v>0.13938115030412951</v>
      </c>
      <c r="D11" s="20">
        <v>0.2007754701662223</v>
      </c>
      <c r="E11" s="20">
        <v>0.14208621483508671</v>
      </c>
      <c r="F11" s="20">
        <v>0.1994567842533761</v>
      </c>
      <c r="G11" s="20">
        <v>9.9012908611913031E-2</v>
      </c>
      <c r="H11" s="20">
        <v>0.11935335282491499</v>
      </c>
      <c r="I11" s="20">
        <v>6.3685990619847727E-2</v>
      </c>
      <c r="K11" s="20">
        <v>0.13338326490511579</v>
      </c>
      <c r="L11" s="20">
        <v>0.1470724509775326</v>
      </c>
      <c r="N11" s="20">
        <v>7.8954783455713065E-2</v>
      </c>
      <c r="O11" s="20">
        <v>0.1482554573527354</v>
      </c>
      <c r="P11" s="20">
        <v>0.1536033078568996</v>
      </c>
      <c r="Q11" s="20">
        <v>0.23586815298098909</v>
      </c>
      <c r="S11" s="20">
        <v>0.1181804530523148</v>
      </c>
      <c r="T11" s="20">
        <v>0.28740150336468301</v>
      </c>
      <c r="U11" s="20">
        <v>0.27305880234476998</v>
      </c>
      <c r="V11" s="20">
        <v>0.23350637105319161</v>
      </c>
      <c r="W11" s="20">
        <v>0.1082996497902884</v>
      </c>
      <c r="X11" s="20">
        <v>0.2161510947367743</v>
      </c>
      <c r="Y11" s="20">
        <v>0.18413014580333101</v>
      </c>
      <c r="Z11" s="20">
        <v>0.17194297303394571</v>
      </c>
      <c r="AA11" s="20">
        <v>0.15119989111389409</v>
      </c>
      <c r="AB11" s="20">
        <v>5.0314447173024773E-2</v>
      </c>
      <c r="AC11" s="20">
        <v>0.10924561158241849</v>
      </c>
      <c r="AD11" s="20">
        <v>0.1066923218250042</v>
      </c>
      <c r="AE11" s="20">
        <v>0.1322319295300467</v>
      </c>
      <c r="AF11" s="20">
        <v>8.3209966064060267E-2</v>
      </c>
      <c r="AG11" s="20">
        <v>7.0677229710339046E-2</v>
      </c>
      <c r="AH11" s="20">
        <v>4.8186481598974172E-2</v>
      </c>
      <c r="AI11" s="20">
        <v>0.1159608324077009</v>
      </c>
      <c r="AK11" s="20">
        <v>0.10816535483999801</v>
      </c>
      <c r="AL11" s="20">
        <v>0.17060063394811911</v>
      </c>
      <c r="AN11" s="20">
        <v>0.22902255094015481</v>
      </c>
      <c r="AO11" s="20">
        <v>0.1454133096964334</v>
      </c>
      <c r="AP11" s="20">
        <v>0.12858462806615981</v>
      </c>
      <c r="AQ11" s="20">
        <v>0.10602368860218531</v>
      </c>
      <c r="AR11" s="20">
        <v>9.1825540131668631E-2</v>
      </c>
      <c r="AS11" s="20">
        <v>0.122673637673614</v>
      </c>
      <c r="AT11" s="20">
        <v>0.16066631371677559</v>
      </c>
      <c r="AV11" s="20">
        <v>9.5077916982288443E-2</v>
      </c>
      <c r="AW11" s="20">
        <v>0.1371656314422243</v>
      </c>
      <c r="AX11" s="20">
        <v>0.1583896456313344</v>
      </c>
      <c r="AY11" s="20">
        <v>0.15536540039844329</v>
      </c>
      <c r="AZ11" s="20">
        <v>0.1082933628437867</v>
      </c>
      <c r="BA11" s="20">
        <v>0.2281367485562848</v>
      </c>
      <c r="BB11" s="20">
        <v>0.18669952212733409</v>
      </c>
      <c r="BC11" s="20">
        <v>0.18739561132081561</v>
      </c>
      <c r="BE11" s="20">
        <v>8.7522136487463861E-2</v>
      </c>
      <c r="BF11" s="20">
        <v>0.14023947735448589</v>
      </c>
      <c r="BG11" s="20">
        <v>0.16604436950248611</v>
      </c>
      <c r="BH11" s="20">
        <v>0.1236840129357589</v>
      </c>
      <c r="BI11" s="20">
        <v>0.1036830476815275</v>
      </c>
      <c r="BJ11" s="20">
        <v>0.2920708807749185</v>
      </c>
      <c r="BK11" s="20">
        <v>0.16839518738325021</v>
      </c>
      <c r="BL11" s="20">
        <v>0.27960959284860992</v>
      </c>
      <c r="BN11" s="20">
        <v>0.15562519797777949</v>
      </c>
      <c r="BO11" s="20">
        <v>8.2898176864988099E-2</v>
      </c>
      <c r="BP11" s="20">
        <v>0.1223825834428218</v>
      </c>
    </row>
    <row r="12" spans="2:70" ht="19" customHeight="1" x14ac:dyDescent="0.35">
      <c r="B12" s="22" t="s">
        <v>146</v>
      </c>
      <c r="C12" s="20">
        <v>2.6848163389255671E-2</v>
      </c>
      <c r="D12" s="20">
        <v>5.4524645964466448E-2</v>
      </c>
      <c r="E12" s="20">
        <v>4.218980393043345E-2</v>
      </c>
      <c r="F12" s="20">
        <v>1.7240254225204771E-2</v>
      </c>
      <c r="G12" s="20">
        <v>1.126234840551134E-2</v>
      </c>
      <c r="H12" s="20">
        <v>1.784568022263525E-2</v>
      </c>
      <c r="I12" s="20">
        <v>2.0971051932216149E-2</v>
      </c>
      <c r="K12" s="20">
        <v>3.1608612893228617E-2</v>
      </c>
      <c r="L12" s="20">
        <v>2.1663851983735449E-2</v>
      </c>
      <c r="N12" s="20">
        <v>1.2689799087543139E-2</v>
      </c>
      <c r="O12" s="20">
        <v>2.7274385546489342E-2</v>
      </c>
      <c r="P12" s="20">
        <v>4.149394934139651E-2</v>
      </c>
      <c r="Q12" s="20">
        <v>4.3335467851706763E-2</v>
      </c>
      <c r="S12" s="20">
        <v>0</v>
      </c>
      <c r="T12" s="20">
        <v>6.3118236398257171E-2</v>
      </c>
      <c r="U12" s="20">
        <v>4.3728410766258601E-2</v>
      </c>
      <c r="V12" s="20">
        <v>3.7225363472040897E-2</v>
      </c>
      <c r="W12" s="20">
        <v>3.2608567679268813E-2</v>
      </c>
      <c r="X12" s="20">
        <v>3.6452226726591409E-2</v>
      </c>
      <c r="Y12" s="20">
        <v>2.4706851322512529E-2</v>
      </c>
      <c r="Z12" s="20">
        <v>1.8341770831064249E-2</v>
      </c>
      <c r="AA12" s="20">
        <v>1.666309720920436E-2</v>
      </c>
      <c r="AB12" s="20">
        <v>0</v>
      </c>
      <c r="AC12" s="20">
        <v>6.7060008838338694E-2</v>
      </c>
      <c r="AD12" s="20">
        <v>9.93880598839505E-3</v>
      </c>
      <c r="AE12" s="20">
        <v>0</v>
      </c>
      <c r="AF12" s="20">
        <v>2.5359187190064969E-2</v>
      </c>
      <c r="AG12" s="20">
        <v>0</v>
      </c>
      <c r="AH12" s="20">
        <v>4.3587360110516719E-3</v>
      </c>
      <c r="AI12" s="20">
        <v>6.557534658373175E-2</v>
      </c>
      <c r="AK12" s="20">
        <v>2.766290480494309E-2</v>
      </c>
      <c r="AL12" s="20">
        <v>2.611782713231374E-2</v>
      </c>
      <c r="AN12" s="20">
        <v>5.4161108299057507E-2</v>
      </c>
      <c r="AO12" s="20">
        <v>2.007740224239864E-2</v>
      </c>
      <c r="AP12" s="20">
        <v>3.8353582084814021E-2</v>
      </c>
      <c r="AQ12" s="20">
        <v>1.8855800207385771E-2</v>
      </c>
      <c r="AR12" s="20">
        <v>1.576629374112902E-2</v>
      </c>
      <c r="AS12" s="20">
        <v>0</v>
      </c>
      <c r="AT12" s="20">
        <v>4.1478395403335949E-2</v>
      </c>
      <c r="AV12" s="20">
        <v>1.7355673588979929E-2</v>
      </c>
      <c r="AW12" s="20">
        <v>1.634323732513962E-2</v>
      </c>
      <c r="AX12" s="20">
        <v>1.1952382602518959E-2</v>
      </c>
      <c r="AY12" s="20">
        <v>2.8171175477907269E-2</v>
      </c>
      <c r="AZ12" s="20">
        <v>4.1965019757862737E-2</v>
      </c>
      <c r="BA12" s="20">
        <v>0</v>
      </c>
      <c r="BB12" s="20">
        <v>0</v>
      </c>
      <c r="BC12" s="20">
        <v>5.752915895706439E-2</v>
      </c>
      <c r="BE12" s="20">
        <v>1.28989361714806E-2</v>
      </c>
      <c r="BF12" s="20">
        <v>1.369467336994718E-2</v>
      </c>
      <c r="BG12" s="20">
        <v>1.419320717168536E-2</v>
      </c>
      <c r="BH12" s="20">
        <v>4.3883900648198478E-2</v>
      </c>
      <c r="BI12" s="20">
        <v>4.8899970757150822E-2</v>
      </c>
      <c r="BJ12" s="20">
        <v>4.2283920132829257E-2</v>
      </c>
      <c r="BK12" s="20">
        <v>4.4455154476149561E-2</v>
      </c>
      <c r="BL12" s="20">
        <v>2.518892567698679E-2</v>
      </c>
      <c r="BN12" s="20">
        <v>2.843264901332658E-2</v>
      </c>
      <c r="BO12" s="20">
        <v>2.176780976002006E-2</v>
      </c>
      <c r="BP12" s="20">
        <v>1.7153791890746239E-2</v>
      </c>
    </row>
    <row r="13" spans="2:70" ht="19" customHeight="1" x14ac:dyDescent="0.35">
      <c r="B13" s="22" t="s">
        <v>147</v>
      </c>
      <c r="C13" s="20">
        <v>9.9685736435815402E-3</v>
      </c>
      <c r="D13" s="20">
        <v>1.07653742181947E-2</v>
      </c>
      <c r="E13" s="20">
        <v>1.04914562209682E-2</v>
      </c>
      <c r="F13" s="20">
        <v>1.0318980785249621E-2</v>
      </c>
      <c r="G13" s="20">
        <v>2.644565890497011E-2</v>
      </c>
      <c r="H13" s="20">
        <v>0</v>
      </c>
      <c r="I13" s="20">
        <v>0</v>
      </c>
      <c r="K13" s="20">
        <v>1.289236735743224E-2</v>
      </c>
      <c r="L13" s="20">
        <v>5.4348744413753036E-3</v>
      </c>
      <c r="N13" s="20">
        <v>7.694009926883804E-3</v>
      </c>
      <c r="O13" s="20">
        <v>0</v>
      </c>
      <c r="P13" s="20">
        <v>3.6505850812651883E-2</v>
      </c>
      <c r="Q13" s="20">
        <v>6.3528153375335076E-3</v>
      </c>
      <c r="S13" s="20">
        <v>6.6235429766294554E-2</v>
      </c>
      <c r="T13" s="20">
        <v>0</v>
      </c>
      <c r="U13" s="20">
        <v>0</v>
      </c>
      <c r="V13" s="20">
        <v>1.31487050512982E-2</v>
      </c>
      <c r="W13" s="20">
        <v>0</v>
      </c>
      <c r="X13" s="20">
        <v>1.254523474085773E-2</v>
      </c>
      <c r="Y13" s="20">
        <v>8.2479827937561607E-3</v>
      </c>
      <c r="Z13" s="20">
        <v>0</v>
      </c>
      <c r="AA13" s="20">
        <v>2.539727706155355E-2</v>
      </c>
      <c r="AB13" s="20">
        <v>4.1762987496070048E-2</v>
      </c>
      <c r="AC13" s="20">
        <v>0</v>
      </c>
      <c r="AD13" s="20">
        <v>0</v>
      </c>
      <c r="AE13" s="20">
        <v>0</v>
      </c>
      <c r="AF13" s="20">
        <v>1.8967876514409409E-2</v>
      </c>
      <c r="AG13" s="20">
        <v>0</v>
      </c>
      <c r="AH13" s="20">
        <v>6.8227952163009767E-3</v>
      </c>
      <c r="AI13" s="20">
        <v>3.9002063539588031E-2</v>
      </c>
      <c r="AK13" s="20">
        <v>1.0593688026502389E-2</v>
      </c>
      <c r="AL13" s="20">
        <v>9.3715248011831884E-3</v>
      </c>
      <c r="AN13" s="20">
        <v>7.5675857413015756E-3</v>
      </c>
      <c r="AO13" s="20">
        <v>1.281868792105007E-2</v>
      </c>
      <c r="AP13" s="20">
        <v>0</v>
      </c>
      <c r="AQ13" s="20">
        <v>7.2133030809694984E-3</v>
      </c>
      <c r="AR13" s="20">
        <v>1.474700919078992E-2</v>
      </c>
      <c r="AS13" s="20">
        <v>0</v>
      </c>
      <c r="AT13" s="20">
        <v>3.9959237510689062E-2</v>
      </c>
      <c r="AV13" s="20">
        <v>0</v>
      </c>
      <c r="AW13" s="20">
        <v>6.1735489589406856E-3</v>
      </c>
      <c r="AX13" s="20">
        <v>0</v>
      </c>
      <c r="AY13" s="20">
        <v>1.09240782864739E-2</v>
      </c>
      <c r="AZ13" s="20">
        <v>0</v>
      </c>
      <c r="BA13" s="20">
        <v>0</v>
      </c>
      <c r="BB13" s="20">
        <v>0</v>
      </c>
      <c r="BC13" s="20">
        <v>3.6525488637012472E-2</v>
      </c>
      <c r="BE13" s="20">
        <v>4.1165540341795747E-3</v>
      </c>
      <c r="BF13" s="20">
        <v>1.199788823969233E-2</v>
      </c>
      <c r="BG13" s="20">
        <v>1.750342607527279E-2</v>
      </c>
      <c r="BH13" s="20">
        <v>0</v>
      </c>
      <c r="BI13" s="20">
        <v>9.9675378587822938E-3</v>
      </c>
      <c r="BJ13" s="20">
        <v>2.9133795187237969E-2</v>
      </c>
      <c r="BK13" s="20">
        <v>0</v>
      </c>
      <c r="BL13" s="20">
        <v>2.8061682525215709E-2</v>
      </c>
      <c r="BN13" s="20">
        <v>1.1764074445719331E-2</v>
      </c>
      <c r="BO13" s="20">
        <v>4.6979233332204188E-3</v>
      </c>
      <c r="BP13" s="20">
        <v>8.0649873126782557E-3</v>
      </c>
    </row>
    <row r="14" spans="2:70" ht="19" customHeight="1" x14ac:dyDescent="0.35">
      <c r="B14" s="22" t="s">
        <v>93</v>
      </c>
      <c r="C14" s="20">
        <v>2.2186740034060369E-2</v>
      </c>
      <c r="D14" s="20">
        <v>2.307343770321256E-2</v>
      </c>
      <c r="E14" s="20">
        <v>3.5496377030440777E-2</v>
      </c>
      <c r="F14" s="20">
        <v>1.9757827948866161E-2</v>
      </c>
      <c r="G14" s="20">
        <v>3.2201131314192923E-2</v>
      </c>
      <c r="H14" s="20">
        <v>8.6313912089670368E-3</v>
      </c>
      <c r="I14" s="20">
        <v>6.705231974235247E-3</v>
      </c>
      <c r="K14" s="20">
        <v>1.3666891271676831E-2</v>
      </c>
      <c r="L14" s="20">
        <v>3.1935316256273653E-2</v>
      </c>
      <c r="N14" s="20">
        <v>9.822002226553949E-3</v>
      </c>
      <c r="O14" s="20">
        <v>2.3296998535587098E-2</v>
      </c>
      <c r="P14" s="20">
        <v>2.6939329318453858E-2</v>
      </c>
      <c r="Q14" s="20">
        <v>4.1289924758508852E-2</v>
      </c>
      <c r="S14" s="20">
        <v>0.1180082469162571</v>
      </c>
      <c r="T14" s="20">
        <v>2.3818429361832771E-2</v>
      </c>
      <c r="U14" s="20">
        <v>1.5783548676413631E-2</v>
      </c>
      <c r="V14" s="20">
        <v>0</v>
      </c>
      <c r="W14" s="20">
        <v>3.2427045822146963E-2</v>
      </c>
      <c r="X14" s="20">
        <v>4.0058065954760143E-2</v>
      </c>
      <c r="Y14" s="20">
        <v>1.1698782676260649E-2</v>
      </c>
      <c r="Z14" s="20">
        <v>4.9103674741598283E-2</v>
      </c>
      <c r="AA14" s="20">
        <v>4.6280193219100901E-2</v>
      </c>
      <c r="AB14" s="20">
        <v>0</v>
      </c>
      <c r="AC14" s="20">
        <v>0</v>
      </c>
      <c r="AD14" s="20">
        <v>2.1424361458998991E-2</v>
      </c>
      <c r="AE14" s="20">
        <v>2.21440759160146E-2</v>
      </c>
      <c r="AF14" s="20">
        <v>0</v>
      </c>
      <c r="AG14" s="20">
        <v>0</v>
      </c>
      <c r="AH14" s="20">
        <v>0</v>
      </c>
      <c r="AI14" s="20">
        <v>9.2894089781210248E-2</v>
      </c>
      <c r="AK14" s="20">
        <v>1.5242596020592161E-2</v>
      </c>
      <c r="AL14" s="20">
        <v>2.9035601186283629E-2</v>
      </c>
      <c r="AN14" s="20">
        <v>7.5675857413015756E-3</v>
      </c>
      <c r="AO14" s="20">
        <v>2.559717875919967E-2</v>
      </c>
      <c r="AP14" s="20">
        <v>3.7793769188470529E-2</v>
      </c>
      <c r="AQ14" s="20">
        <v>1.9416239364442062E-2</v>
      </c>
      <c r="AR14" s="20">
        <v>2.5523244591797441E-2</v>
      </c>
      <c r="AS14" s="20">
        <v>0</v>
      </c>
      <c r="AT14" s="20">
        <v>6.6510511315201901E-2</v>
      </c>
      <c r="AV14" s="20">
        <v>1.4634184128010491E-2</v>
      </c>
      <c r="AW14" s="20">
        <v>9.5170423850003752E-3</v>
      </c>
      <c r="AX14" s="20">
        <v>0</v>
      </c>
      <c r="AY14" s="20">
        <v>1.654088567553871E-2</v>
      </c>
      <c r="AZ14" s="20">
        <v>1.0541263584448469E-2</v>
      </c>
      <c r="BA14" s="20">
        <v>0</v>
      </c>
      <c r="BB14" s="20">
        <v>0.42500752977041911</v>
      </c>
      <c r="BC14" s="20">
        <v>4.6443019527722791E-2</v>
      </c>
      <c r="BE14" s="20">
        <v>1.6604963639643078E-2</v>
      </c>
      <c r="BF14" s="20">
        <v>1.1557962920061169E-2</v>
      </c>
      <c r="BG14" s="20">
        <v>0</v>
      </c>
      <c r="BH14" s="20">
        <v>2.352108356690422E-2</v>
      </c>
      <c r="BI14" s="20">
        <v>5.7438896251756468E-3</v>
      </c>
      <c r="BJ14" s="20">
        <v>0.10828392797283611</v>
      </c>
      <c r="BK14" s="20">
        <v>8.3461951211266358E-2</v>
      </c>
      <c r="BL14" s="20">
        <v>0</v>
      </c>
      <c r="BN14" s="20">
        <v>1.7303174134857619E-2</v>
      </c>
      <c r="BO14" s="20">
        <v>3.1759356663422209E-2</v>
      </c>
      <c r="BP14" s="20">
        <v>3.3172213290766507E-2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149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143</v>
      </c>
      <c r="C9" s="20">
        <v>0.50929457460817984</v>
      </c>
      <c r="D9" s="20">
        <v>0.401100584177909</v>
      </c>
      <c r="E9" s="20">
        <v>0.47939970695652939</v>
      </c>
      <c r="F9" s="20">
        <v>0.48477314234050611</v>
      </c>
      <c r="G9" s="20">
        <v>0.50464610519619046</v>
      </c>
      <c r="H9" s="20">
        <v>0.58096591551970322</v>
      </c>
      <c r="I9" s="20">
        <v>0.61053337541187269</v>
      </c>
      <c r="K9" s="20">
        <v>0.5098770251345659</v>
      </c>
      <c r="L9" s="20">
        <v>0.50840623073821678</v>
      </c>
      <c r="N9" s="20">
        <v>0.57233753351172711</v>
      </c>
      <c r="O9" s="20">
        <v>0.51570402578104002</v>
      </c>
      <c r="P9" s="20">
        <v>0.51656382680210255</v>
      </c>
      <c r="Q9" s="20">
        <v>0.37647907486156063</v>
      </c>
      <c r="S9" s="20">
        <v>0.307918985155687</v>
      </c>
      <c r="T9" s="20">
        <v>0.22507116228049939</v>
      </c>
      <c r="U9" s="20">
        <v>0.47089332833401709</v>
      </c>
      <c r="V9" s="20">
        <v>0.4843047591472982</v>
      </c>
      <c r="W9" s="20">
        <v>0.48279517353780121</v>
      </c>
      <c r="X9" s="20">
        <v>0.44235405770311959</v>
      </c>
      <c r="Y9" s="20">
        <v>0.40922274783424872</v>
      </c>
      <c r="Z9" s="20">
        <v>0.48500824957234218</v>
      </c>
      <c r="AA9" s="20">
        <v>0.56540628758412059</v>
      </c>
      <c r="AB9" s="20">
        <v>0.67848318464424207</v>
      </c>
      <c r="AC9" s="20">
        <v>0.60031639792826064</v>
      </c>
      <c r="AD9" s="20">
        <v>0.62217199479553487</v>
      </c>
      <c r="AE9" s="20">
        <v>0.56474550428790182</v>
      </c>
      <c r="AF9" s="20">
        <v>0.52133501358244683</v>
      </c>
      <c r="AG9" s="20">
        <v>0.47972035367762161</v>
      </c>
      <c r="AH9" s="20">
        <v>0.61422250666410172</v>
      </c>
      <c r="AI9" s="20">
        <v>0.3635058240946869</v>
      </c>
      <c r="AK9" s="20">
        <v>0.54357840968880666</v>
      </c>
      <c r="AL9" s="20">
        <v>0.47552492037448579</v>
      </c>
      <c r="AN9" s="20">
        <v>0.47802117075956441</v>
      </c>
      <c r="AO9" s="20">
        <v>0.49619212132831719</v>
      </c>
      <c r="AP9" s="20">
        <v>0.55771140620756188</v>
      </c>
      <c r="AQ9" s="20">
        <v>0.52006873499749307</v>
      </c>
      <c r="AR9" s="20">
        <v>0.5498103966818686</v>
      </c>
      <c r="AS9" s="20">
        <v>0.51238718131318362</v>
      </c>
      <c r="AT9" s="20">
        <v>0.33440187373619301</v>
      </c>
      <c r="AV9" s="20">
        <v>0.57783318346765611</v>
      </c>
      <c r="AW9" s="20">
        <v>0.51317936006830134</v>
      </c>
      <c r="AX9" s="20">
        <v>0.55295477391689074</v>
      </c>
      <c r="AY9" s="20">
        <v>0.3862954322673931</v>
      </c>
      <c r="AZ9" s="20">
        <v>0.54249181104709476</v>
      </c>
      <c r="BA9" s="20">
        <v>0.77186325144371515</v>
      </c>
      <c r="BB9" s="20">
        <v>0.31096563919005449</v>
      </c>
      <c r="BC9" s="20">
        <v>0.44263807953725048</v>
      </c>
      <c r="BE9" s="20">
        <v>0.59866762289035003</v>
      </c>
      <c r="BF9" s="20">
        <v>0.52113580623899702</v>
      </c>
      <c r="BG9" s="20">
        <v>0.52180459062222129</v>
      </c>
      <c r="BH9" s="20">
        <v>0.48504111046007442</v>
      </c>
      <c r="BI9" s="20">
        <v>0.50485848002243805</v>
      </c>
      <c r="BJ9" s="20">
        <v>0.34897366051319328</v>
      </c>
      <c r="BK9" s="20">
        <v>0.4581789571217092</v>
      </c>
      <c r="BL9" s="20">
        <v>0.34072462042082241</v>
      </c>
      <c r="BN9" s="20">
        <v>0.50558205422049884</v>
      </c>
      <c r="BO9" s="20">
        <v>0.53321044741760382</v>
      </c>
      <c r="BP9" s="20">
        <v>0.50973054178974586</v>
      </c>
    </row>
    <row r="10" spans="2:70" ht="19" customHeight="1" x14ac:dyDescent="0.35">
      <c r="B10" s="22" t="s">
        <v>144</v>
      </c>
      <c r="C10" s="20">
        <v>0.31166352371772621</v>
      </c>
      <c r="D10" s="20">
        <v>0.34589626223183528</v>
      </c>
      <c r="E10" s="20">
        <v>0.33324810495173818</v>
      </c>
      <c r="F10" s="20">
        <v>0.303765327436681</v>
      </c>
      <c r="G10" s="20">
        <v>0.32767723492284451</v>
      </c>
      <c r="H10" s="20">
        <v>0.28412912253678041</v>
      </c>
      <c r="I10" s="20">
        <v>0.27385599451706077</v>
      </c>
      <c r="K10" s="20">
        <v>0.30318817716291308</v>
      </c>
      <c r="L10" s="20">
        <v>0.32155299767465761</v>
      </c>
      <c r="N10" s="20">
        <v>0.33941681433024662</v>
      </c>
      <c r="O10" s="20">
        <v>0.27011632680161041</v>
      </c>
      <c r="P10" s="20">
        <v>0.30856911725143099</v>
      </c>
      <c r="Q10" s="20">
        <v>0.30452338005388851</v>
      </c>
      <c r="S10" s="20">
        <v>0.45589231487574111</v>
      </c>
      <c r="T10" s="20">
        <v>0.28320093498900217</v>
      </c>
      <c r="U10" s="20">
        <v>0.30269907407761981</v>
      </c>
      <c r="V10" s="20">
        <v>0.22141346954077709</v>
      </c>
      <c r="W10" s="20">
        <v>0.33758871716476391</v>
      </c>
      <c r="X10" s="20">
        <v>0.24613780463412641</v>
      </c>
      <c r="Y10" s="20">
        <v>0.37697771614266951</v>
      </c>
      <c r="Z10" s="20">
        <v>0.34346484022135709</v>
      </c>
      <c r="AA10" s="20">
        <v>0.24113267798763349</v>
      </c>
      <c r="AB10" s="20">
        <v>0.32151681535575788</v>
      </c>
      <c r="AC10" s="20">
        <v>0.29092171646648951</v>
      </c>
      <c r="AD10" s="20">
        <v>0.31153302004844968</v>
      </c>
      <c r="AE10" s="20">
        <v>0.32442086611469723</v>
      </c>
      <c r="AF10" s="20">
        <v>0.28702782102192381</v>
      </c>
      <c r="AG10" s="20">
        <v>0.42013896280769097</v>
      </c>
      <c r="AH10" s="20">
        <v>0.31096926447193718</v>
      </c>
      <c r="AI10" s="20">
        <v>0.31514434053217549</v>
      </c>
      <c r="AK10" s="20">
        <v>0.31025920352089131</v>
      </c>
      <c r="AL10" s="20">
        <v>0.31303115737769138</v>
      </c>
      <c r="AN10" s="20">
        <v>0.28852180789541498</v>
      </c>
      <c r="AO10" s="20">
        <v>0.33042459397261797</v>
      </c>
      <c r="AP10" s="20">
        <v>0.25147408109737712</v>
      </c>
      <c r="AQ10" s="20">
        <v>0.32624653844050111</v>
      </c>
      <c r="AR10" s="20">
        <v>0.31878056695464208</v>
      </c>
      <c r="AS10" s="20">
        <v>0.3446545134752898</v>
      </c>
      <c r="AT10" s="20">
        <v>0.2996102989586108</v>
      </c>
      <c r="AV10" s="20">
        <v>0.31412544435933992</v>
      </c>
      <c r="AW10" s="20">
        <v>0.32599568030686521</v>
      </c>
      <c r="AX10" s="20">
        <v>0.26552684463136411</v>
      </c>
      <c r="AY10" s="20">
        <v>0.43396357975655692</v>
      </c>
      <c r="AZ10" s="20">
        <v>0.28075219286137598</v>
      </c>
      <c r="BA10" s="20">
        <v>0</v>
      </c>
      <c r="BB10" s="20">
        <v>0.1326660898694236</v>
      </c>
      <c r="BC10" s="20">
        <v>0.29399912829152341</v>
      </c>
      <c r="BE10" s="20">
        <v>0.28157135042682307</v>
      </c>
      <c r="BF10" s="20">
        <v>0.33055774330124632</v>
      </c>
      <c r="BG10" s="20">
        <v>0.27926078131100313</v>
      </c>
      <c r="BH10" s="20">
        <v>0.36042145436537282</v>
      </c>
      <c r="BI10" s="20">
        <v>0.30152426290180279</v>
      </c>
      <c r="BJ10" s="20">
        <v>0.28322913038043362</v>
      </c>
      <c r="BK10" s="20">
        <v>0.31976066150824711</v>
      </c>
      <c r="BL10" s="20">
        <v>0.29084830924967497</v>
      </c>
      <c r="BN10" s="20">
        <v>0.2962018318466797</v>
      </c>
      <c r="BO10" s="20">
        <v>0.34135088790147861</v>
      </c>
      <c r="BP10" s="20">
        <v>0.3498936054490599</v>
      </c>
    </row>
    <row r="11" spans="2:70" ht="32" customHeight="1" x14ac:dyDescent="0.35">
      <c r="B11" s="22" t="s">
        <v>145</v>
      </c>
      <c r="C11" s="20">
        <v>0.11775005846961099</v>
      </c>
      <c r="D11" s="20">
        <v>0.18884231734661419</v>
      </c>
      <c r="E11" s="20">
        <v>0.1158459597286001</v>
      </c>
      <c r="F11" s="20">
        <v>0.13529291247994171</v>
      </c>
      <c r="G11" s="20">
        <v>0.1133181808777429</v>
      </c>
      <c r="H11" s="20">
        <v>9.9511904921048541E-2</v>
      </c>
      <c r="I11" s="20">
        <v>6.5181237393254321E-2</v>
      </c>
      <c r="K11" s="20">
        <v>0.12759620115002471</v>
      </c>
      <c r="L11" s="20">
        <v>0.10613777360351589</v>
      </c>
      <c r="N11" s="20">
        <v>6.1477119974775493E-2</v>
      </c>
      <c r="O11" s="20">
        <v>0.13193407246828401</v>
      </c>
      <c r="P11" s="20">
        <v>0.1288460306788726</v>
      </c>
      <c r="Q11" s="20">
        <v>0.20292687438137169</v>
      </c>
      <c r="S11" s="20">
        <v>3.9637619076696197E-2</v>
      </c>
      <c r="T11" s="20">
        <v>0.32211419591197499</v>
      </c>
      <c r="U11" s="20">
        <v>0.16442818910154661</v>
      </c>
      <c r="V11" s="20">
        <v>0.22537328291919431</v>
      </c>
      <c r="W11" s="20">
        <v>9.724636003544955E-2</v>
      </c>
      <c r="X11" s="20">
        <v>0.2426116201327938</v>
      </c>
      <c r="Y11" s="20">
        <v>0.1468504658486878</v>
      </c>
      <c r="Z11" s="20">
        <v>0.12242323546470241</v>
      </c>
      <c r="AA11" s="20">
        <v>6.3208483526863202E-2</v>
      </c>
      <c r="AB11" s="20">
        <v>0</v>
      </c>
      <c r="AC11" s="20">
        <v>9.0421741941688435E-2</v>
      </c>
      <c r="AD11" s="20">
        <v>4.4428752176820817E-2</v>
      </c>
      <c r="AE11" s="20">
        <v>7.2987507087754075E-2</v>
      </c>
      <c r="AF11" s="20">
        <v>0.1254318100689279</v>
      </c>
      <c r="AG11" s="20">
        <v>8.5478013084348436E-2</v>
      </c>
      <c r="AH11" s="20">
        <v>5.6140550123519532E-2</v>
      </c>
      <c r="AI11" s="20">
        <v>0.1561666837555962</v>
      </c>
      <c r="AK11" s="20">
        <v>0.1035273869677785</v>
      </c>
      <c r="AL11" s="20">
        <v>0.1317293163624281</v>
      </c>
      <c r="AN11" s="20">
        <v>0.16734628475265739</v>
      </c>
      <c r="AO11" s="20">
        <v>0.13399963654709179</v>
      </c>
      <c r="AP11" s="20">
        <v>6.9552563792185468E-2</v>
      </c>
      <c r="AQ11" s="20">
        <v>0.1047582777203856</v>
      </c>
      <c r="AR11" s="20">
        <v>7.0431220642542647E-2</v>
      </c>
      <c r="AS11" s="20">
        <v>0.1226329530535424</v>
      </c>
      <c r="AT11" s="20">
        <v>0.21618507082651831</v>
      </c>
      <c r="AV11" s="20">
        <v>8.157653802829587E-2</v>
      </c>
      <c r="AW11" s="20">
        <v>0.1037340318260366</v>
      </c>
      <c r="AX11" s="20">
        <v>0.1182705409380943</v>
      </c>
      <c r="AY11" s="20">
        <v>6.315059039599652E-2</v>
      </c>
      <c r="AZ11" s="20">
        <v>0.15466435201883949</v>
      </c>
      <c r="BA11" s="20">
        <v>0</v>
      </c>
      <c r="BB11" s="20">
        <v>9.9230073560032217E-2</v>
      </c>
      <c r="BC11" s="20">
        <v>0.18298470287207069</v>
      </c>
      <c r="BE11" s="20">
        <v>9.2745676446325892E-2</v>
      </c>
      <c r="BF11" s="20">
        <v>9.5487346421568933E-2</v>
      </c>
      <c r="BG11" s="20">
        <v>0.1117812566828037</v>
      </c>
      <c r="BH11" s="20">
        <v>9.2867236408947756E-2</v>
      </c>
      <c r="BI11" s="20">
        <v>0.14772159721690051</v>
      </c>
      <c r="BJ11" s="20">
        <v>0.23170307067950149</v>
      </c>
      <c r="BK11" s="20">
        <v>0.12923492654322549</v>
      </c>
      <c r="BL11" s="20">
        <v>0.20263745141403131</v>
      </c>
      <c r="BN11" s="20">
        <v>0.13471663991682711</v>
      </c>
      <c r="BO11" s="20">
        <v>5.8281823518277723E-2</v>
      </c>
      <c r="BP11" s="20">
        <v>9.1011334181621661E-2</v>
      </c>
    </row>
    <row r="12" spans="2:70" ht="19" customHeight="1" x14ac:dyDescent="0.35">
      <c r="B12" s="22" t="s">
        <v>146</v>
      </c>
      <c r="C12" s="20">
        <v>2.6338236970803189E-2</v>
      </c>
      <c r="D12" s="20">
        <v>3.5710369915540663E-2</v>
      </c>
      <c r="E12" s="20">
        <v>2.6529644515526061E-2</v>
      </c>
      <c r="F12" s="20">
        <v>2.710389406890993E-2</v>
      </c>
      <c r="G12" s="20">
        <v>2.8406812755825499E-2</v>
      </c>
      <c r="H12" s="20">
        <v>2.0528822684270191E-2</v>
      </c>
      <c r="I12" s="20">
        <v>2.0971051932216149E-2</v>
      </c>
      <c r="K12" s="20">
        <v>3.028648297011987E-2</v>
      </c>
      <c r="L12" s="20">
        <v>2.206569402704445E-2</v>
      </c>
      <c r="N12" s="20">
        <v>7.9180700964489453E-3</v>
      </c>
      <c r="O12" s="20">
        <v>4.6087535562476363E-2</v>
      </c>
      <c r="P12" s="20">
        <v>1.877807566177048E-2</v>
      </c>
      <c r="Q12" s="20">
        <v>4.6449164482989649E-2</v>
      </c>
      <c r="S12" s="20">
        <v>7.8542833975618606E-2</v>
      </c>
      <c r="T12" s="20">
        <v>0.1242829558645626</v>
      </c>
      <c r="U12" s="20">
        <v>0</v>
      </c>
      <c r="V12" s="20">
        <v>2.5502426910479561E-2</v>
      </c>
      <c r="W12" s="20">
        <v>5.8089839290244659E-2</v>
      </c>
      <c r="X12" s="20">
        <v>3.4977068538224958E-2</v>
      </c>
      <c r="Y12" s="20">
        <v>2.3170353267535321E-2</v>
      </c>
      <c r="Z12" s="20">
        <v>0</v>
      </c>
      <c r="AA12" s="20">
        <v>3.423992152913443E-2</v>
      </c>
      <c r="AB12" s="20">
        <v>0</v>
      </c>
      <c r="AC12" s="20">
        <v>1.834014366356139E-2</v>
      </c>
      <c r="AD12" s="20">
        <v>9.93880598839505E-3</v>
      </c>
      <c r="AE12" s="20">
        <v>1.570204659363229E-2</v>
      </c>
      <c r="AF12" s="20">
        <v>4.7237478812292157E-2</v>
      </c>
      <c r="AG12" s="20">
        <v>1.466267043033917E-2</v>
      </c>
      <c r="AH12" s="20">
        <v>5.1032367944584918E-3</v>
      </c>
      <c r="AI12" s="20">
        <v>4.473035601780085E-2</v>
      </c>
      <c r="AK12" s="20">
        <v>2.0543318805660789E-2</v>
      </c>
      <c r="AL12" s="20">
        <v>3.2282871409803293E-2</v>
      </c>
      <c r="AN12" s="20">
        <v>4.004775868400047E-2</v>
      </c>
      <c r="AO12" s="20">
        <v>7.143465105992842E-3</v>
      </c>
      <c r="AP12" s="20">
        <v>7.920946886894846E-2</v>
      </c>
      <c r="AQ12" s="20">
        <v>1.512293664905805E-2</v>
      </c>
      <c r="AR12" s="20">
        <v>2.6409980949293092E-2</v>
      </c>
      <c r="AS12" s="20">
        <v>0</v>
      </c>
      <c r="AT12" s="20">
        <v>4.1478395403335949E-2</v>
      </c>
      <c r="AV12" s="20">
        <v>1.4370332502057839E-2</v>
      </c>
      <c r="AW12" s="20">
        <v>2.642410203358618E-2</v>
      </c>
      <c r="AX12" s="20">
        <v>1.9486275381729059E-2</v>
      </c>
      <c r="AY12" s="20">
        <v>7.9821491337910472E-2</v>
      </c>
      <c r="AZ12" s="20">
        <v>1.1550380488241011E-2</v>
      </c>
      <c r="BA12" s="20">
        <v>0</v>
      </c>
      <c r="BB12" s="20">
        <v>0</v>
      </c>
      <c r="BC12" s="20">
        <v>3.4891830113154138E-2</v>
      </c>
      <c r="BE12" s="20">
        <v>1.317401851933152E-2</v>
      </c>
      <c r="BF12" s="20">
        <v>2.653897222156517E-2</v>
      </c>
      <c r="BG12" s="20">
        <v>4.7475190601947617E-2</v>
      </c>
      <c r="BH12" s="20">
        <v>2.813889030836713E-2</v>
      </c>
      <c r="BI12" s="20">
        <v>3.263131746649868E-2</v>
      </c>
      <c r="BJ12" s="20">
        <v>2.5137296846035929E-2</v>
      </c>
      <c r="BK12" s="20">
        <v>2.753082359905798E-2</v>
      </c>
      <c r="BL12" s="20">
        <v>0</v>
      </c>
      <c r="BN12" s="20">
        <v>2.706858979554596E-2</v>
      </c>
      <c r="BO12" s="20">
        <v>3.2326855013665529E-2</v>
      </c>
      <c r="BP12" s="20">
        <v>1.893885834433277E-2</v>
      </c>
    </row>
    <row r="13" spans="2:70" ht="19" customHeight="1" x14ac:dyDescent="0.35">
      <c r="B13" s="22" t="s">
        <v>147</v>
      </c>
      <c r="C13" s="20">
        <v>8.3430731798938614E-3</v>
      </c>
      <c r="D13" s="20">
        <v>0</v>
      </c>
      <c r="E13" s="20">
        <v>3.1408744636915432E-3</v>
      </c>
      <c r="F13" s="20">
        <v>2.5925836461274328E-2</v>
      </c>
      <c r="G13" s="20">
        <v>0</v>
      </c>
      <c r="H13" s="20">
        <v>6.2328431292307286E-3</v>
      </c>
      <c r="I13" s="20">
        <v>6.705231974235247E-3</v>
      </c>
      <c r="K13" s="20">
        <v>1.3610280615209681E-2</v>
      </c>
      <c r="L13" s="20">
        <v>2.4638883617200051E-3</v>
      </c>
      <c r="N13" s="20">
        <v>8.533421654196887E-3</v>
      </c>
      <c r="O13" s="20">
        <v>1.014956472241422E-2</v>
      </c>
      <c r="P13" s="20">
        <v>5.1153847723921864E-3</v>
      </c>
      <c r="Q13" s="20">
        <v>8.493424828342977E-3</v>
      </c>
      <c r="S13" s="20">
        <v>0</v>
      </c>
      <c r="T13" s="20">
        <v>0</v>
      </c>
      <c r="U13" s="20">
        <v>0</v>
      </c>
      <c r="V13" s="20">
        <v>1.63504207886861E-2</v>
      </c>
      <c r="W13" s="20">
        <v>0</v>
      </c>
      <c r="X13" s="20">
        <v>1.677830800613795E-2</v>
      </c>
      <c r="Y13" s="20">
        <v>1.527271786322501E-2</v>
      </c>
      <c r="Z13" s="20">
        <v>0</v>
      </c>
      <c r="AA13" s="20">
        <v>3.3955002956319882E-2</v>
      </c>
      <c r="AB13" s="20">
        <v>0</v>
      </c>
      <c r="AC13" s="20">
        <v>0</v>
      </c>
      <c r="AD13" s="20">
        <v>0</v>
      </c>
      <c r="AE13" s="20">
        <v>0</v>
      </c>
      <c r="AF13" s="20">
        <v>1.8967876514409409E-2</v>
      </c>
      <c r="AG13" s="20">
        <v>0</v>
      </c>
      <c r="AH13" s="20">
        <v>6.8227952163009767E-3</v>
      </c>
      <c r="AI13" s="20">
        <v>4.3042394948437222E-2</v>
      </c>
      <c r="AK13" s="20">
        <v>3.736373747827898E-3</v>
      </c>
      <c r="AL13" s="20">
        <v>1.3025316970408121E-2</v>
      </c>
      <c r="AN13" s="20">
        <v>0</v>
      </c>
      <c r="AO13" s="20">
        <v>1.3940947706505981E-2</v>
      </c>
      <c r="AP13" s="20">
        <v>1.952020305095915E-2</v>
      </c>
      <c r="AQ13" s="20">
        <v>7.4753727553698232E-3</v>
      </c>
      <c r="AR13" s="20">
        <v>4.0155730362370964E-3</v>
      </c>
      <c r="AS13" s="20">
        <v>2.0325352157984269E-2</v>
      </c>
      <c r="AT13" s="20">
        <v>0</v>
      </c>
      <c r="AV13" s="20">
        <v>0</v>
      </c>
      <c r="AW13" s="20">
        <v>1.014934776234297E-2</v>
      </c>
      <c r="AX13" s="20">
        <v>2.670262159707917E-2</v>
      </c>
      <c r="AY13" s="20">
        <v>2.022802056660436E-2</v>
      </c>
      <c r="AZ13" s="20">
        <v>0</v>
      </c>
      <c r="BA13" s="20">
        <v>0.2281367485562848</v>
      </c>
      <c r="BB13" s="20">
        <v>0</v>
      </c>
      <c r="BC13" s="20">
        <v>3.755336190426881E-3</v>
      </c>
      <c r="BE13" s="20">
        <v>0</v>
      </c>
      <c r="BF13" s="20">
        <v>5.9022993676037076E-3</v>
      </c>
      <c r="BG13" s="20">
        <v>1.454258559089314E-2</v>
      </c>
      <c r="BH13" s="20">
        <v>1.0010224890333781E-2</v>
      </c>
      <c r="BI13" s="20">
        <v>0</v>
      </c>
      <c r="BJ13" s="20">
        <v>0</v>
      </c>
      <c r="BK13" s="20">
        <v>0</v>
      </c>
      <c r="BL13" s="20">
        <v>0.16578961891547131</v>
      </c>
      <c r="BN13" s="20">
        <v>8.5769422918515678E-3</v>
      </c>
      <c r="BO13" s="20">
        <v>1.1989182098537131E-2</v>
      </c>
      <c r="BP13" s="20">
        <v>4.4163751454529337E-3</v>
      </c>
    </row>
    <row r="14" spans="2:70" ht="19" customHeight="1" x14ac:dyDescent="0.35">
      <c r="B14" s="22" t="s">
        <v>93</v>
      </c>
      <c r="C14" s="20">
        <v>2.661053305378577E-2</v>
      </c>
      <c r="D14" s="20">
        <v>2.8450466328100919E-2</v>
      </c>
      <c r="E14" s="20">
        <v>4.1835709383914559E-2</v>
      </c>
      <c r="F14" s="20">
        <v>2.3138887212686709E-2</v>
      </c>
      <c r="G14" s="20">
        <v>2.595166624739681E-2</v>
      </c>
      <c r="H14" s="20">
        <v>8.6313912089670368E-3</v>
      </c>
      <c r="I14" s="20">
        <v>2.2753108771360778E-2</v>
      </c>
      <c r="K14" s="20">
        <v>1.544183296716666E-2</v>
      </c>
      <c r="L14" s="20">
        <v>3.9373415594845362E-2</v>
      </c>
      <c r="N14" s="20">
        <v>1.0317040432604931E-2</v>
      </c>
      <c r="O14" s="20">
        <v>2.6008474664175159E-2</v>
      </c>
      <c r="P14" s="20">
        <v>2.212756483343125E-2</v>
      </c>
      <c r="Q14" s="20">
        <v>6.1128081391846653E-2</v>
      </c>
      <c r="S14" s="20">
        <v>0.1180082469162571</v>
      </c>
      <c r="T14" s="20">
        <v>4.5330750953960643E-2</v>
      </c>
      <c r="U14" s="20">
        <v>6.1979408486816462E-2</v>
      </c>
      <c r="V14" s="20">
        <v>2.7055640693564489E-2</v>
      </c>
      <c r="W14" s="20">
        <v>2.4279909971740659E-2</v>
      </c>
      <c r="X14" s="20">
        <v>1.714114098559745E-2</v>
      </c>
      <c r="Y14" s="20">
        <v>2.850599904363358E-2</v>
      </c>
      <c r="Z14" s="20">
        <v>4.9103674741598283E-2</v>
      </c>
      <c r="AA14" s="20">
        <v>6.2057626415928401E-2</v>
      </c>
      <c r="AB14" s="20">
        <v>0</v>
      </c>
      <c r="AC14" s="20">
        <v>0</v>
      </c>
      <c r="AD14" s="20">
        <v>1.19274269907996E-2</v>
      </c>
      <c r="AE14" s="20">
        <v>2.21440759160146E-2</v>
      </c>
      <c r="AF14" s="20">
        <v>0</v>
      </c>
      <c r="AG14" s="20">
        <v>0</v>
      </c>
      <c r="AH14" s="20">
        <v>6.7416467296818596E-3</v>
      </c>
      <c r="AI14" s="20">
        <v>7.7410400651303446E-2</v>
      </c>
      <c r="AK14" s="20">
        <v>1.8355307269034869E-2</v>
      </c>
      <c r="AL14" s="20">
        <v>3.440641750518323E-2</v>
      </c>
      <c r="AN14" s="20">
        <v>2.6062977908362671E-2</v>
      </c>
      <c r="AO14" s="20">
        <v>1.8299235339474279E-2</v>
      </c>
      <c r="AP14" s="20">
        <v>2.2532276982967909E-2</v>
      </c>
      <c r="AQ14" s="20">
        <v>2.6328139437192491E-2</v>
      </c>
      <c r="AR14" s="20">
        <v>3.055226173541644E-2</v>
      </c>
      <c r="AS14" s="20">
        <v>0</v>
      </c>
      <c r="AT14" s="20">
        <v>0.1083243610753418</v>
      </c>
      <c r="AV14" s="20">
        <v>1.2094501642650451E-2</v>
      </c>
      <c r="AW14" s="20">
        <v>2.051747800286776E-2</v>
      </c>
      <c r="AX14" s="20">
        <v>1.7058943534842951E-2</v>
      </c>
      <c r="AY14" s="20">
        <v>1.654088567553871E-2</v>
      </c>
      <c r="AZ14" s="20">
        <v>1.0541263584448469E-2</v>
      </c>
      <c r="BA14" s="20">
        <v>0</v>
      </c>
      <c r="BB14" s="20">
        <v>0.45713819738048961</v>
      </c>
      <c r="BC14" s="20">
        <v>4.1730922995574432E-2</v>
      </c>
      <c r="BE14" s="20">
        <v>1.384133171716957E-2</v>
      </c>
      <c r="BF14" s="20">
        <v>2.0377832449019001E-2</v>
      </c>
      <c r="BG14" s="20">
        <v>2.5135595191130969E-2</v>
      </c>
      <c r="BH14" s="20">
        <v>2.352108356690422E-2</v>
      </c>
      <c r="BI14" s="20">
        <v>1.326434239235987E-2</v>
      </c>
      <c r="BJ14" s="20">
        <v>0.1109568415808356</v>
      </c>
      <c r="BK14" s="20">
        <v>6.5294631227760261E-2</v>
      </c>
      <c r="BL14" s="20">
        <v>0</v>
      </c>
      <c r="BN14" s="20">
        <v>2.785394192859679E-2</v>
      </c>
      <c r="BO14" s="20">
        <v>2.2840804050436959E-2</v>
      </c>
      <c r="BP14" s="20">
        <v>2.6009285089786869E-2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0.18942004172884849</v>
      </c>
      <c r="D9" s="20">
        <v>0.2310310413721462</v>
      </c>
      <c r="E9" s="20">
        <v>0.21451245486824169</v>
      </c>
      <c r="F9" s="20">
        <v>0.22410063068281399</v>
      </c>
      <c r="G9" s="20">
        <v>0.16260289962662919</v>
      </c>
      <c r="H9" s="20">
        <v>0.16102924075304989</v>
      </c>
      <c r="I9" s="20">
        <v>0.12409588216468211</v>
      </c>
      <c r="K9" s="20">
        <v>0.1955476427526508</v>
      </c>
      <c r="L9" s="20">
        <v>0.18378341897840511</v>
      </c>
      <c r="N9" s="20">
        <v>0.1788899184003363</v>
      </c>
      <c r="O9" s="20">
        <v>0.208594276243532</v>
      </c>
      <c r="P9" s="20">
        <v>0.2394726621046887</v>
      </c>
      <c r="Q9" s="20">
        <v>0.1586861698626334</v>
      </c>
      <c r="S9" s="20">
        <v>0.2459551307922388</v>
      </c>
      <c r="T9" s="20">
        <v>0.20317632834881541</v>
      </c>
      <c r="U9" s="20">
        <v>0.20672534212458521</v>
      </c>
      <c r="V9" s="20">
        <v>0.18347820106595111</v>
      </c>
      <c r="W9" s="20">
        <v>0.23896439687801069</v>
      </c>
      <c r="X9" s="20">
        <v>0.22246769666295529</v>
      </c>
      <c r="Y9" s="20">
        <v>0.13302381734779109</v>
      </c>
      <c r="Z9" s="20">
        <v>0.12527812551851911</v>
      </c>
      <c r="AA9" s="20">
        <v>0.1345808492887145</v>
      </c>
      <c r="AB9" s="20">
        <v>0.1547064613122924</v>
      </c>
      <c r="AC9" s="20">
        <v>0.20954587248904871</v>
      </c>
      <c r="AD9" s="20">
        <v>9.5788208269438319E-2</v>
      </c>
      <c r="AE9" s="20">
        <v>0.19690603709746959</v>
      </c>
      <c r="AF9" s="20">
        <v>0.19489132802767789</v>
      </c>
      <c r="AG9" s="20">
        <v>0.15450900911972171</v>
      </c>
      <c r="AH9" s="20">
        <v>0.22211919622766579</v>
      </c>
      <c r="AI9" s="20">
        <v>0.32793011655275939</v>
      </c>
      <c r="AK9" s="20">
        <v>0.18928801331390541</v>
      </c>
      <c r="AL9" s="20">
        <v>0.19020723745916249</v>
      </c>
      <c r="AN9" s="20">
        <v>0.16936035621676951</v>
      </c>
      <c r="AO9" s="20">
        <v>0.2265174448179143</v>
      </c>
      <c r="AP9" s="20">
        <v>0.15880001487753201</v>
      </c>
      <c r="AQ9" s="20">
        <v>0.1921233745188673</v>
      </c>
      <c r="AR9" s="20">
        <v>0.18265752343794789</v>
      </c>
      <c r="AS9" s="20">
        <v>0.21065081301818259</v>
      </c>
      <c r="AT9" s="20">
        <v>0.13695639002376761</v>
      </c>
      <c r="AV9" s="20">
        <v>0.17186114344136449</v>
      </c>
      <c r="AW9" s="20">
        <v>0.17460997739739689</v>
      </c>
      <c r="AX9" s="20">
        <v>0.20282676643903019</v>
      </c>
      <c r="AY9" s="20">
        <v>0.28299966968375012</v>
      </c>
      <c r="AZ9" s="20">
        <v>0.2004379525262775</v>
      </c>
      <c r="BA9" s="20">
        <v>0.35909172593438721</v>
      </c>
      <c r="BB9" s="20">
        <v>0</v>
      </c>
      <c r="BC9" s="20">
        <v>0.2093398918481906</v>
      </c>
      <c r="BE9" s="20">
        <v>0.16234788910340961</v>
      </c>
      <c r="BF9" s="20">
        <v>0.2041605158842279</v>
      </c>
      <c r="BG9" s="20">
        <v>0.16656569528024889</v>
      </c>
      <c r="BH9" s="20">
        <v>0.25751834060344181</v>
      </c>
      <c r="BI9" s="20">
        <v>0.17706988595100781</v>
      </c>
      <c r="BJ9" s="20">
        <v>0.18303375509436631</v>
      </c>
      <c r="BK9" s="20">
        <v>0.15475928836138941</v>
      </c>
      <c r="BL9" s="20">
        <v>0.1696300879399904</v>
      </c>
      <c r="BN9" s="20">
        <v>0.21108344862049949</v>
      </c>
      <c r="BO9" s="20">
        <v>0.1227522657771789</v>
      </c>
      <c r="BP9" s="20">
        <v>0.171356297936746</v>
      </c>
    </row>
    <row r="10" spans="2:70" ht="19" customHeight="1" x14ac:dyDescent="0.35">
      <c r="B10" s="22" t="s">
        <v>146</v>
      </c>
      <c r="C10" s="20">
        <v>0.20747284643557121</v>
      </c>
      <c r="D10" s="20">
        <v>0.29297177652228262</v>
      </c>
      <c r="E10" s="20">
        <v>0.20423096858093909</v>
      </c>
      <c r="F10" s="20">
        <v>0.22931439173342449</v>
      </c>
      <c r="G10" s="20">
        <v>0.22855883631890661</v>
      </c>
      <c r="H10" s="20">
        <v>0.12664765494870389</v>
      </c>
      <c r="I10" s="20">
        <v>0.164016717732481</v>
      </c>
      <c r="K10" s="20">
        <v>0.20016050516888559</v>
      </c>
      <c r="L10" s="20">
        <v>0.2147659385616941</v>
      </c>
      <c r="N10" s="20">
        <v>0.2022038816945208</v>
      </c>
      <c r="O10" s="20">
        <v>0.2088512239978238</v>
      </c>
      <c r="P10" s="20">
        <v>0.2194526273857505</v>
      </c>
      <c r="Q10" s="20">
        <v>0.21097419788254859</v>
      </c>
      <c r="S10" s="20">
        <v>0.1235403186228952</v>
      </c>
      <c r="T10" s="20">
        <v>0.18411503656456579</v>
      </c>
      <c r="U10" s="20">
        <v>0.15400167425113109</v>
      </c>
      <c r="V10" s="20">
        <v>0.23490813773534669</v>
      </c>
      <c r="W10" s="20">
        <v>0.23781521509307979</v>
      </c>
      <c r="X10" s="20">
        <v>0.34630656413177408</v>
      </c>
      <c r="Y10" s="20">
        <v>0.21004940294274069</v>
      </c>
      <c r="Z10" s="20">
        <v>0.13047240428312681</v>
      </c>
      <c r="AA10" s="20">
        <v>0.29335767683199382</v>
      </c>
      <c r="AB10" s="20">
        <v>0.1975920460493793</v>
      </c>
      <c r="AC10" s="20">
        <v>0.19078033614244319</v>
      </c>
      <c r="AD10" s="20">
        <v>0.19497360926907531</v>
      </c>
      <c r="AE10" s="20">
        <v>0.16975197130795661</v>
      </c>
      <c r="AF10" s="20">
        <v>0.20422257916175451</v>
      </c>
      <c r="AG10" s="20">
        <v>0.22134654741709731</v>
      </c>
      <c r="AH10" s="20">
        <v>0.21854546370883771</v>
      </c>
      <c r="AI10" s="20">
        <v>0.1092047071512567</v>
      </c>
      <c r="AK10" s="20">
        <v>0.19887982642017271</v>
      </c>
      <c r="AL10" s="20">
        <v>0.21641193810803239</v>
      </c>
      <c r="AN10" s="20">
        <v>0.2009237185046199</v>
      </c>
      <c r="AO10" s="20">
        <v>0.21887723655643229</v>
      </c>
      <c r="AP10" s="20">
        <v>0.1807860622748951</v>
      </c>
      <c r="AQ10" s="20">
        <v>0.1825827048682549</v>
      </c>
      <c r="AR10" s="20">
        <v>0.2399298393757445</v>
      </c>
      <c r="AS10" s="20">
        <v>0.2283620768938612</v>
      </c>
      <c r="AT10" s="20">
        <v>0.22621429314651781</v>
      </c>
      <c r="AV10" s="20">
        <v>0.18137018138347369</v>
      </c>
      <c r="AW10" s="20">
        <v>0.22231081992144261</v>
      </c>
      <c r="AX10" s="20">
        <v>0.212857917207701</v>
      </c>
      <c r="AY10" s="20">
        <v>0.23022393334096669</v>
      </c>
      <c r="AZ10" s="20">
        <v>0.21722316976154629</v>
      </c>
      <c r="BA10" s="20">
        <v>0</v>
      </c>
      <c r="BB10" s="20">
        <v>0</v>
      </c>
      <c r="BC10" s="20">
        <v>0.20702895561525009</v>
      </c>
      <c r="BE10" s="20">
        <v>0.25908102309745568</v>
      </c>
      <c r="BF10" s="20">
        <v>0.16262890913407671</v>
      </c>
      <c r="BG10" s="20">
        <v>0.1820389115979506</v>
      </c>
      <c r="BH10" s="20">
        <v>0.24268301159697511</v>
      </c>
      <c r="BI10" s="20">
        <v>0.20982897389854821</v>
      </c>
      <c r="BJ10" s="20">
        <v>0.11487442140207189</v>
      </c>
      <c r="BK10" s="20">
        <v>0.31420664909017793</v>
      </c>
      <c r="BL10" s="20">
        <v>0.23421059063551389</v>
      </c>
      <c r="BN10" s="20">
        <v>0.1935927063557778</v>
      </c>
      <c r="BO10" s="20">
        <v>0.2507804303892025</v>
      </c>
      <c r="BP10" s="20">
        <v>0.21931370700281619</v>
      </c>
    </row>
    <row r="11" spans="2:70" ht="32" customHeight="1" x14ac:dyDescent="0.35">
      <c r="B11" s="22" t="s">
        <v>145</v>
      </c>
      <c r="C11" s="20">
        <v>0.22933607095156219</v>
      </c>
      <c r="D11" s="20">
        <v>0.1925824372163478</v>
      </c>
      <c r="E11" s="20">
        <v>0.22556166039839029</v>
      </c>
      <c r="F11" s="20">
        <v>0.22646346679285931</v>
      </c>
      <c r="G11" s="20">
        <v>0.21149517579143001</v>
      </c>
      <c r="H11" s="20">
        <v>0.30196293916010492</v>
      </c>
      <c r="I11" s="20">
        <v>0.22597831149052081</v>
      </c>
      <c r="K11" s="20">
        <v>0.21363330838687991</v>
      </c>
      <c r="L11" s="20">
        <v>0.2455123272872371</v>
      </c>
      <c r="N11" s="20">
        <v>0.18780869304882489</v>
      </c>
      <c r="O11" s="20">
        <v>0.22124910781763471</v>
      </c>
      <c r="P11" s="20">
        <v>0.2496446306714786</v>
      </c>
      <c r="Q11" s="20">
        <v>0.29998367627707823</v>
      </c>
      <c r="S11" s="20">
        <v>0.19748047723068279</v>
      </c>
      <c r="T11" s="20">
        <v>0.38297586931290639</v>
      </c>
      <c r="U11" s="20">
        <v>0.33609669712065832</v>
      </c>
      <c r="V11" s="20">
        <v>0.2336966559587676</v>
      </c>
      <c r="W11" s="20">
        <v>0.16979549580967851</v>
      </c>
      <c r="X11" s="20">
        <v>0.2155693265325154</v>
      </c>
      <c r="Y11" s="20">
        <v>0.28174687577624741</v>
      </c>
      <c r="Z11" s="20">
        <v>0.37334843330689732</v>
      </c>
      <c r="AA11" s="20">
        <v>0.18060643040105451</v>
      </c>
      <c r="AB11" s="20">
        <v>0.1622776009882396</v>
      </c>
      <c r="AC11" s="20">
        <v>0.26453059172613658</v>
      </c>
      <c r="AD11" s="20">
        <v>0.23026214808214479</v>
      </c>
      <c r="AE11" s="20">
        <v>0.1745359049201517</v>
      </c>
      <c r="AF11" s="20">
        <v>0.22950674299873769</v>
      </c>
      <c r="AG11" s="20">
        <v>0.18489608133639521</v>
      </c>
      <c r="AH11" s="20">
        <v>0.11152844035372329</v>
      </c>
      <c r="AI11" s="20">
        <v>0.25642778911545527</v>
      </c>
      <c r="AK11" s="20">
        <v>0.2270063478528368</v>
      </c>
      <c r="AL11" s="20">
        <v>0.2316546893850854</v>
      </c>
      <c r="AN11" s="20">
        <v>0.34040578442200148</v>
      </c>
      <c r="AO11" s="20">
        <v>0.23919626634238261</v>
      </c>
      <c r="AP11" s="20">
        <v>0.20829513089629781</v>
      </c>
      <c r="AQ11" s="20">
        <v>0.23127316370451481</v>
      </c>
      <c r="AR11" s="20">
        <v>0.13346945711010089</v>
      </c>
      <c r="AS11" s="20">
        <v>0.1064078994374091</v>
      </c>
      <c r="AT11" s="20">
        <v>0.27785230406257261</v>
      </c>
      <c r="AV11" s="20">
        <v>0.15726605266034699</v>
      </c>
      <c r="AW11" s="20">
        <v>0.2147626293136301</v>
      </c>
      <c r="AX11" s="20">
        <v>0.22008694660480299</v>
      </c>
      <c r="AY11" s="20">
        <v>0.27106960158566812</v>
      </c>
      <c r="AZ11" s="20">
        <v>0.27444386482810063</v>
      </c>
      <c r="BA11" s="20">
        <v>0.13943255762478021</v>
      </c>
      <c r="BB11" s="20">
        <v>0.31962628525569248</v>
      </c>
      <c r="BC11" s="20">
        <v>0.2974964065391299</v>
      </c>
      <c r="BE11" s="20">
        <v>0.1599252456933104</v>
      </c>
      <c r="BF11" s="20">
        <v>0.2304164019142646</v>
      </c>
      <c r="BG11" s="20">
        <v>0.2390037032535888</v>
      </c>
      <c r="BH11" s="20">
        <v>0.27031211640168079</v>
      </c>
      <c r="BI11" s="20">
        <v>0.2098537321774219</v>
      </c>
      <c r="BJ11" s="20">
        <v>0.38166395165395139</v>
      </c>
      <c r="BK11" s="20">
        <v>0.23607465380572029</v>
      </c>
      <c r="BL11" s="20">
        <v>0.25820037579346422</v>
      </c>
      <c r="BN11" s="20">
        <v>0.2290465054133195</v>
      </c>
      <c r="BO11" s="20">
        <v>0.24733613205882651</v>
      </c>
      <c r="BP11" s="20">
        <v>0.21240113345668071</v>
      </c>
    </row>
    <row r="12" spans="2:70" ht="19" customHeight="1" x14ac:dyDescent="0.35">
      <c r="B12" s="22" t="s">
        <v>144</v>
      </c>
      <c r="C12" s="20">
        <v>0.1950930156152994</v>
      </c>
      <c r="D12" s="20">
        <v>0.17331189120199109</v>
      </c>
      <c r="E12" s="20">
        <v>0.1759116311545422</v>
      </c>
      <c r="F12" s="20">
        <v>0.14239925898848729</v>
      </c>
      <c r="G12" s="20">
        <v>0.23314522100645541</v>
      </c>
      <c r="H12" s="20">
        <v>0.21814121375611789</v>
      </c>
      <c r="I12" s="20">
        <v>0.25661089887796568</v>
      </c>
      <c r="K12" s="20">
        <v>0.199352869810556</v>
      </c>
      <c r="L12" s="20">
        <v>0.1902929943145972</v>
      </c>
      <c r="N12" s="20">
        <v>0.2355667867937152</v>
      </c>
      <c r="O12" s="20">
        <v>0.1768996439344015</v>
      </c>
      <c r="P12" s="20">
        <v>0.13480424141684749</v>
      </c>
      <c r="Q12" s="20">
        <v>0.1777920951689701</v>
      </c>
      <c r="S12" s="20">
        <v>0.18773253301490489</v>
      </c>
      <c r="T12" s="20">
        <v>9.3306595474716314E-2</v>
      </c>
      <c r="U12" s="20">
        <v>0.1832190577116303</v>
      </c>
      <c r="V12" s="20">
        <v>0.15649752066382519</v>
      </c>
      <c r="W12" s="20">
        <v>0.15782399507950351</v>
      </c>
      <c r="X12" s="20">
        <v>0.116982553509061</v>
      </c>
      <c r="Y12" s="20">
        <v>0.19822179591937261</v>
      </c>
      <c r="Z12" s="20">
        <v>0.18679283944381761</v>
      </c>
      <c r="AA12" s="20">
        <v>0.21647836852426269</v>
      </c>
      <c r="AB12" s="20">
        <v>0.27572883268486409</v>
      </c>
      <c r="AC12" s="20">
        <v>0.18242424926275411</v>
      </c>
      <c r="AD12" s="20">
        <v>0.3249476015929349</v>
      </c>
      <c r="AE12" s="20">
        <v>0.16747459123817809</v>
      </c>
      <c r="AF12" s="20">
        <v>0.1979283663985445</v>
      </c>
      <c r="AG12" s="20">
        <v>0.26660918124976479</v>
      </c>
      <c r="AH12" s="20">
        <v>0.23237153226573509</v>
      </c>
      <c r="AI12" s="20">
        <v>0.1008150928503745</v>
      </c>
      <c r="AK12" s="20">
        <v>0.19501735420808411</v>
      </c>
      <c r="AL12" s="20">
        <v>0.1943097027088537</v>
      </c>
      <c r="AN12" s="20">
        <v>0.15203097377150659</v>
      </c>
      <c r="AO12" s="20">
        <v>0.17986032381071179</v>
      </c>
      <c r="AP12" s="20">
        <v>0.21855288503558259</v>
      </c>
      <c r="AQ12" s="20">
        <v>0.22360250377927751</v>
      </c>
      <c r="AR12" s="20">
        <v>0.21900560167414029</v>
      </c>
      <c r="AS12" s="20">
        <v>0.22381541493098309</v>
      </c>
      <c r="AT12" s="20">
        <v>9.0960639944583671E-2</v>
      </c>
      <c r="AV12" s="20">
        <v>0.26528065106058402</v>
      </c>
      <c r="AW12" s="20">
        <v>0.2067012394770201</v>
      </c>
      <c r="AX12" s="20">
        <v>0.17786925487574781</v>
      </c>
      <c r="AY12" s="20">
        <v>7.0951324083246003E-2</v>
      </c>
      <c r="AZ12" s="20">
        <v>0.14971337715807129</v>
      </c>
      <c r="BA12" s="20">
        <v>0.50147571644083277</v>
      </c>
      <c r="BB12" s="20">
        <v>9.056942749439427E-2</v>
      </c>
      <c r="BC12" s="20">
        <v>0.1645875101267146</v>
      </c>
      <c r="BE12" s="20">
        <v>0.21317642359107961</v>
      </c>
      <c r="BF12" s="20">
        <v>0.20263164324330671</v>
      </c>
      <c r="BG12" s="20">
        <v>0.2344439017826756</v>
      </c>
      <c r="BH12" s="20">
        <v>0.107139322401974</v>
      </c>
      <c r="BI12" s="20">
        <v>0.2367267629616831</v>
      </c>
      <c r="BJ12" s="20">
        <v>0.1473530544981598</v>
      </c>
      <c r="BK12" s="20">
        <v>0.13097754746369669</v>
      </c>
      <c r="BL12" s="20">
        <v>0.2366554206228666</v>
      </c>
      <c r="BN12" s="20">
        <v>0.1858175205226596</v>
      </c>
      <c r="BO12" s="20">
        <v>0.2193694074741139</v>
      </c>
      <c r="BP12" s="20">
        <v>0.21520580296296299</v>
      </c>
    </row>
    <row r="13" spans="2:70" ht="19" customHeight="1" x14ac:dyDescent="0.35">
      <c r="B13" s="22" t="s">
        <v>143</v>
      </c>
      <c r="C13" s="20">
        <v>0.13777464423600749</v>
      </c>
      <c r="D13" s="20">
        <v>9.2350077467384453E-2</v>
      </c>
      <c r="E13" s="20">
        <v>0.15262975597125161</v>
      </c>
      <c r="F13" s="20">
        <v>0.15164969107114121</v>
      </c>
      <c r="G13" s="20">
        <v>0.1058342861269156</v>
      </c>
      <c r="H13" s="20">
        <v>0.1199912289409765</v>
      </c>
      <c r="I13" s="20">
        <v>0.17275610007473821</v>
      </c>
      <c r="K13" s="20">
        <v>0.1627498255991531</v>
      </c>
      <c r="L13" s="20">
        <v>0.11055509247053839</v>
      </c>
      <c r="N13" s="20">
        <v>0.1749852909029348</v>
      </c>
      <c r="O13" s="20">
        <v>0.13541455240649081</v>
      </c>
      <c r="P13" s="20">
        <v>0.1113079884474245</v>
      </c>
      <c r="Q13" s="20">
        <v>8.4117862981474278E-2</v>
      </c>
      <c r="S13" s="20">
        <v>0</v>
      </c>
      <c r="T13" s="20">
        <v>6.0076787090775532E-2</v>
      </c>
      <c r="U13" s="20">
        <v>0.1041736801155813</v>
      </c>
      <c r="V13" s="20">
        <v>0.14019229014401249</v>
      </c>
      <c r="W13" s="20">
        <v>0.12255897002486189</v>
      </c>
      <c r="X13" s="20">
        <v>8.1532718178097E-2</v>
      </c>
      <c r="Y13" s="20">
        <v>0.15033695486380849</v>
      </c>
      <c r="Z13" s="20">
        <v>0.1178707683677557</v>
      </c>
      <c r="AA13" s="20">
        <v>6.9578714897419527E-2</v>
      </c>
      <c r="AB13" s="20">
        <v>0.1603772825787409</v>
      </c>
      <c r="AC13" s="20">
        <v>0.1138840698012604</v>
      </c>
      <c r="AD13" s="20">
        <v>0.15402843278640671</v>
      </c>
      <c r="AE13" s="20">
        <v>0.29133149543624393</v>
      </c>
      <c r="AF13" s="20">
        <v>0.17345098341328541</v>
      </c>
      <c r="AG13" s="20">
        <v>0.1726391808770211</v>
      </c>
      <c r="AH13" s="20">
        <v>0.21543536744403799</v>
      </c>
      <c r="AI13" s="20">
        <v>7.7927550025172279E-2</v>
      </c>
      <c r="AK13" s="20">
        <v>0.14375924003744209</v>
      </c>
      <c r="AL13" s="20">
        <v>0.13220488139569089</v>
      </c>
      <c r="AN13" s="20">
        <v>8.7534143459532032E-2</v>
      </c>
      <c r="AO13" s="20">
        <v>9.6752901378422282E-2</v>
      </c>
      <c r="AP13" s="20">
        <v>0.17868498202725991</v>
      </c>
      <c r="AQ13" s="20">
        <v>0.1425952603800496</v>
      </c>
      <c r="AR13" s="20">
        <v>0.2058086149356334</v>
      </c>
      <c r="AS13" s="20">
        <v>0.2307637957195641</v>
      </c>
      <c r="AT13" s="20">
        <v>4.1478395403335949E-2</v>
      </c>
      <c r="AV13" s="20">
        <v>0.18551457465624921</v>
      </c>
      <c r="AW13" s="20">
        <v>0.15824991053819509</v>
      </c>
      <c r="AX13" s="20">
        <v>0.1863591148727182</v>
      </c>
      <c r="AY13" s="20">
        <v>0.1111149611327025</v>
      </c>
      <c r="AZ13" s="20">
        <v>9.5995934560323695E-2</v>
      </c>
      <c r="BA13" s="20">
        <v>0</v>
      </c>
      <c r="BB13" s="20">
        <v>6.9501297691103664E-2</v>
      </c>
      <c r="BC13" s="20">
        <v>6.4702984974423353E-2</v>
      </c>
      <c r="BE13" s="20">
        <v>0.17715084028474781</v>
      </c>
      <c r="BF13" s="20">
        <v>0.17081886002106841</v>
      </c>
      <c r="BG13" s="20">
        <v>0.16512877166498829</v>
      </c>
      <c r="BH13" s="20">
        <v>9.2167263249504375E-2</v>
      </c>
      <c r="BI13" s="20">
        <v>0.10914118594546519</v>
      </c>
      <c r="BJ13" s="20">
        <v>2.771266709878574E-2</v>
      </c>
      <c r="BK13" s="20">
        <v>0.101645651507371</v>
      </c>
      <c r="BL13" s="20">
        <v>0.1013035250081649</v>
      </c>
      <c r="BN13" s="20">
        <v>0.1405631594136216</v>
      </c>
      <c r="BO13" s="20">
        <v>0.1269598414336747</v>
      </c>
      <c r="BP13" s="20">
        <v>0.12837097751704599</v>
      </c>
    </row>
    <row r="14" spans="2:70" ht="19" customHeight="1" x14ac:dyDescent="0.35">
      <c r="B14" s="22" t="s">
        <v>93</v>
      </c>
      <c r="C14" s="20">
        <v>4.0903381032711079E-2</v>
      </c>
      <c r="D14" s="20">
        <v>1.7752776219847739E-2</v>
      </c>
      <c r="E14" s="20">
        <v>2.7153529026635079E-2</v>
      </c>
      <c r="F14" s="20">
        <v>2.6072560731273519E-2</v>
      </c>
      <c r="G14" s="20">
        <v>5.8363581129663299E-2</v>
      </c>
      <c r="H14" s="20">
        <v>7.2227722441047013E-2</v>
      </c>
      <c r="I14" s="20">
        <v>5.6542089659611987E-2</v>
      </c>
      <c r="K14" s="20">
        <v>2.855584828187464E-2</v>
      </c>
      <c r="L14" s="20">
        <v>5.5090228387528112E-2</v>
      </c>
      <c r="N14" s="20">
        <v>2.054542915966805E-2</v>
      </c>
      <c r="O14" s="20">
        <v>4.899119560011727E-2</v>
      </c>
      <c r="P14" s="20">
        <v>4.5317849973810193E-2</v>
      </c>
      <c r="Q14" s="20">
        <v>6.8445997827295504E-2</v>
      </c>
      <c r="S14" s="20">
        <v>0.24529154033927841</v>
      </c>
      <c r="T14" s="20">
        <v>7.6349383208220475E-2</v>
      </c>
      <c r="U14" s="20">
        <v>1.5783548676413631E-2</v>
      </c>
      <c r="V14" s="20">
        <v>5.1227194432096813E-2</v>
      </c>
      <c r="W14" s="20">
        <v>7.3041927114865735E-2</v>
      </c>
      <c r="X14" s="20">
        <v>1.714114098559745E-2</v>
      </c>
      <c r="Y14" s="20">
        <v>2.6621153150039809E-2</v>
      </c>
      <c r="Z14" s="20">
        <v>6.6237429079883475E-2</v>
      </c>
      <c r="AA14" s="20">
        <v>0.10539796005655511</v>
      </c>
      <c r="AB14" s="20">
        <v>4.9317776386483728E-2</v>
      </c>
      <c r="AC14" s="20">
        <v>3.8834880578357087E-2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0.1276947443049819</v>
      </c>
      <c r="AK14" s="20">
        <v>4.6049218167558872E-2</v>
      </c>
      <c r="AL14" s="20">
        <v>3.5211550943175178E-2</v>
      </c>
      <c r="AN14" s="20">
        <v>4.9745023625570463E-2</v>
      </c>
      <c r="AO14" s="20">
        <v>3.8795827094136648E-2</v>
      </c>
      <c r="AP14" s="20">
        <v>5.4880924888432547E-2</v>
      </c>
      <c r="AQ14" s="20">
        <v>2.7822992749036001E-2</v>
      </c>
      <c r="AR14" s="20">
        <v>1.9128963466432908E-2</v>
      </c>
      <c r="AS14" s="20">
        <v>0</v>
      </c>
      <c r="AT14" s="20">
        <v>0.2265379774192223</v>
      </c>
      <c r="AV14" s="20">
        <v>3.8707396797981887E-2</v>
      </c>
      <c r="AW14" s="20">
        <v>2.3365423352315191E-2</v>
      </c>
      <c r="AX14" s="20">
        <v>0</v>
      </c>
      <c r="AY14" s="20">
        <v>3.3640510173666621E-2</v>
      </c>
      <c r="AZ14" s="20">
        <v>6.2185701165680368E-2</v>
      </c>
      <c r="BA14" s="20">
        <v>0</v>
      </c>
      <c r="BB14" s="20">
        <v>0.5203029895588096</v>
      </c>
      <c r="BC14" s="20">
        <v>5.6844250896291443E-2</v>
      </c>
      <c r="BE14" s="20">
        <v>2.83185782299969E-2</v>
      </c>
      <c r="BF14" s="20">
        <v>2.9343669803055888E-2</v>
      </c>
      <c r="BG14" s="20">
        <v>1.281901642054775E-2</v>
      </c>
      <c r="BH14" s="20">
        <v>3.0179945746424061E-2</v>
      </c>
      <c r="BI14" s="20">
        <v>5.7379459065873842E-2</v>
      </c>
      <c r="BJ14" s="20">
        <v>0.1453621502526648</v>
      </c>
      <c r="BK14" s="20">
        <v>6.2336209771644682E-2</v>
      </c>
      <c r="BL14" s="20">
        <v>0</v>
      </c>
      <c r="BN14" s="20">
        <v>3.9896659674122002E-2</v>
      </c>
      <c r="BO14" s="20">
        <v>3.2801922867003383E-2</v>
      </c>
      <c r="BP14" s="20">
        <v>5.3352081123748153E-2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N19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14" width="20" customWidth="1"/>
  </cols>
  <sheetData>
    <row r="2" spans="2:14" ht="40" customHeight="1" x14ac:dyDescent="0.35">
      <c r="D2" s="21" t="s">
        <v>228</v>
      </c>
    </row>
    <row r="6" spans="2:14" ht="102" customHeight="1" x14ac:dyDescent="0.35">
      <c r="C6" s="23" t="s">
        <v>229</v>
      </c>
      <c r="D6" s="23" t="s">
        <v>230</v>
      </c>
      <c r="E6" s="23" t="s">
        <v>231</v>
      </c>
      <c r="F6" s="23" t="s">
        <v>232</v>
      </c>
      <c r="G6" s="23" t="s">
        <v>233</v>
      </c>
      <c r="H6" s="23" t="s">
        <v>234</v>
      </c>
      <c r="I6" s="23" t="s">
        <v>235</v>
      </c>
      <c r="J6" s="23" t="s">
        <v>236</v>
      </c>
      <c r="K6" s="23" t="s">
        <v>237</v>
      </c>
      <c r="L6" s="23" t="s">
        <v>238</v>
      </c>
      <c r="M6" s="23" t="s">
        <v>239</v>
      </c>
      <c r="N6" s="23" t="s">
        <v>240</v>
      </c>
    </row>
    <row r="7" spans="2:14" x14ac:dyDescent="0.35">
      <c r="B7" s="22" t="s">
        <v>147</v>
      </c>
      <c r="C7" s="20">
        <v>6.7831074870619137E-2</v>
      </c>
      <c r="D7" s="20">
        <v>8.1356774747533653E-2</v>
      </c>
      <c r="E7" s="20">
        <v>6.793493498101226E-2</v>
      </c>
      <c r="F7" s="20">
        <v>7.5553684399333368E-2</v>
      </c>
      <c r="G7" s="20">
        <v>6.5236029392304912E-2</v>
      </c>
      <c r="H7" s="20">
        <v>0.1237906564904596</v>
      </c>
      <c r="I7" s="20">
        <v>0.14784814088580139</v>
      </c>
      <c r="J7" s="20">
        <v>6.825800033651401E-2</v>
      </c>
      <c r="K7" s="20">
        <v>7.5350955185636212E-2</v>
      </c>
      <c r="L7" s="20">
        <v>6.4927698761932634E-2</v>
      </c>
      <c r="M7" s="20">
        <v>6.4642636250024588E-2</v>
      </c>
      <c r="N7" s="20">
        <v>0.1228659415655395</v>
      </c>
    </row>
    <row r="8" spans="2:14" x14ac:dyDescent="0.35">
      <c r="B8" s="22" t="s">
        <v>146</v>
      </c>
      <c r="C8" s="20">
        <v>9.5364499648076764E-2</v>
      </c>
      <c r="D8" s="20">
        <v>6.5906246112213324E-2</v>
      </c>
      <c r="E8" s="20">
        <v>0.1107001524220446</v>
      </c>
      <c r="F8" s="20">
        <v>9.4242726827376985E-2</v>
      </c>
      <c r="G8" s="20">
        <v>9.2558888858533347E-2</v>
      </c>
      <c r="H8" s="20">
        <v>0.14813705516040709</v>
      </c>
      <c r="I8" s="20">
        <v>0.14672624776528381</v>
      </c>
      <c r="J8" s="20">
        <v>0.1123625780400388</v>
      </c>
      <c r="K8" s="20">
        <v>9.3061187090872216E-2</v>
      </c>
      <c r="L8" s="20">
        <v>9.5548222726567378E-2</v>
      </c>
      <c r="M8" s="20">
        <v>9.0337014465639603E-2</v>
      </c>
      <c r="N8" s="20">
        <v>0.1389529981169253</v>
      </c>
    </row>
    <row r="9" spans="2:14" x14ac:dyDescent="0.35">
      <c r="B9" s="22" t="s">
        <v>145</v>
      </c>
      <c r="C9" s="20">
        <v>0.18758087504950249</v>
      </c>
      <c r="D9" s="20">
        <v>0.18697046832221181</v>
      </c>
      <c r="E9" s="20">
        <v>0.16518012994751019</v>
      </c>
      <c r="F9" s="20">
        <v>0.2123343216091641</v>
      </c>
      <c r="G9" s="20">
        <v>0.16045418715508261</v>
      </c>
      <c r="H9" s="20">
        <v>0.2409157041253579</v>
      </c>
      <c r="I9" s="20">
        <v>0.2311906012061887</v>
      </c>
      <c r="J9" s="20">
        <v>0.16155458888901211</v>
      </c>
      <c r="K9" s="20">
        <v>0.17078809138210241</v>
      </c>
      <c r="L9" s="20">
        <v>0.1702747799213894</v>
      </c>
      <c r="M9" s="20">
        <v>0.17202908196436659</v>
      </c>
      <c r="N9" s="20">
        <v>0.25320340331645302</v>
      </c>
    </row>
    <row r="10" spans="2:14" x14ac:dyDescent="0.35">
      <c r="B10" s="22" t="s">
        <v>144</v>
      </c>
      <c r="C10" s="20">
        <v>0.30420206145433371</v>
      </c>
      <c r="D10" s="20">
        <v>0.34956765711242682</v>
      </c>
      <c r="E10" s="20">
        <v>0.29827287254418389</v>
      </c>
      <c r="F10" s="20">
        <v>0.31926441981064851</v>
      </c>
      <c r="G10" s="20">
        <v>0.26762675016863058</v>
      </c>
      <c r="H10" s="20">
        <v>0.2590617995991033</v>
      </c>
      <c r="I10" s="20">
        <v>0.25859920526602692</v>
      </c>
      <c r="J10" s="20">
        <v>0.31107819888641969</v>
      </c>
      <c r="K10" s="20">
        <v>0.3257035799903239</v>
      </c>
      <c r="L10" s="20">
        <v>0.28059198476119518</v>
      </c>
      <c r="M10" s="20">
        <v>0.29050587778620379</v>
      </c>
      <c r="N10" s="20">
        <v>0.26683003837442221</v>
      </c>
    </row>
    <row r="11" spans="2:14" x14ac:dyDescent="0.35">
      <c r="B11" s="22" t="s">
        <v>143</v>
      </c>
      <c r="C11" s="20">
        <v>0.30546744183499308</v>
      </c>
      <c r="D11" s="20">
        <v>0.28221350459953898</v>
      </c>
      <c r="E11" s="20">
        <v>0.31881333404735218</v>
      </c>
      <c r="F11" s="20">
        <v>0.25364377729170412</v>
      </c>
      <c r="G11" s="20">
        <v>0.38953071022595742</v>
      </c>
      <c r="H11" s="20">
        <v>0.18435316451038031</v>
      </c>
      <c r="I11" s="20">
        <v>0.1709223786657873</v>
      </c>
      <c r="J11" s="20">
        <v>0.31690436169731062</v>
      </c>
      <c r="K11" s="20">
        <v>0.30587492688928469</v>
      </c>
      <c r="L11" s="20">
        <v>0.3551241335122885</v>
      </c>
      <c r="M11" s="20">
        <v>0.33249838264523479</v>
      </c>
      <c r="N11" s="20">
        <v>0.17714215583464921</v>
      </c>
    </row>
    <row r="12" spans="2:14" x14ac:dyDescent="0.35">
      <c r="B12" s="22" t="s">
        <v>93</v>
      </c>
      <c r="C12" s="20">
        <v>3.9554047142474513E-2</v>
      </c>
      <c r="D12" s="20">
        <v>3.3985349106075299E-2</v>
      </c>
      <c r="E12" s="20">
        <v>3.909857605789669E-2</v>
      </c>
      <c r="F12" s="20">
        <v>4.4961070061772808E-2</v>
      </c>
      <c r="G12" s="20">
        <v>2.4593434199491108E-2</v>
      </c>
      <c r="H12" s="20">
        <v>4.3741620114291668E-2</v>
      </c>
      <c r="I12" s="20">
        <v>4.4713426210911712E-2</v>
      </c>
      <c r="J12" s="20">
        <v>2.9842272150704618E-2</v>
      </c>
      <c r="K12" s="20">
        <v>2.922125946178036E-2</v>
      </c>
      <c r="L12" s="20">
        <v>3.3533180316626762E-2</v>
      </c>
      <c r="M12" s="20">
        <v>4.9987006888530409E-2</v>
      </c>
      <c r="N12" s="20">
        <v>4.1005462792010838E-2</v>
      </c>
    </row>
    <row r="15" spans="2:14" x14ac:dyDescent="0.35">
      <c r="B15" t="s">
        <v>200</v>
      </c>
    </row>
    <row r="16" spans="2:14" x14ac:dyDescent="0.35">
      <c r="B16" t="s">
        <v>9</v>
      </c>
    </row>
    <row r="19" spans="2:2" x14ac:dyDescent="0.35">
      <c r="B19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6.7831074870619137E-2</v>
      </c>
      <c r="D9" s="20">
        <v>0.13052984738912199</v>
      </c>
      <c r="E9" s="20">
        <v>6.0271520419003688E-2</v>
      </c>
      <c r="F9" s="20">
        <v>7.6049210078565174E-2</v>
      </c>
      <c r="G9" s="20">
        <v>5.768512807612898E-2</v>
      </c>
      <c r="H9" s="20">
        <v>7.5706332802145004E-2</v>
      </c>
      <c r="I9" s="20">
        <v>2.7676283906451399E-2</v>
      </c>
      <c r="K9" s="20">
        <v>7.154995408848068E-2</v>
      </c>
      <c r="L9" s="20">
        <v>6.4094713282486782E-2</v>
      </c>
      <c r="N9" s="20">
        <v>4.6067039814014027E-2</v>
      </c>
      <c r="O9" s="20">
        <v>7.868777090187816E-2</v>
      </c>
      <c r="P9" s="20">
        <v>0.1208049881103237</v>
      </c>
      <c r="Q9" s="20">
        <v>6.2606797997988864E-2</v>
      </c>
      <c r="S9" s="20">
        <v>8.7693201864876696E-2</v>
      </c>
      <c r="T9" s="20">
        <v>7.1586812165139777E-2</v>
      </c>
      <c r="U9" s="20">
        <v>6.542446296942836E-2</v>
      </c>
      <c r="V9" s="20">
        <v>7.4379212279829909E-2</v>
      </c>
      <c r="W9" s="20">
        <v>6.1606326672919133E-2</v>
      </c>
      <c r="X9" s="20">
        <v>6.6783468858368777E-2</v>
      </c>
      <c r="Y9" s="20">
        <v>0.1126515130934162</v>
      </c>
      <c r="Z9" s="20">
        <v>6.6099654266371446E-2</v>
      </c>
      <c r="AA9" s="20">
        <v>3.7453500786312453E-2</v>
      </c>
      <c r="AB9" s="20">
        <v>0.13435930772968879</v>
      </c>
      <c r="AC9" s="20">
        <v>9.8761954066923022E-2</v>
      </c>
      <c r="AD9" s="20">
        <v>3.6371303369171687E-2</v>
      </c>
      <c r="AE9" s="20">
        <v>3.5848603778510388E-2</v>
      </c>
      <c r="AF9" s="20">
        <v>3.694971239436462E-2</v>
      </c>
      <c r="AG9" s="20">
        <v>1.466267043033917E-2</v>
      </c>
      <c r="AH9" s="20">
        <v>3.8375676613572121E-2</v>
      </c>
      <c r="AI9" s="20">
        <v>0.15073698060702681</v>
      </c>
      <c r="AK9" s="20">
        <v>6.8759267548586883E-2</v>
      </c>
      <c r="AL9" s="20">
        <v>6.7127598210672851E-2</v>
      </c>
      <c r="AN9" s="20">
        <v>7.8868044231861015E-2</v>
      </c>
      <c r="AO9" s="20">
        <v>0.117155502337619</v>
      </c>
      <c r="AP9" s="20">
        <v>3.1962219980916133E-2</v>
      </c>
      <c r="AQ9" s="20">
        <v>7.2888106818169415E-2</v>
      </c>
      <c r="AR9" s="20">
        <v>3.4194202877479853E-2</v>
      </c>
      <c r="AS9" s="20">
        <v>2.0325352157984269E-2</v>
      </c>
      <c r="AT9" s="20">
        <v>0</v>
      </c>
      <c r="AV9" s="20">
        <v>5.6536216941593803E-2</v>
      </c>
      <c r="AW9" s="20">
        <v>5.3314371251773671E-2</v>
      </c>
      <c r="AX9" s="20">
        <v>3.5639026571365383E-2</v>
      </c>
      <c r="AY9" s="20">
        <v>0.20189323114082619</v>
      </c>
      <c r="AZ9" s="20">
        <v>2.7168903747284159E-2</v>
      </c>
      <c r="BA9" s="20">
        <v>0.16550946563706651</v>
      </c>
      <c r="BB9" s="20">
        <v>0</v>
      </c>
      <c r="BC9" s="20">
        <v>0.10464273593488679</v>
      </c>
      <c r="BE9" s="20">
        <v>4.9119765721710847E-2</v>
      </c>
      <c r="BF9" s="20">
        <v>5.3171776055131521E-2</v>
      </c>
      <c r="BG9" s="20">
        <v>5.1568421732243921E-2</v>
      </c>
      <c r="BH9" s="20">
        <v>0.1501196317950837</v>
      </c>
      <c r="BI9" s="20">
        <v>6.393696698959038E-2</v>
      </c>
      <c r="BJ9" s="20">
        <v>0.12425794063975459</v>
      </c>
      <c r="BK9" s="20">
        <v>3.7139250080023327E-2</v>
      </c>
      <c r="BL9" s="20">
        <v>6.3628551803905767E-2</v>
      </c>
      <c r="BN9" s="20">
        <v>7.6705286524945349E-2</v>
      </c>
      <c r="BO9" s="20">
        <v>3.7382862770112907E-2</v>
      </c>
      <c r="BP9" s="20">
        <v>6.2952081886470973E-2</v>
      </c>
    </row>
    <row r="10" spans="2:70" ht="19" customHeight="1" x14ac:dyDescent="0.35">
      <c r="B10" s="22" t="s">
        <v>146</v>
      </c>
      <c r="C10" s="20">
        <v>9.5364499648076764E-2</v>
      </c>
      <c r="D10" s="20">
        <v>0.14401570200809141</v>
      </c>
      <c r="E10" s="20">
        <v>8.8124023163324655E-2</v>
      </c>
      <c r="F10" s="20">
        <v>0.1041259016523967</v>
      </c>
      <c r="G10" s="20">
        <v>0.1045929800142081</v>
      </c>
      <c r="H10" s="20">
        <v>8.3851625944134672E-2</v>
      </c>
      <c r="I10" s="20">
        <v>5.9882382187665929E-2</v>
      </c>
      <c r="K10" s="20">
        <v>8.8888429519319648E-2</v>
      </c>
      <c r="L10" s="20">
        <v>0.1032999867472566</v>
      </c>
      <c r="N10" s="20">
        <v>9.3222313467011736E-2</v>
      </c>
      <c r="O10" s="20">
        <v>8.4927473747740748E-2</v>
      </c>
      <c r="P10" s="20">
        <v>0.12808455015109491</v>
      </c>
      <c r="Q10" s="20">
        <v>8.9079355407902988E-2</v>
      </c>
      <c r="S10" s="20">
        <v>3.9637619076696197E-2</v>
      </c>
      <c r="T10" s="20">
        <v>0.14036517932948689</v>
      </c>
      <c r="U10" s="20">
        <v>5.0869759217590821E-2</v>
      </c>
      <c r="V10" s="20">
        <v>3.6834581296604829E-2</v>
      </c>
      <c r="W10" s="20">
        <v>0.1128951138550584</v>
      </c>
      <c r="X10" s="20">
        <v>0.1375166207961212</v>
      </c>
      <c r="Y10" s="20">
        <v>0.14060396680076101</v>
      </c>
      <c r="Z10" s="20">
        <v>0.12616616122777091</v>
      </c>
      <c r="AA10" s="20">
        <v>0.1212775761505893</v>
      </c>
      <c r="AB10" s="20">
        <v>3.7279075876090362E-2</v>
      </c>
      <c r="AC10" s="20">
        <v>9.9617610221740246E-2</v>
      </c>
      <c r="AD10" s="20">
        <v>0.1141088649035553</v>
      </c>
      <c r="AE10" s="20">
        <v>7.2093128873880793E-2</v>
      </c>
      <c r="AF10" s="20">
        <v>8.1034973501381016E-2</v>
      </c>
      <c r="AG10" s="20">
        <v>5.7291607633521688E-2</v>
      </c>
      <c r="AH10" s="20">
        <v>7.617947457667118E-2</v>
      </c>
      <c r="AI10" s="20">
        <v>0.10452015766049449</v>
      </c>
      <c r="AK10" s="20">
        <v>0.1011138513493532</v>
      </c>
      <c r="AL10" s="20">
        <v>8.9475704017824204E-2</v>
      </c>
      <c r="AN10" s="20">
        <v>0.1010417744929817</v>
      </c>
      <c r="AO10" s="20">
        <v>0.11265217138063501</v>
      </c>
      <c r="AP10" s="20">
        <v>6.5400746698880199E-2</v>
      </c>
      <c r="AQ10" s="20">
        <v>9.1771520267862797E-2</v>
      </c>
      <c r="AR10" s="20">
        <v>9.2684976492255641E-2</v>
      </c>
      <c r="AS10" s="20">
        <v>9.6615707549666224E-2</v>
      </c>
      <c r="AT10" s="20">
        <v>7.7586472454932859E-2</v>
      </c>
      <c r="AV10" s="20">
        <v>0.1021915455848003</v>
      </c>
      <c r="AW10" s="20">
        <v>9.2083947705231178E-2</v>
      </c>
      <c r="AX10" s="20">
        <v>4.2634009103852538E-2</v>
      </c>
      <c r="AY10" s="20">
        <v>0.15908092401867141</v>
      </c>
      <c r="AZ10" s="20">
        <v>9.7100439811602657E-2</v>
      </c>
      <c r="BA10" s="20">
        <v>0.4669212281818686</v>
      </c>
      <c r="BB10" s="20">
        <v>9.9230073560032217E-2</v>
      </c>
      <c r="BC10" s="20">
        <v>8.9013241180789834E-2</v>
      </c>
      <c r="BE10" s="20">
        <v>7.1165897183787422E-2</v>
      </c>
      <c r="BF10" s="20">
        <v>9.4786208564901928E-2</v>
      </c>
      <c r="BG10" s="20">
        <v>5.2835601958419243E-2</v>
      </c>
      <c r="BH10" s="20">
        <v>0.1749118428089394</v>
      </c>
      <c r="BI10" s="20">
        <v>0.10183595189443841</v>
      </c>
      <c r="BJ10" s="20">
        <v>5.7474334007803718E-2</v>
      </c>
      <c r="BK10" s="20">
        <v>8.0426567186402079E-2</v>
      </c>
      <c r="BL10" s="20">
        <v>0.15078765632554181</v>
      </c>
      <c r="BN10" s="20">
        <v>0.10530260748927189</v>
      </c>
      <c r="BO10" s="20">
        <v>7.765355024811349E-2</v>
      </c>
      <c r="BP10" s="20">
        <v>7.1189321630047889E-2</v>
      </c>
    </row>
    <row r="11" spans="2:70" ht="32" customHeight="1" x14ac:dyDescent="0.35">
      <c r="B11" s="22" t="s">
        <v>145</v>
      </c>
      <c r="C11" s="20">
        <v>0.18758087504950249</v>
      </c>
      <c r="D11" s="20">
        <v>0.22332924712321539</v>
      </c>
      <c r="E11" s="20">
        <v>0.2349964720737211</v>
      </c>
      <c r="F11" s="20">
        <v>0.18442434990647699</v>
      </c>
      <c r="G11" s="20">
        <v>0.18943548939209609</v>
      </c>
      <c r="H11" s="20">
        <v>0.17480575185422781</v>
      </c>
      <c r="I11" s="20">
        <v>0.1077099102177157</v>
      </c>
      <c r="K11" s="20">
        <v>0.19845180228521089</v>
      </c>
      <c r="L11" s="20">
        <v>0.17425211962999809</v>
      </c>
      <c r="N11" s="20">
        <v>0.115215028305495</v>
      </c>
      <c r="O11" s="20">
        <v>0.2437535950633718</v>
      </c>
      <c r="P11" s="20">
        <v>0.20124356961984069</v>
      </c>
      <c r="Q11" s="20">
        <v>0.25511298627469098</v>
      </c>
      <c r="S11" s="20">
        <v>0.24308195568489249</v>
      </c>
      <c r="T11" s="20">
        <v>0.41660155446329172</v>
      </c>
      <c r="U11" s="20">
        <v>0.20819295618556569</v>
      </c>
      <c r="V11" s="20">
        <v>0.30796660150521737</v>
      </c>
      <c r="W11" s="20">
        <v>0.20333117013790869</v>
      </c>
      <c r="X11" s="20">
        <v>0.23051863640979819</v>
      </c>
      <c r="Y11" s="20">
        <v>0.21723622227309761</v>
      </c>
      <c r="Z11" s="20">
        <v>0.17455932648470021</v>
      </c>
      <c r="AA11" s="20">
        <v>0.15158979121115529</v>
      </c>
      <c r="AB11" s="20">
        <v>0.1008236324326711</v>
      </c>
      <c r="AC11" s="20">
        <v>0.1548813208731398</v>
      </c>
      <c r="AD11" s="20">
        <v>0.17088983555259299</v>
      </c>
      <c r="AE11" s="20">
        <v>0.24223523889458701</v>
      </c>
      <c r="AF11" s="20">
        <v>0.1187436494410898</v>
      </c>
      <c r="AG11" s="20">
        <v>7.9247925569226843E-2</v>
      </c>
      <c r="AH11" s="20">
        <v>9.8536353668388338E-2</v>
      </c>
      <c r="AI11" s="20">
        <v>0.26007449378028391</v>
      </c>
      <c r="AK11" s="20">
        <v>0.18302665366556431</v>
      </c>
      <c r="AL11" s="20">
        <v>0.19205225313415869</v>
      </c>
      <c r="AN11" s="20">
        <v>0.28738570222547338</v>
      </c>
      <c r="AO11" s="20">
        <v>0.2087948571124156</v>
      </c>
      <c r="AP11" s="20">
        <v>0.16039127210073989</v>
      </c>
      <c r="AQ11" s="20">
        <v>0.1543982714442145</v>
      </c>
      <c r="AR11" s="20">
        <v>0.1192694221475175</v>
      </c>
      <c r="AS11" s="20">
        <v>0.19596154922718789</v>
      </c>
      <c r="AT11" s="20">
        <v>0.17905044708515869</v>
      </c>
      <c r="AV11" s="20">
        <v>0.14595533884188669</v>
      </c>
      <c r="AW11" s="20">
        <v>0.15894623754190881</v>
      </c>
      <c r="AX11" s="20">
        <v>0.1738050306513928</v>
      </c>
      <c r="AY11" s="20">
        <v>0.1996828952707983</v>
      </c>
      <c r="AZ11" s="20">
        <v>0.25767126727254319</v>
      </c>
      <c r="BA11" s="20">
        <v>0</v>
      </c>
      <c r="BB11" s="20">
        <v>9.5556133047325159E-2</v>
      </c>
      <c r="BC11" s="20">
        <v>0.26430568056096471</v>
      </c>
      <c r="BE11" s="20">
        <v>0.17244304627205381</v>
      </c>
      <c r="BF11" s="20">
        <v>0.19300758044094779</v>
      </c>
      <c r="BG11" s="20">
        <v>0.14369263157107129</v>
      </c>
      <c r="BH11" s="20">
        <v>0.18280750386382191</v>
      </c>
      <c r="BI11" s="20">
        <v>0.19665754741680619</v>
      </c>
      <c r="BJ11" s="20">
        <v>0.27078507725452849</v>
      </c>
      <c r="BK11" s="20">
        <v>0.1434518859502881</v>
      </c>
      <c r="BL11" s="20">
        <v>0.25525147476444437</v>
      </c>
      <c r="BN11" s="20">
        <v>0.19817712823768291</v>
      </c>
      <c r="BO11" s="20">
        <v>0.14847666044287541</v>
      </c>
      <c r="BP11" s="20">
        <v>0.1693520351983164</v>
      </c>
    </row>
    <row r="12" spans="2:70" ht="19" customHeight="1" x14ac:dyDescent="0.35">
      <c r="B12" s="22" t="s">
        <v>144</v>
      </c>
      <c r="C12" s="20">
        <v>0.30420206145433371</v>
      </c>
      <c r="D12" s="20">
        <v>0.29061053209352739</v>
      </c>
      <c r="E12" s="20">
        <v>0.20639191564494061</v>
      </c>
      <c r="F12" s="20">
        <v>0.3017386389710352</v>
      </c>
      <c r="G12" s="20">
        <v>0.36265506138838521</v>
      </c>
      <c r="H12" s="20">
        <v>0.32750049190280678</v>
      </c>
      <c r="I12" s="20">
        <v>0.38268438440680452</v>
      </c>
      <c r="K12" s="20">
        <v>0.26253681972162429</v>
      </c>
      <c r="L12" s="20">
        <v>0.35013366155007369</v>
      </c>
      <c r="N12" s="20">
        <v>0.3060357648299068</v>
      </c>
      <c r="O12" s="20">
        <v>0.29302272196104739</v>
      </c>
      <c r="P12" s="20">
        <v>0.27914292976083099</v>
      </c>
      <c r="Q12" s="20">
        <v>0.33373311489729579</v>
      </c>
      <c r="S12" s="20">
        <v>0.27105467548937451</v>
      </c>
      <c r="T12" s="20">
        <v>0.17435549855772539</v>
      </c>
      <c r="U12" s="20">
        <v>0.37424213667460959</v>
      </c>
      <c r="V12" s="20">
        <v>0.1869351175611085</v>
      </c>
      <c r="W12" s="20">
        <v>0.33240580258112112</v>
      </c>
      <c r="X12" s="20">
        <v>0.31029817319035402</v>
      </c>
      <c r="Y12" s="20">
        <v>0.25292377191127191</v>
      </c>
      <c r="Z12" s="20">
        <v>0.40623836352943088</v>
      </c>
      <c r="AA12" s="20">
        <v>0.36250988975202048</v>
      </c>
      <c r="AB12" s="20">
        <v>0.29401703897129527</v>
      </c>
      <c r="AC12" s="20">
        <v>0.34963143740192199</v>
      </c>
      <c r="AD12" s="20">
        <v>0.3232400270217568</v>
      </c>
      <c r="AE12" s="20">
        <v>0.2549052105157773</v>
      </c>
      <c r="AF12" s="20">
        <v>0.29303295225711062</v>
      </c>
      <c r="AG12" s="20">
        <v>0.3482928659089356</v>
      </c>
      <c r="AH12" s="20">
        <v>0.30761024328987391</v>
      </c>
      <c r="AI12" s="20">
        <v>0.1893805160655905</v>
      </c>
      <c r="AK12" s="20">
        <v>0.29161815250438738</v>
      </c>
      <c r="AL12" s="20">
        <v>0.31683697329719301</v>
      </c>
      <c r="AN12" s="20">
        <v>0.3323044819390959</v>
      </c>
      <c r="AO12" s="20">
        <v>0.3088015580680642</v>
      </c>
      <c r="AP12" s="20">
        <v>0.29318728023270307</v>
      </c>
      <c r="AQ12" s="20">
        <v>0.29935730281990153</v>
      </c>
      <c r="AR12" s="20">
        <v>0.30343791147325028</v>
      </c>
      <c r="AS12" s="20">
        <v>0.25886928854890728</v>
      </c>
      <c r="AT12" s="20">
        <v>0.25406976500975648</v>
      </c>
      <c r="AV12" s="20">
        <v>0.30008119699896169</v>
      </c>
      <c r="AW12" s="20">
        <v>0.3079008450823506</v>
      </c>
      <c r="AX12" s="20">
        <v>0.43806287924598741</v>
      </c>
      <c r="AY12" s="20">
        <v>0.1916711287197376</v>
      </c>
      <c r="AZ12" s="20">
        <v>0.243323528787981</v>
      </c>
      <c r="BA12" s="20">
        <v>0</v>
      </c>
      <c r="BB12" s="20">
        <v>0.34807559601215299</v>
      </c>
      <c r="BC12" s="20">
        <v>0.31520597724147142</v>
      </c>
      <c r="BE12" s="20">
        <v>0.33812383945566182</v>
      </c>
      <c r="BF12" s="20">
        <v>0.25479149011558838</v>
      </c>
      <c r="BG12" s="20">
        <v>0.4237759904596195</v>
      </c>
      <c r="BH12" s="20">
        <v>0.26459090045734979</v>
      </c>
      <c r="BI12" s="20">
        <v>0.31724407600699422</v>
      </c>
      <c r="BJ12" s="20">
        <v>0.29736992374686738</v>
      </c>
      <c r="BK12" s="20">
        <v>0.38258275970811328</v>
      </c>
      <c r="BL12" s="20">
        <v>0.18884727571489751</v>
      </c>
      <c r="BN12" s="20">
        <v>0.28433013425745562</v>
      </c>
      <c r="BO12" s="20">
        <v>0.36529204706467261</v>
      </c>
      <c r="BP12" s="20">
        <v>0.32743153625508098</v>
      </c>
    </row>
    <row r="13" spans="2:70" ht="19" customHeight="1" x14ac:dyDescent="0.35">
      <c r="B13" s="22" t="s">
        <v>143</v>
      </c>
      <c r="C13" s="20">
        <v>0.30546744183499308</v>
      </c>
      <c r="D13" s="20">
        <v>0.19999144932585869</v>
      </c>
      <c r="E13" s="20">
        <v>0.37237441756868478</v>
      </c>
      <c r="F13" s="20">
        <v>0.31955623665745708</v>
      </c>
      <c r="G13" s="20">
        <v>0.24695326446382759</v>
      </c>
      <c r="H13" s="20">
        <v>0.29100368228340162</v>
      </c>
      <c r="I13" s="20">
        <v>0.33034954860156079</v>
      </c>
      <c r="K13" s="20">
        <v>0.3547881077940151</v>
      </c>
      <c r="L13" s="20">
        <v>0.25063220481985787</v>
      </c>
      <c r="N13" s="20">
        <v>0.40291484078594092</v>
      </c>
      <c r="O13" s="20">
        <v>0.27829005774165111</v>
      </c>
      <c r="P13" s="20">
        <v>0.23879198862445961</v>
      </c>
      <c r="Q13" s="20">
        <v>0.19015633953719979</v>
      </c>
      <c r="S13" s="20">
        <v>0.24052430096790309</v>
      </c>
      <c r="T13" s="20">
        <v>0.1092137779669386</v>
      </c>
      <c r="U13" s="20">
        <v>0.28548713627639177</v>
      </c>
      <c r="V13" s="20">
        <v>0.33777264719783379</v>
      </c>
      <c r="W13" s="20">
        <v>0.27319598445843329</v>
      </c>
      <c r="X13" s="20">
        <v>0.20955417472906629</v>
      </c>
      <c r="Y13" s="20">
        <v>0.24996337277141351</v>
      </c>
      <c r="Z13" s="20">
        <v>0.18425078298381059</v>
      </c>
      <c r="AA13" s="20">
        <v>0.29598800368801259</v>
      </c>
      <c r="AB13" s="20">
        <v>0.34982154445070418</v>
      </c>
      <c r="AC13" s="20">
        <v>0.28586886651920052</v>
      </c>
      <c r="AD13" s="20">
        <v>0.33544420196560648</v>
      </c>
      <c r="AE13" s="20">
        <v>0.37277374202122981</v>
      </c>
      <c r="AF13" s="20">
        <v>0.47023871240605403</v>
      </c>
      <c r="AG13" s="20">
        <v>0.48485205599239212</v>
      </c>
      <c r="AH13" s="20">
        <v>0.45821669138639781</v>
      </c>
      <c r="AI13" s="20">
        <v>0.1007422066359354</v>
      </c>
      <c r="AK13" s="20">
        <v>0.31052462768564632</v>
      </c>
      <c r="AL13" s="20">
        <v>0.30051745603153918</v>
      </c>
      <c r="AN13" s="20">
        <v>0.1753861869891393</v>
      </c>
      <c r="AO13" s="20">
        <v>0.23655660802825021</v>
      </c>
      <c r="AP13" s="20">
        <v>0.38458483876419081</v>
      </c>
      <c r="AQ13" s="20">
        <v>0.349506485260907</v>
      </c>
      <c r="AR13" s="20">
        <v>0.40339713688867529</v>
      </c>
      <c r="AS13" s="20">
        <v>0.40678820214021483</v>
      </c>
      <c r="AT13" s="20">
        <v>0.25722876312605808</v>
      </c>
      <c r="AV13" s="20">
        <v>0.36168282596427559</v>
      </c>
      <c r="AW13" s="20">
        <v>0.34950253243162588</v>
      </c>
      <c r="AX13" s="20">
        <v>0.30985905442740203</v>
      </c>
      <c r="AY13" s="20">
        <v>0.23113093517442779</v>
      </c>
      <c r="AZ13" s="20">
        <v>0.32722189309654831</v>
      </c>
      <c r="BA13" s="20">
        <v>0.36756930618106493</v>
      </c>
      <c r="BB13" s="20">
        <v>6.9501297691103664E-2</v>
      </c>
      <c r="BC13" s="20">
        <v>0.18209416490575239</v>
      </c>
      <c r="BE13" s="20">
        <v>0.33801887736800829</v>
      </c>
      <c r="BF13" s="20">
        <v>0.38624668672600199</v>
      </c>
      <c r="BG13" s="20">
        <v>0.29966476600806852</v>
      </c>
      <c r="BH13" s="20">
        <v>0.1927804676233387</v>
      </c>
      <c r="BI13" s="20">
        <v>0.28019606171645389</v>
      </c>
      <c r="BJ13" s="20">
        <v>0.104750574098381</v>
      </c>
      <c r="BK13" s="20">
        <v>0.25306017105971879</v>
      </c>
      <c r="BL13" s="20">
        <v>0.34148504139121061</v>
      </c>
      <c r="BN13" s="20">
        <v>0.30086572001438461</v>
      </c>
      <c r="BO13" s="20">
        <v>0.3273996442095255</v>
      </c>
      <c r="BP13" s="20">
        <v>0.31300482632017868</v>
      </c>
    </row>
    <row r="14" spans="2:70" ht="19" customHeight="1" x14ac:dyDescent="0.35">
      <c r="B14" s="22" t="s">
        <v>93</v>
      </c>
      <c r="C14" s="20">
        <v>3.9554047142474513E-2</v>
      </c>
      <c r="D14" s="20">
        <v>1.152322206018495E-2</v>
      </c>
      <c r="E14" s="20">
        <v>3.7841651130325248E-2</v>
      </c>
      <c r="F14" s="20">
        <v>1.410566273406857E-2</v>
      </c>
      <c r="G14" s="20">
        <v>3.8678076665354201E-2</v>
      </c>
      <c r="H14" s="20">
        <v>4.7132115213284247E-2</v>
      </c>
      <c r="I14" s="20">
        <v>9.1697490679801555E-2</v>
      </c>
      <c r="K14" s="20">
        <v>2.3784886591349461E-2</v>
      </c>
      <c r="L14" s="20">
        <v>5.7587313970326751E-2</v>
      </c>
      <c r="N14" s="20">
        <v>3.6545012797631497E-2</v>
      </c>
      <c r="O14" s="20">
        <v>2.1318380584310761E-2</v>
      </c>
      <c r="P14" s="20">
        <v>3.1931973733450129E-2</v>
      </c>
      <c r="Q14" s="20">
        <v>6.9311405884921545E-2</v>
      </c>
      <c r="S14" s="20">
        <v>0.1180082469162571</v>
      </c>
      <c r="T14" s="20">
        <v>8.7877177517417568E-2</v>
      </c>
      <c r="U14" s="20">
        <v>1.5783548676413631E-2</v>
      </c>
      <c r="V14" s="20">
        <v>5.6111840159405367E-2</v>
      </c>
      <c r="W14" s="20">
        <v>1.6565602294559331E-2</v>
      </c>
      <c r="X14" s="20">
        <v>4.5328926016291772E-2</v>
      </c>
      <c r="Y14" s="20">
        <v>2.6621153150039809E-2</v>
      </c>
      <c r="Z14" s="20">
        <v>4.2685711507915898E-2</v>
      </c>
      <c r="AA14" s="20">
        <v>3.1181238411909899E-2</v>
      </c>
      <c r="AB14" s="20">
        <v>8.3699400539550217E-2</v>
      </c>
      <c r="AC14" s="20">
        <v>1.1238810917074611E-2</v>
      </c>
      <c r="AD14" s="20">
        <v>1.9945767187316669E-2</v>
      </c>
      <c r="AE14" s="20">
        <v>2.21440759160146E-2</v>
      </c>
      <c r="AF14" s="20">
        <v>0</v>
      </c>
      <c r="AG14" s="20">
        <v>1.565287446558469E-2</v>
      </c>
      <c r="AH14" s="20">
        <v>2.1081560465096651E-2</v>
      </c>
      <c r="AI14" s="20">
        <v>0.194545645250669</v>
      </c>
      <c r="AK14" s="20">
        <v>4.4957447246461862E-2</v>
      </c>
      <c r="AL14" s="20">
        <v>3.399001530861203E-2</v>
      </c>
      <c r="AN14" s="20">
        <v>2.5013810121448651E-2</v>
      </c>
      <c r="AO14" s="20">
        <v>1.6039303073016029E-2</v>
      </c>
      <c r="AP14" s="20">
        <v>6.4473642222569807E-2</v>
      </c>
      <c r="AQ14" s="20">
        <v>3.2078313388944818E-2</v>
      </c>
      <c r="AR14" s="20">
        <v>4.7016350120821448E-2</v>
      </c>
      <c r="AS14" s="20">
        <v>2.1439900376039371E-2</v>
      </c>
      <c r="AT14" s="20">
        <v>0.23206455232409379</v>
      </c>
      <c r="AV14" s="20">
        <v>3.3552875668482043E-2</v>
      </c>
      <c r="AW14" s="20">
        <v>3.8252065987109868E-2</v>
      </c>
      <c r="AX14" s="20">
        <v>0</v>
      </c>
      <c r="AY14" s="20">
        <v>1.654088567553871E-2</v>
      </c>
      <c r="AZ14" s="20">
        <v>4.7513967284040462E-2</v>
      </c>
      <c r="BA14" s="20">
        <v>0</v>
      </c>
      <c r="BB14" s="20">
        <v>0.38763689968938603</v>
      </c>
      <c r="BC14" s="20">
        <v>4.4738200176134883E-2</v>
      </c>
      <c r="BE14" s="20">
        <v>3.1128573998777869E-2</v>
      </c>
      <c r="BF14" s="20">
        <v>1.7996258097428389E-2</v>
      </c>
      <c r="BG14" s="20">
        <v>2.8462588270577249E-2</v>
      </c>
      <c r="BH14" s="20">
        <v>3.4789653451466583E-2</v>
      </c>
      <c r="BI14" s="20">
        <v>4.0129395975716839E-2</v>
      </c>
      <c r="BJ14" s="20">
        <v>0.1453621502526648</v>
      </c>
      <c r="BK14" s="20">
        <v>0.1033393660154544</v>
      </c>
      <c r="BL14" s="20">
        <v>0</v>
      </c>
      <c r="BN14" s="20">
        <v>3.4619123476259693E-2</v>
      </c>
      <c r="BO14" s="20">
        <v>4.3795235264699937E-2</v>
      </c>
      <c r="BP14" s="20">
        <v>5.6070198709905143E-2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8.1356774747533653E-2</v>
      </c>
      <c r="D9" s="20">
        <v>0.14105505099248969</v>
      </c>
      <c r="E9" s="20">
        <v>7.7504704799662399E-2</v>
      </c>
      <c r="F9" s="20">
        <v>8.7388982482471372E-2</v>
      </c>
      <c r="G9" s="20">
        <v>8.4689314321802059E-2</v>
      </c>
      <c r="H9" s="20">
        <v>6.518919305528309E-2</v>
      </c>
      <c r="I9" s="20">
        <v>4.6384824311864768E-2</v>
      </c>
      <c r="K9" s="20">
        <v>8.3762050416066269E-2</v>
      </c>
      <c r="L9" s="20">
        <v>7.919110134584105E-2</v>
      </c>
      <c r="N9" s="20">
        <v>5.1462078464992657E-2</v>
      </c>
      <c r="O9" s="20">
        <v>7.5532943871517835E-2</v>
      </c>
      <c r="P9" s="20">
        <v>0.1345414079818521</v>
      </c>
      <c r="Q9" s="20">
        <v>0.10817204083016101</v>
      </c>
      <c r="S9" s="20">
        <v>5.3709095164329569E-2</v>
      </c>
      <c r="T9" s="20">
        <v>0.1531965908082808</v>
      </c>
      <c r="U9" s="20">
        <v>9.9977516968886584E-2</v>
      </c>
      <c r="V9" s="20">
        <v>7.6537421003049805E-2</v>
      </c>
      <c r="W9" s="20">
        <v>9.7802732510594639E-2</v>
      </c>
      <c r="X9" s="20">
        <v>3.6484190554344209E-2</v>
      </c>
      <c r="Y9" s="20">
        <v>0.17382545247814771</v>
      </c>
      <c r="Z9" s="20">
        <v>5.2657332933585189E-2</v>
      </c>
      <c r="AA9" s="20">
        <v>3.3897266213524888E-2</v>
      </c>
      <c r="AB9" s="20">
        <v>8.9359184922065849E-2</v>
      </c>
      <c r="AC9" s="20">
        <v>0.13733919241756451</v>
      </c>
      <c r="AD9" s="20">
        <v>4.1668209876582957E-2</v>
      </c>
      <c r="AE9" s="20">
        <v>1.551529068531313E-2</v>
      </c>
      <c r="AF9" s="20">
        <v>7.4737921370198496E-2</v>
      </c>
      <c r="AG9" s="20">
        <v>2.9703318204677139E-2</v>
      </c>
      <c r="AH9" s="20">
        <v>2.7539810199887861E-2</v>
      </c>
      <c r="AI9" s="20">
        <v>0.2236685236960948</v>
      </c>
      <c r="AK9" s="20">
        <v>8.3387402064890731E-2</v>
      </c>
      <c r="AL9" s="20">
        <v>7.9586363654183326E-2</v>
      </c>
      <c r="AN9" s="20">
        <v>0.124858837816254</v>
      </c>
      <c r="AO9" s="20">
        <v>8.5756833565479279E-2</v>
      </c>
      <c r="AP9" s="20">
        <v>6.8694266900537634E-2</v>
      </c>
      <c r="AQ9" s="20">
        <v>7.8321795953327777E-2</v>
      </c>
      <c r="AR9" s="20">
        <v>5.4216609149426609E-2</v>
      </c>
      <c r="AS9" s="20">
        <v>6.2641493915916627E-2</v>
      </c>
      <c r="AT9" s="20">
        <v>4.438665036598978E-2</v>
      </c>
      <c r="AV9" s="20">
        <v>9.4459790886829209E-2</v>
      </c>
      <c r="AW9" s="20">
        <v>6.3313021626115393E-2</v>
      </c>
      <c r="AX9" s="20">
        <v>7.1721059187976471E-2</v>
      </c>
      <c r="AY9" s="20">
        <v>0.13507996800589669</v>
      </c>
      <c r="AZ9" s="20">
        <v>6.8279872817432877E-2</v>
      </c>
      <c r="BA9" s="20">
        <v>0.35909172593438721</v>
      </c>
      <c r="BB9" s="20">
        <v>0</v>
      </c>
      <c r="BC9" s="20">
        <v>9.9493585800944209E-2</v>
      </c>
      <c r="BE9" s="20">
        <v>7.9070744085832784E-2</v>
      </c>
      <c r="BF9" s="20">
        <v>5.7197907656138157E-2</v>
      </c>
      <c r="BG9" s="20">
        <v>6.9734287215914958E-2</v>
      </c>
      <c r="BH9" s="20">
        <v>0.10180184085313571</v>
      </c>
      <c r="BI9" s="20">
        <v>8.8913310065820234E-2</v>
      </c>
      <c r="BJ9" s="20">
        <v>0.13604296316488909</v>
      </c>
      <c r="BK9" s="20">
        <v>8.1419371107238139E-2</v>
      </c>
      <c r="BL9" s="20">
        <v>0.1710440647703298</v>
      </c>
      <c r="BN9" s="20">
        <v>0.1013983547297133</v>
      </c>
      <c r="BO9" s="20">
        <v>1.1411822823533349E-2</v>
      </c>
      <c r="BP9" s="20">
        <v>6.9178679341374089E-2</v>
      </c>
    </row>
    <row r="10" spans="2:70" ht="19" customHeight="1" x14ac:dyDescent="0.35">
      <c r="B10" s="22" t="s">
        <v>146</v>
      </c>
      <c r="C10" s="20">
        <v>6.5906246112213324E-2</v>
      </c>
      <c r="D10" s="20">
        <v>0.14292739410682129</v>
      </c>
      <c r="E10" s="20">
        <v>7.6139537556030951E-2</v>
      </c>
      <c r="F10" s="20">
        <v>6.5385848370053831E-2</v>
      </c>
      <c r="G10" s="20">
        <v>7.3316601219313715E-2</v>
      </c>
      <c r="H10" s="20">
        <v>5.5161848321790087E-2</v>
      </c>
      <c r="I10" s="20">
        <v>0</v>
      </c>
      <c r="K10" s="20">
        <v>7.4914867980119676E-2</v>
      </c>
      <c r="L10" s="20">
        <v>5.6196578792338733E-2</v>
      </c>
      <c r="N10" s="20">
        <v>6.904409628184717E-2</v>
      </c>
      <c r="O10" s="20">
        <v>6.3755782825526963E-2</v>
      </c>
      <c r="P10" s="20">
        <v>9.5845570223780596E-2</v>
      </c>
      <c r="Q10" s="20">
        <v>4.2855765386507122E-2</v>
      </c>
      <c r="S10" s="20">
        <v>7.1755432345456976E-2</v>
      </c>
      <c r="T10" s="20">
        <v>8.9780069858196393E-2</v>
      </c>
      <c r="U10" s="20">
        <v>0</v>
      </c>
      <c r="V10" s="20">
        <v>6.4090887207618338E-2</v>
      </c>
      <c r="W10" s="20">
        <v>5.9007660875807291E-2</v>
      </c>
      <c r="X10" s="20">
        <v>0.1109698181926758</v>
      </c>
      <c r="Y10" s="20">
        <v>4.1631405961827649E-2</v>
      </c>
      <c r="Z10" s="20">
        <v>3.7452956707957882E-2</v>
      </c>
      <c r="AA10" s="20">
        <v>0.12775682404736349</v>
      </c>
      <c r="AB10" s="20">
        <v>0.11549995828289231</v>
      </c>
      <c r="AC10" s="20">
        <v>0.1003674440206803</v>
      </c>
      <c r="AD10" s="20">
        <v>3.5383432903691628E-2</v>
      </c>
      <c r="AE10" s="20">
        <v>6.462428254010058E-2</v>
      </c>
      <c r="AF10" s="20">
        <v>9.2389875733553353E-2</v>
      </c>
      <c r="AG10" s="20">
        <v>5.951416789334784E-2</v>
      </c>
      <c r="AH10" s="20">
        <v>5.7523852724692778E-2</v>
      </c>
      <c r="AI10" s="20">
        <v>0</v>
      </c>
      <c r="AK10" s="20">
        <v>5.691042082318435E-2</v>
      </c>
      <c r="AL10" s="20">
        <v>7.476358028719364E-2</v>
      </c>
      <c r="AN10" s="20">
        <v>5.0243203996425963E-2</v>
      </c>
      <c r="AO10" s="20">
        <v>0.1129524862671622</v>
      </c>
      <c r="AP10" s="20">
        <v>5.394901178020322E-2</v>
      </c>
      <c r="AQ10" s="20">
        <v>5.876576036798236E-2</v>
      </c>
      <c r="AR10" s="20">
        <v>4.6749987592030147E-2</v>
      </c>
      <c r="AS10" s="20">
        <v>9.553183765399384E-2</v>
      </c>
      <c r="AT10" s="20">
        <v>0</v>
      </c>
      <c r="AV10" s="20">
        <v>4.2635058320818132E-2</v>
      </c>
      <c r="AW10" s="20">
        <v>7.1779796523913211E-2</v>
      </c>
      <c r="AX10" s="20">
        <v>7.65441015183983E-2</v>
      </c>
      <c r="AY10" s="20">
        <v>0.1122724694662204</v>
      </c>
      <c r="AZ10" s="20">
        <v>3.8373253983327409E-2</v>
      </c>
      <c r="BA10" s="20">
        <v>0</v>
      </c>
      <c r="BB10" s="20">
        <v>0</v>
      </c>
      <c r="BC10" s="20">
        <v>7.8924486979821698E-2</v>
      </c>
      <c r="BE10" s="20">
        <v>3.7642672894837172E-2</v>
      </c>
      <c r="BF10" s="20">
        <v>8.8688207941053962E-2</v>
      </c>
      <c r="BG10" s="20">
        <v>7.5793306903535015E-2</v>
      </c>
      <c r="BH10" s="20">
        <v>0.1059376458700574</v>
      </c>
      <c r="BI10" s="20">
        <v>4.401819966661593E-2</v>
      </c>
      <c r="BJ10" s="20">
        <v>8.0935571152204122E-2</v>
      </c>
      <c r="BK10" s="20">
        <v>1.0340395934689999E-2</v>
      </c>
      <c r="BL10" s="20">
        <v>4.3372143359117779E-2</v>
      </c>
      <c r="BN10" s="20">
        <v>7.9768790682742827E-2</v>
      </c>
      <c r="BO10" s="20">
        <v>2.8968147452742191E-2</v>
      </c>
      <c r="BP10" s="20">
        <v>4.7490150065719439E-2</v>
      </c>
    </row>
    <row r="11" spans="2:70" ht="32" customHeight="1" x14ac:dyDescent="0.35">
      <c r="B11" s="22" t="s">
        <v>145</v>
      </c>
      <c r="C11" s="20">
        <v>0.18697046832221181</v>
      </c>
      <c r="D11" s="20">
        <v>0.1936642587767862</v>
      </c>
      <c r="E11" s="20">
        <v>0.22571951292885081</v>
      </c>
      <c r="F11" s="20">
        <v>0.1607127847984319</v>
      </c>
      <c r="G11" s="20">
        <v>0.20851061390151199</v>
      </c>
      <c r="H11" s="20">
        <v>0.1841489858622215</v>
      </c>
      <c r="I11" s="20">
        <v>0.14513278630183801</v>
      </c>
      <c r="K11" s="20">
        <v>0.1776382796651389</v>
      </c>
      <c r="L11" s="20">
        <v>0.19465568959862481</v>
      </c>
      <c r="N11" s="20">
        <v>0.1449853634264136</v>
      </c>
      <c r="O11" s="20">
        <v>0.19991729558203519</v>
      </c>
      <c r="P11" s="20">
        <v>0.22344471381863981</v>
      </c>
      <c r="Q11" s="20">
        <v>0.23049019396755771</v>
      </c>
      <c r="S11" s="20">
        <v>0.2321799873045558</v>
      </c>
      <c r="T11" s="20">
        <v>0.28349746271612708</v>
      </c>
      <c r="U11" s="20">
        <v>0.28408523689919041</v>
      </c>
      <c r="V11" s="20">
        <v>0.27507132460962902</v>
      </c>
      <c r="W11" s="20">
        <v>0.18581100535869491</v>
      </c>
      <c r="X11" s="20">
        <v>0.20603153330769619</v>
      </c>
      <c r="Y11" s="20">
        <v>0.1687652700529344</v>
      </c>
      <c r="Z11" s="20">
        <v>0.19229879921501031</v>
      </c>
      <c r="AA11" s="20">
        <v>0.14018727816450749</v>
      </c>
      <c r="AB11" s="20">
        <v>0.14127107534253799</v>
      </c>
      <c r="AC11" s="20">
        <v>0.14300714131054551</v>
      </c>
      <c r="AD11" s="20">
        <v>0.17411811984133399</v>
      </c>
      <c r="AE11" s="20">
        <v>0.25620972553080867</v>
      </c>
      <c r="AF11" s="20">
        <v>0.13288778844862709</v>
      </c>
      <c r="AG11" s="20">
        <v>0.1659862024593626</v>
      </c>
      <c r="AH11" s="20">
        <v>0.1378810543462374</v>
      </c>
      <c r="AI11" s="20">
        <v>0.20469455199721029</v>
      </c>
      <c r="AK11" s="20">
        <v>0.20005783053144979</v>
      </c>
      <c r="AL11" s="20">
        <v>0.1733423213475295</v>
      </c>
      <c r="AN11" s="20">
        <v>0.25687791750429678</v>
      </c>
      <c r="AO11" s="20">
        <v>0.17328186293815509</v>
      </c>
      <c r="AP11" s="20">
        <v>0.15979280861124071</v>
      </c>
      <c r="AQ11" s="20">
        <v>0.16750334102209771</v>
      </c>
      <c r="AR11" s="20">
        <v>0.1594810508220684</v>
      </c>
      <c r="AS11" s="20">
        <v>0.19625199229674539</v>
      </c>
      <c r="AT11" s="20">
        <v>0.24465248197362949</v>
      </c>
      <c r="AV11" s="20">
        <v>0.1789006289028339</v>
      </c>
      <c r="AW11" s="20">
        <v>0.15728119917744199</v>
      </c>
      <c r="AX11" s="20">
        <v>0.16922838640716309</v>
      </c>
      <c r="AY11" s="20">
        <v>0.22686860839410461</v>
      </c>
      <c r="AZ11" s="20">
        <v>0.2503151638832013</v>
      </c>
      <c r="BA11" s="20">
        <v>0</v>
      </c>
      <c r="BB11" s="20">
        <v>0.19478620660735729</v>
      </c>
      <c r="BC11" s="20">
        <v>0.22295382550332121</v>
      </c>
      <c r="BE11" s="20">
        <v>0.1613031320394589</v>
      </c>
      <c r="BF11" s="20">
        <v>0.16698543320655959</v>
      </c>
      <c r="BG11" s="20">
        <v>0.18889947360024531</v>
      </c>
      <c r="BH11" s="20">
        <v>0.25840864617519238</v>
      </c>
      <c r="BI11" s="20">
        <v>0.20178303567912509</v>
      </c>
      <c r="BJ11" s="20">
        <v>0.21023210232262529</v>
      </c>
      <c r="BK11" s="20">
        <v>0.17892538339950109</v>
      </c>
      <c r="BL11" s="20">
        <v>0.17603454890670511</v>
      </c>
      <c r="BN11" s="20">
        <v>0.19587494683534809</v>
      </c>
      <c r="BO11" s="20">
        <v>0.18329913909547901</v>
      </c>
      <c r="BP11" s="20">
        <v>0.15236498780479921</v>
      </c>
    </row>
    <row r="12" spans="2:70" ht="19" customHeight="1" x14ac:dyDescent="0.35">
      <c r="B12" s="22" t="s">
        <v>144</v>
      </c>
      <c r="C12" s="20">
        <v>0.34956765711242682</v>
      </c>
      <c r="D12" s="20">
        <v>0.34765982509041993</v>
      </c>
      <c r="E12" s="20">
        <v>0.25650538276088097</v>
      </c>
      <c r="F12" s="20">
        <v>0.35823671787528338</v>
      </c>
      <c r="G12" s="20">
        <v>0.3631674818159849</v>
      </c>
      <c r="H12" s="20">
        <v>0.38600742246594488</v>
      </c>
      <c r="I12" s="20">
        <v>0.43070813994497259</v>
      </c>
      <c r="K12" s="20">
        <v>0.3317645596842364</v>
      </c>
      <c r="L12" s="20">
        <v>0.36935597240366819</v>
      </c>
      <c r="N12" s="20">
        <v>0.3559056614495395</v>
      </c>
      <c r="O12" s="20">
        <v>0.36437527846187928</v>
      </c>
      <c r="P12" s="20">
        <v>0.3262995111561135</v>
      </c>
      <c r="Q12" s="20">
        <v>0.34007318732529579</v>
      </c>
      <c r="S12" s="20">
        <v>0.19680507722950941</v>
      </c>
      <c r="T12" s="20">
        <v>0.30092026885129353</v>
      </c>
      <c r="U12" s="20">
        <v>0.213651202874027</v>
      </c>
      <c r="V12" s="20">
        <v>0.31034328918572629</v>
      </c>
      <c r="W12" s="20">
        <v>0.2475990976276059</v>
      </c>
      <c r="X12" s="20">
        <v>0.3898388990891466</v>
      </c>
      <c r="Y12" s="20">
        <v>0.42264293263076907</v>
      </c>
      <c r="Z12" s="20">
        <v>0.51091345845605629</v>
      </c>
      <c r="AA12" s="20">
        <v>0.4448520416852868</v>
      </c>
      <c r="AB12" s="20">
        <v>0.27265336735255219</v>
      </c>
      <c r="AC12" s="20">
        <v>0.40101698730850638</v>
      </c>
      <c r="AD12" s="20">
        <v>0.38032116543190059</v>
      </c>
      <c r="AE12" s="20">
        <v>0.30082092712178232</v>
      </c>
      <c r="AF12" s="20">
        <v>0.28595937461633092</v>
      </c>
      <c r="AG12" s="20">
        <v>0.29692384910463848</v>
      </c>
      <c r="AH12" s="20">
        <v>0.38602161149633368</v>
      </c>
      <c r="AI12" s="20">
        <v>0.25867239456417618</v>
      </c>
      <c r="AK12" s="20">
        <v>0.35892755262098502</v>
      </c>
      <c r="AL12" s="20">
        <v>0.3404465530455339</v>
      </c>
      <c r="AN12" s="20">
        <v>0.36432541015690728</v>
      </c>
      <c r="AO12" s="20">
        <v>0.37686219003661919</v>
      </c>
      <c r="AP12" s="20">
        <v>0.28245855156486988</v>
      </c>
      <c r="AQ12" s="20">
        <v>0.3804170801694578</v>
      </c>
      <c r="AR12" s="20">
        <v>0.34363092409969959</v>
      </c>
      <c r="AS12" s="20">
        <v>0.22193380261181919</v>
      </c>
      <c r="AT12" s="20">
        <v>0.2626360099499413</v>
      </c>
      <c r="AV12" s="20">
        <v>0.36689055123417691</v>
      </c>
      <c r="AW12" s="20">
        <v>0.36967394376337998</v>
      </c>
      <c r="AX12" s="20">
        <v>0.26870461393234601</v>
      </c>
      <c r="AY12" s="20">
        <v>0.26295508999404621</v>
      </c>
      <c r="AZ12" s="20">
        <v>0.35996601438853038</v>
      </c>
      <c r="BA12" s="20">
        <v>0</v>
      </c>
      <c r="BB12" s="20">
        <v>0.17803887606169619</v>
      </c>
      <c r="BC12" s="20">
        <v>0.35661396956526498</v>
      </c>
      <c r="BE12" s="20">
        <v>0.37934724106606782</v>
      </c>
      <c r="BF12" s="20">
        <v>0.33953897670533673</v>
      </c>
      <c r="BG12" s="20">
        <v>0.32165494292400743</v>
      </c>
      <c r="BH12" s="20">
        <v>0.29704459876709138</v>
      </c>
      <c r="BI12" s="20">
        <v>0.37602248303160568</v>
      </c>
      <c r="BJ12" s="20">
        <v>0.34400825193498852</v>
      </c>
      <c r="BK12" s="20">
        <v>0.41197394184929897</v>
      </c>
      <c r="BL12" s="20">
        <v>0.2434832886559638</v>
      </c>
      <c r="BN12" s="20">
        <v>0.32509255890143002</v>
      </c>
      <c r="BO12" s="20">
        <v>0.43873375471533521</v>
      </c>
      <c r="BP12" s="20">
        <v>0.37037621193741382</v>
      </c>
    </row>
    <row r="13" spans="2:70" ht="19" customHeight="1" x14ac:dyDescent="0.35">
      <c r="B13" s="22" t="s">
        <v>143</v>
      </c>
      <c r="C13" s="20">
        <v>0.28221350459953898</v>
      </c>
      <c r="D13" s="20">
        <v>0.17469347103348279</v>
      </c>
      <c r="E13" s="20">
        <v>0.32671879234377421</v>
      </c>
      <c r="F13" s="20">
        <v>0.29316790358739647</v>
      </c>
      <c r="G13" s="20">
        <v>0.26185229520820752</v>
      </c>
      <c r="H13" s="20">
        <v>0.27219520050148571</v>
      </c>
      <c r="I13" s="20">
        <v>0.30489298425248151</v>
      </c>
      <c r="K13" s="20">
        <v>0.30799329952903282</v>
      </c>
      <c r="L13" s="20">
        <v>0.25505412899002028</v>
      </c>
      <c r="N13" s="20">
        <v>0.36039575807949181</v>
      </c>
      <c r="O13" s="20">
        <v>0.25680737042732033</v>
      </c>
      <c r="P13" s="20">
        <v>0.18854364596575959</v>
      </c>
      <c r="Q13" s="20">
        <v>0.2182595893219719</v>
      </c>
      <c r="S13" s="20">
        <v>0.25396796278119937</v>
      </c>
      <c r="T13" s="20">
        <v>0.17260560776610229</v>
      </c>
      <c r="U13" s="20">
        <v>0.29970676335902252</v>
      </c>
      <c r="V13" s="20">
        <v>0.21784523783457091</v>
      </c>
      <c r="W13" s="20">
        <v>0.35017475140647442</v>
      </c>
      <c r="X13" s="20">
        <v>0.222756109864402</v>
      </c>
      <c r="Y13" s="20">
        <v>0.19313493887632111</v>
      </c>
      <c r="Z13" s="20">
        <v>0.1621838156438053</v>
      </c>
      <c r="AA13" s="20">
        <v>0.2224302018852988</v>
      </c>
      <c r="AB13" s="20">
        <v>0.33189863771346789</v>
      </c>
      <c r="AC13" s="20">
        <v>0.20788885877546021</v>
      </c>
      <c r="AD13" s="20">
        <v>0.35658164495569122</v>
      </c>
      <c r="AE13" s="20">
        <v>0.34068569820598071</v>
      </c>
      <c r="AF13" s="20">
        <v>0.41402503983129019</v>
      </c>
      <c r="AG13" s="20">
        <v>0.43027598935598471</v>
      </c>
      <c r="AH13" s="20">
        <v>0.38620167772040043</v>
      </c>
      <c r="AI13" s="20">
        <v>0.20336333125287681</v>
      </c>
      <c r="AK13" s="20">
        <v>0.27132681542026699</v>
      </c>
      <c r="AL13" s="20">
        <v>0.2937514856524957</v>
      </c>
      <c r="AN13" s="20">
        <v>0.16502853339799189</v>
      </c>
      <c r="AO13" s="20">
        <v>0.23488627388891031</v>
      </c>
      <c r="AP13" s="20">
        <v>0.42142849218186862</v>
      </c>
      <c r="AQ13" s="20">
        <v>0.28287626417148182</v>
      </c>
      <c r="AR13" s="20">
        <v>0.36086551778252202</v>
      </c>
      <c r="AS13" s="20">
        <v>0.42364087352152491</v>
      </c>
      <c r="AT13" s="20">
        <v>0.2217868802912171</v>
      </c>
      <c r="AV13" s="20">
        <v>0.31711397065534208</v>
      </c>
      <c r="AW13" s="20">
        <v>0.30159891413861761</v>
      </c>
      <c r="AX13" s="20">
        <v>0.40192783978979651</v>
      </c>
      <c r="AY13" s="20">
        <v>0.2134858917635046</v>
      </c>
      <c r="AZ13" s="20">
        <v>0.23414864680379191</v>
      </c>
      <c r="BA13" s="20">
        <v>0.64090827406561279</v>
      </c>
      <c r="BB13" s="20">
        <v>0.1248400786483351</v>
      </c>
      <c r="BC13" s="20">
        <v>0.209875372289482</v>
      </c>
      <c r="BE13" s="20">
        <v>0.32855436332901589</v>
      </c>
      <c r="BF13" s="20">
        <v>0.32532312253361262</v>
      </c>
      <c r="BG13" s="20">
        <v>0.31985707275380798</v>
      </c>
      <c r="BH13" s="20">
        <v>0.19039705366283941</v>
      </c>
      <c r="BI13" s="20">
        <v>0.23762186219480491</v>
      </c>
      <c r="BJ13" s="20">
        <v>0.12705596333121699</v>
      </c>
      <c r="BK13" s="20">
        <v>0.27396435720443862</v>
      </c>
      <c r="BL13" s="20">
        <v>0.36606595430788352</v>
      </c>
      <c r="BN13" s="20">
        <v>0.26486240990256049</v>
      </c>
      <c r="BO13" s="20">
        <v>0.28862398062977213</v>
      </c>
      <c r="BP13" s="20">
        <v>0.33522038478454907</v>
      </c>
    </row>
    <row r="14" spans="2:70" ht="19" customHeight="1" x14ac:dyDescent="0.35">
      <c r="B14" s="22" t="s">
        <v>93</v>
      </c>
      <c r="C14" s="20">
        <v>3.3985349106075299E-2</v>
      </c>
      <c r="D14" s="20">
        <v>0</v>
      </c>
      <c r="E14" s="20">
        <v>3.7412069610800763E-2</v>
      </c>
      <c r="F14" s="20">
        <v>3.5107762886362727E-2</v>
      </c>
      <c r="G14" s="20">
        <v>8.4636935331799858E-3</v>
      </c>
      <c r="H14" s="20">
        <v>3.7297349793274821E-2</v>
      </c>
      <c r="I14" s="20">
        <v>7.288126518884297E-2</v>
      </c>
      <c r="K14" s="20">
        <v>2.3926942725405971E-2</v>
      </c>
      <c r="L14" s="20">
        <v>4.5546528869506997E-2</v>
      </c>
      <c r="N14" s="20">
        <v>1.8207042297715342E-2</v>
      </c>
      <c r="O14" s="20">
        <v>3.9611328831720499E-2</v>
      </c>
      <c r="P14" s="20">
        <v>3.1325150853854511E-2</v>
      </c>
      <c r="Q14" s="20">
        <v>6.0149223168506537E-2</v>
      </c>
      <c r="S14" s="20">
        <v>0.19158244517494891</v>
      </c>
      <c r="T14" s="20">
        <v>0</v>
      </c>
      <c r="U14" s="20">
        <v>0.1025792798988734</v>
      </c>
      <c r="V14" s="20">
        <v>5.6111840159405367E-2</v>
      </c>
      <c r="W14" s="20">
        <v>5.9604752220822822E-2</v>
      </c>
      <c r="X14" s="20">
        <v>3.39194489917354E-2</v>
      </c>
      <c r="Y14" s="20">
        <v>0</v>
      </c>
      <c r="Z14" s="20">
        <v>4.4493637043584763E-2</v>
      </c>
      <c r="AA14" s="20">
        <v>3.0876388004018509E-2</v>
      </c>
      <c r="AB14" s="20">
        <v>4.9317776386483728E-2</v>
      </c>
      <c r="AC14" s="20">
        <v>1.0380376167243219E-2</v>
      </c>
      <c r="AD14" s="20">
        <v>1.19274269907996E-2</v>
      </c>
      <c r="AE14" s="20">
        <v>2.21440759160146E-2</v>
      </c>
      <c r="AF14" s="20">
        <v>0</v>
      </c>
      <c r="AG14" s="20">
        <v>1.7596472981989259E-2</v>
      </c>
      <c r="AH14" s="20">
        <v>4.831993512447715E-3</v>
      </c>
      <c r="AI14" s="20">
        <v>0.109601198489642</v>
      </c>
      <c r="AK14" s="20">
        <v>2.9389978539223011E-2</v>
      </c>
      <c r="AL14" s="20">
        <v>3.8109696013063972E-2</v>
      </c>
      <c r="AN14" s="20">
        <v>3.8666097128124119E-2</v>
      </c>
      <c r="AO14" s="20">
        <v>1.6260353303673938E-2</v>
      </c>
      <c r="AP14" s="20">
        <v>1.367686896127999E-2</v>
      </c>
      <c r="AQ14" s="20">
        <v>3.2115758315652582E-2</v>
      </c>
      <c r="AR14" s="20">
        <v>3.5055910554253243E-2</v>
      </c>
      <c r="AS14" s="20">
        <v>0</v>
      </c>
      <c r="AT14" s="20">
        <v>0.2265379774192223</v>
      </c>
      <c r="AV14" s="20">
        <v>0</v>
      </c>
      <c r="AW14" s="20">
        <v>3.6353124770531618E-2</v>
      </c>
      <c r="AX14" s="20">
        <v>1.1873999164319859E-2</v>
      </c>
      <c r="AY14" s="20">
        <v>4.9337972376227668E-2</v>
      </c>
      <c r="AZ14" s="20">
        <v>4.8917048123715882E-2</v>
      </c>
      <c r="BA14" s="20">
        <v>0</v>
      </c>
      <c r="BB14" s="20">
        <v>0.5023348386826112</v>
      </c>
      <c r="BC14" s="20">
        <v>3.2138759861165933E-2</v>
      </c>
      <c r="BE14" s="20">
        <v>1.4081846584787569E-2</v>
      </c>
      <c r="BF14" s="20">
        <v>2.2266351957299181E-2</v>
      </c>
      <c r="BG14" s="20">
        <v>2.4060916602489012E-2</v>
      </c>
      <c r="BH14" s="20">
        <v>4.6410214671683707E-2</v>
      </c>
      <c r="BI14" s="20">
        <v>5.1641109362028113E-2</v>
      </c>
      <c r="BJ14" s="20">
        <v>0.1017251480940761</v>
      </c>
      <c r="BK14" s="20">
        <v>4.3376550504833113E-2</v>
      </c>
      <c r="BL14" s="20">
        <v>0</v>
      </c>
      <c r="BN14" s="20">
        <v>3.3002938948205197E-2</v>
      </c>
      <c r="BO14" s="20">
        <v>4.8963155283137938E-2</v>
      </c>
      <c r="BP14" s="20">
        <v>2.536958606614435E-2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6.793493498101226E-2</v>
      </c>
      <c r="D9" s="20">
        <v>6.9061492302700658E-2</v>
      </c>
      <c r="E9" s="20">
        <v>6.7796881732613945E-2</v>
      </c>
      <c r="F9" s="20">
        <v>8.058210756634783E-2</v>
      </c>
      <c r="G9" s="20">
        <v>6.0165663725591942E-2</v>
      </c>
      <c r="H9" s="20">
        <v>9.2099006521546525E-2</v>
      </c>
      <c r="I9" s="20">
        <v>3.8906538934292183E-2</v>
      </c>
      <c r="K9" s="20">
        <v>7.6227226679117341E-2</v>
      </c>
      <c r="L9" s="20">
        <v>5.9045999432662269E-2</v>
      </c>
      <c r="N9" s="20">
        <v>4.99074043032572E-2</v>
      </c>
      <c r="O9" s="20">
        <v>7.068512973884003E-2</v>
      </c>
      <c r="P9" s="20">
        <v>0.11962685884380581</v>
      </c>
      <c r="Q9" s="20">
        <v>6.4753914787045994E-2</v>
      </c>
      <c r="S9" s="20">
        <v>3.4699510073873063E-2</v>
      </c>
      <c r="T9" s="20">
        <v>0.1088100385605812</v>
      </c>
      <c r="U9" s="20">
        <v>6.542446296942836E-2</v>
      </c>
      <c r="V9" s="20">
        <v>5.1034994092570243E-2</v>
      </c>
      <c r="W9" s="20">
        <v>8.2925515420726278E-2</v>
      </c>
      <c r="X9" s="20">
        <v>2.8333785478531961E-2</v>
      </c>
      <c r="Y9" s="20">
        <v>6.2728608223858576E-2</v>
      </c>
      <c r="Z9" s="20">
        <v>7.6679269796434885E-2</v>
      </c>
      <c r="AA9" s="20">
        <v>1.1801025101822319E-2</v>
      </c>
      <c r="AB9" s="20">
        <v>2.2402359308974391E-2</v>
      </c>
      <c r="AC9" s="20">
        <v>0.13275699858790771</v>
      </c>
      <c r="AD9" s="20">
        <v>8.3960433699302478E-2</v>
      </c>
      <c r="AE9" s="20">
        <v>1.570204659363229E-2</v>
      </c>
      <c r="AF9" s="20">
        <v>9.1895703879049773E-2</v>
      </c>
      <c r="AG9" s="20">
        <v>1.565287446558469E-2</v>
      </c>
      <c r="AH9" s="20">
        <v>4.8799830583019302E-2</v>
      </c>
      <c r="AI9" s="20">
        <v>0.19550927305088331</v>
      </c>
      <c r="AK9" s="20">
        <v>7.5484936934212418E-2</v>
      </c>
      <c r="AL9" s="20">
        <v>6.0542813009398233E-2</v>
      </c>
      <c r="AN9" s="20">
        <v>8.8610443516600218E-2</v>
      </c>
      <c r="AO9" s="20">
        <v>7.5608075326797988E-2</v>
      </c>
      <c r="AP9" s="20">
        <v>7.0185351447403024E-2</v>
      </c>
      <c r="AQ9" s="20">
        <v>7.0790040040244209E-2</v>
      </c>
      <c r="AR9" s="20">
        <v>3.2236546202303533E-2</v>
      </c>
      <c r="AS9" s="20">
        <v>9.84386248522022E-2</v>
      </c>
      <c r="AT9" s="20">
        <v>2.9265020436526599E-2</v>
      </c>
      <c r="AV9" s="20">
        <v>7.9480151764812976E-2</v>
      </c>
      <c r="AW9" s="20">
        <v>6.5318924051082694E-2</v>
      </c>
      <c r="AX9" s="20">
        <v>8.0363879639407956E-2</v>
      </c>
      <c r="AY9" s="20">
        <v>6.2919784960791411E-2</v>
      </c>
      <c r="AZ9" s="20">
        <v>4.0994422384733047E-2</v>
      </c>
      <c r="BA9" s="20">
        <v>0.16550946563706651</v>
      </c>
      <c r="BB9" s="20">
        <v>0</v>
      </c>
      <c r="BC9" s="20">
        <v>7.3756864162344032E-2</v>
      </c>
      <c r="BE9" s="20">
        <v>6.899484348774497E-2</v>
      </c>
      <c r="BF9" s="20">
        <v>6.6410272928447686E-2</v>
      </c>
      <c r="BG9" s="20">
        <v>7.0428213754057195E-2</v>
      </c>
      <c r="BH9" s="20">
        <v>7.2129577901775446E-2</v>
      </c>
      <c r="BI9" s="20">
        <v>6.3609436875630851E-2</v>
      </c>
      <c r="BJ9" s="20">
        <v>7.7071316498342077E-2</v>
      </c>
      <c r="BK9" s="20">
        <v>4.7396555816579478E-2</v>
      </c>
      <c r="BL9" s="20">
        <v>0.1178382597556774</v>
      </c>
      <c r="BN9" s="20">
        <v>7.9306684963544205E-2</v>
      </c>
      <c r="BO9" s="20">
        <v>4.7641983666514932E-2</v>
      </c>
      <c r="BP9" s="20">
        <v>4.4255774078250418E-2</v>
      </c>
    </row>
    <row r="10" spans="2:70" ht="19" customHeight="1" x14ac:dyDescent="0.35">
      <c r="B10" s="22" t="s">
        <v>146</v>
      </c>
      <c r="C10" s="20">
        <v>0.1107001524220446</v>
      </c>
      <c r="D10" s="20">
        <v>0.21113220079872441</v>
      </c>
      <c r="E10" s="20">
        <v>0.1154835404419688</v>
      </c>
      <c r="F10" s="20">
        <v>0.12506507406669909</v>
      </c>
      <c r="G10" s="20">
        <v>5.6784272541269443E-2</v>
      </c>
      <c r="H10" s="20">
        <v>9.8730730506780315E-2</v>
      </c>
      <c r="I10" s="20">
        <v>7.5335239612045857E-2</v>
      </c>
      <c r="K10" s="20">
        <v>0.113461276959737</v>
      </c>
      <c r="L10" s="20">
        <v>0.105277417982837</v>
      </c>
      <c r="N10" s="20">
        <v>0.1061545927975924</v>
      </c>
      <c r="O10" s="20">
        <v>0.1214227969122776</v>
      </c>
      <c r="P10" s="20">
        <v>0.109757250629002</v>
      </c>
      <c r="Q10" s="20">
        <v>0.1107525472433518</v>
      </c>
      <c r="S10" s="20">
        <v>7.1755432345456976E-2</v>
      </c>
      <c r="T10" s="20">
        <v>5.6129196356803253E-2</v>
      </c>
      <c r="U10" s="20">
        <v>9.3981588498063831E-2</v>
      </c>
      <c r="V10" s="20">
        <v>0.10837595207392479</v>
      </c>
      <c r="W10" s="20">
        <v>0.13468750999174339</v>
      </c>
      <c r="X10" s="20">
        <v>0.17069693738530881</v>
      </c>
      <c r="Y10" s="20">
        <v>0.1786554651036896</v>
      </c>
      <c r="Z10" s="20">
        <v>7.4014948394590357E-2</v>
      </c>
      <c r="AA10" s="20">
        <v>0.12272332760925909</v>
      </c>
      <c r="AB10" s="20">
        <v>5.4212655739030308E-2</v>
      </c>
      <c r="AC10" s="20">
        <v>0.1639240488194057</v>
      </c>
      <c r="AD10" s="20">
        <v>5.6689093643520601E-2</v>
      </c>
      <c r="AE10" s="20">
        <v>0.15283183587190419</v>
      </c>
      <c r="AF10" s="20">
        <v>0.1085222227671203</v>
      </c>
      <c r="AG10" s="20">
        <v>0.10913607293161651</v>
      </c>
      <c r="AH10" s="20">
        <v>7.9082606021325982E-2</v>
      </c>
      <c r="AI10" s="20">
        <v>9.7735668974346573E-2</v>
      </c>
      <c r="AK10" s="20">
        <v>9.5764225477661766E-2</v>
      </c>
      <c r="AL10" s="20">
        <v>0.1258929312524697</v>
      </c>
      <c r="AN10" s="20">
        <v>0.14504045177225239</v>
      </c>
      <c r="AO10" s="20">
        <v>0.1381396025371345</v>
      </c>
      <c r="AP10" s="20">
        <v>5.7288299732510477E-2</v>
      </c>
      <c r="AQ10" s="20">
        <v>0.1046331753947741</v>
      </c>
      <c r="AR10" s="20">
        <v>9.6026614584132169E-2</v>
      </c>
      <c r="AS10" s="20">
        <v>9.456160130091E-2</v>
      </c>
      <c r="AT10" s="20">
        <v>4.438665036598978E-2</v>
      </c>
      <c r="AV10" s="20">
        <v>8.848585364288751E-2</v>
      </c>
      <c r="AW10" s="20">
        <v>0.1225269704988535</v>
      </c>
      <c r="AX10" s="20">
        <v>8.9396790690280489E-2</v>
      </c>
      <c r="AY10" s="20">
        <v>0.1249767143385707</v>
      </c>
      <c r="AZ10" s="20">
        <v>0.13111143344542631</v>
      </c>
      <c r="BA10" s="20">
        <v>0.1935822602973207</v>
      </c>
      <c r="BB10" s="20">
        <v>6.9501297691103664E-2</v>
      </c>
      <c r="BC10" s="20">
        <v>0.10424704043580529</v>
      </c>
      <c r="BE10" s="20">
        <v>0.1105377500962047</v>
      </c>
      <c r="BF10" s="20">
        <v>0.1005302643774055</v>
      </c>
      <c r="BG10" s="20">
        <v>6.7858490899075599E-2</v>
      </c>
      <c r="BH10" s="20">
        <v>0.17975459035427491</v>
      </c>
      <c r="BI10" s="20">
        <v>0.13757158182273649</v>
      </c>
      <c r="BJ10" s="20">
        <v>7.8599752624495825E-2</v>
      </c>
      <c r="BK10" s="20">
        <v>6.1835291256114991E-2</v>
      </c>
      <c r="BL10" s="20">
        <v>0.1096697877333609</v>
      </c>
      <c r="BN10" s="20">
        <v>0.1213913902799682</v>
      </c>
      <c r="BO10" s="20">
        <v>4.8400436538183572E-2</v>
      </c>
      <c r="BP10" s="20">
        <v>0.11979851539624151</v>
      </c>
    </row>
    <row r="11" spans="2:70" ht="32" customHeight="1" x14ac:dyDescent="0.35">
      <c r="B11" s="22" t="s">
        <v>145</v>
      </c>
      <c r="C11" s="20">
        <v>0.16518012994751019</v>
      </c>
      <c r="D11" s="20">
        <v>0.2044283969059216</v>
      </c>
      <c r="E11" s="20">
        <v>0.2137245970010129</v>
      </c>
      <c r="F11" s="20">
        <v>0.1608458467696374</v>
      </c>
      <c r="G11" s="20">
        <v>0.20594419460925401</v>
      </c>
      <c r="H11" s="20">
        <v>0.1085492119429516</v>
      </c>
      <c r="I11" s="20">
        <v>7.9003969106524727E-2</v>
      </c>
      <c r="K11" s="20">
        <v>0.15725064295306901</v>
      </c>
      <c r="L11" s="20">
        <v>0.17522062351751011</v>
      </c>
      <c r="N11" s="20">
        <v>0.12642463551265401</v>
      </c>
      <c r="O11" s="20">
        <v>0.19950992620571359</v>
      </c>
      <c r="P11" s="20">
        <v>0.17395474457027599</v>
      </c>
      <c r="Q11" s="20">
        <v>0.19965840301598081</v>
      </c>
      <c r="S11" s="20">
        <v>7.8542833975618606E-2</v>
      </c>
      <c r="T11" s="20">
        <v>0.28790244727907288</v>
      </c>
      <c r="U11" s="20">
        <v>0.24834873290088499</v>
      </c>
      <c r="V11" s="20">
        <v>0.16324366517508071</v>
      </c>
      <c r="W11" s="20">
        <v>0.21881977113283019</v>
      </c>
      <c r="X11" s="20">
        <v>0.16084112983224449</v>
      </c>
      <c r="Y11" s="20">
        <v>0.17530334166092459</v>
      </c>
      <c r="Z11" s="20">
        <v>0.1468328984435974</v>
      </c>
      <c r="AA11" s="20">
        <v>0.17248764096499311</v>
      </c>
      <c r="AB11" s="20">
        <v>6.7700403852884644E-2</v>
      </c>
      <c r="AC11" s="20">
        <v>0.16193584711705999</v>
      </c>
      <c r="AD11" s="20">
        <v>0.14158427557931361</v>
      </c>
      <c r="AE11" s="20">
        <v>0.100451531644836</v>
      </c>
      <c r="AF11" s="20">
        <v>0.1417845952592322</v>
      </c>
      <c r="AG11" s="20">
        <v>0.16622742378827829</v>
      </c>
      <c r="AH11" s="20">
        <v>0.14218021982294321</v>
      </c>
      <c r="AI11" s="20">
        <v>0.19792890846759029</v>
      </c>
      <c r="AK11" s="20">
        <v>0.15491230392855501</v>
      </c>
      <c r="AL11" s="20">
        <v>0.17534576982304251</v>
      </c>
      <c r="AN11" s="20">
        <v>0.1882668466349294</v>
      </c>
      <c r="AO11" s="20">
        <v>0.12708406269084629</v>
      </c>
      <c r="AP11" s="20">
        <v>0.2039295037826433</v>
      </c>
      <c r="AQ11" s="20">
        <v>0.14636822470651339</v>
      </c>
      <c r="AR11" s="20">
        <v>0.17252086392972291</v>
      </c>
      <c r="AS11" s="20">
        <v>0.2148137122934424</v>
      </c>
      <c r="AT11" s="20">
        <v>0.20521522158055139</v>
      </c>
      <c r="AV11" s="20">
        <v>0.1637240987605188</v>
      </c>
      <c r="AW11" s="20">
        <v>0.12943099002749681</v>
      </c>
      <c r="AX11" s="20">
        <v>0.14393410974542489</v>
      </c>
      <c r="AY11" s="20">
        <v>0.17272378703316779</v>
      </c>
      <c r="AZ11" s="20">
        <v>0.1635105387884972</v>
      </c>
      <c r="BA11" s="20">
        <v>0.27333896788454798</v>
      </c>
      <c r="BB11" s="20">
        <v>0.28225565517465928</v>
      </c>
      <c r="BC11" s="20">
        <v>0.2362192478724085</v>
      </c>
      <c r="BE11" s="20">
        <v>0.17585481211072451</v>
      </c>
      <c r="BF11" s="20">
        <v>0.14451378359052741</v>
      </c>
      <c r="BG11" s="20">
        <v>0.2028290318920789</v>
      </c>
      <c r="BH11" s="20">
        <v>0.20651206605199901</v>
      </c>
      <c r="BI11" s="20">
        <v>0.13600603064244271</v>
      </c>
      <c r="BJ11" s="20">
        <v>0.17448824893649431</v>
      </c>
      <c r="BK11" s="20">
        <v>0.18239857410999891</v>
      </c>
      <c r="BL11" s="20">
        <v>0.1774485257370445</v>
      </c>
      <c r="BN11" s="20">
        <v>0.17099030958901781</v>
      </c>
      <c r="BO11" s="20">
        <v>0.1325308717674275</v>
      </c>
      <c r="BP11" s="20">
        <v>0.16794312610173401</v>
      </c>
    </row>
    <row r="12" spans="2:70" ht="19" customHeight="1" x14ac:dyDescent="0.35">
      <c r="B12" s="22" t="s">
        <v>144</v>
      </c>
      <c r="C12" s="20">
        <v>0.29827287254418389</v>
      </c>
      <c r="D12" s="20">
        <v>0.28436017168970051</v>
      </c>
      <c r="E12" s="20">
        <v>0.22206433719361879</v>
      </c>
      <c r="F12" s="20">
        <v>0.31182424136782178</v>
      </c>
      <c r="G12" s="20">
        <v>0.31183283616766311</v>
      </c>
      <c r="H12" s="20">
        <v>0.33821742749666972</v>
      </c>
      <c r="I12" s="20">
        <v>0.35430518451524268</v>
      </c>
      <c r="K12" s="20">
        <v>0.30622934730451951</v>
      </c>
      <c r="L12" s="20">
        <v>0.28999817851753751</v>
      </c>
      <c r="N12" s="20">
        <v>0.33509879230239398</v>
      </c>
      <c r="O12" s="20">
        <v>0.27854117376164211</v>
      </c>
      <c r="P12" s="20">
        <v>0.26155182739436189</v>
      </c>
      <c r="Q12" s="20">
        <v>0.27884117489310201</v>
      </c>
      <c r="S12" s="20">
        <v>0.43660457262652902</v>
      </c>
      <c r="T12" s="20">
        <v>0.2329202365734358</v>
      </c>
      <c r="U12" s="20">
        <v>0.19753134493731961</v>
      </c>
      <c r="V12" s="20">
        <v>0.21957507279898539</v>
      </c>
      <c r="W12" s="20">
        <v>0.2139953739636824</v>
      </c>
      <c r="X12" s="20">
        <v>0.35889559541103039</v>
      </c>
      <c r="Y12" s="20">
        <v>0.29313949407475642</v>
      </c>
      <c r="Z12" s="20">
        <v>0.35075298069198801</v>
      </c>
      <c r="AA12" s="20">
        <v>0.30181318758663012</v>
      </c>
      <c r="AB12" s="20">
        <v>0.29567189329737847</v>
      </c>
      <c r="AC12" s="20">
        <v>0.29040344527996043</v>
      </c>
      <c r="AD12" s="20">
        <v>0.41965200685059051</v>
      </c>
      <c r="AE12" s="20">
        <v>0.32537479889658039</v>
      </c>
      <c r="AF12" s="20">
        <v>0.27599642713009281</v>
      </c>
      <c r="AG12" s="20">
        <v>0.34096587829544378</v>
      </c>
      <c r="AH12" s="20">
        <v>0.31080138083860498</v>
      </c>
      <c r="AI12" s="20">
        <v>0.20285782505288741</v>
      </c>
      <c r="AK12" s="20">
        <v>0.32036076870552588</v>
      </c>
      <c r="AL12" s="20">
        <v>0.27607056382079681</v>
      </c>
      <c r="AN12" s="20">
        <v>0.2441852848801544</v>
      </c>
      <c r="AO12" s="20">
        <v>0.34109387325039409</v>
      </c>
      <c r="AP12" s="20">
        <v>0.2416974181883717</v>
      </c>
      <c r="AQ12" s="20">
        <v>0.35189053014404748</v>
      </c>
      <c r="AR12" s="20">
        <v>0.2816488465001632</v>
      </c>
      <c r="AS12" s="20">
        <v>0.27150635986314409</v>
      </c>
      <c r="AT12" s="20">
        <v>0.2134014038655139</v>
      </c>
      <c r="AV12" s="20">
        <v>0.32269871767376668</v>
      </c>
      <c r="AW12" s="20">
        <v>0.30373425320091929</v>
      </c>
      <c r="AX12" s="20">
        <v>0.26803700516173928</v>
      </c>
      <c r="AY12" s="20">
        <v>0.29663571268705158</v>
      </c>
      <c r="AZ12" s="20">
        <v>0.2454677139421671</v>
      </c>
      <c r="BA12" s="20">
        <v>0</v>
      </c>
      <c r="BB12" s="20">
        <v>0</v>
      </c>
      <c r="BC12" s="20">
        <v>0.32261022647504028</v>
      </c>
      <c r="BE12" s="20">
        <v>0.31730996308333492</v>
      </c>
      <c r="BF12" s="20">
        <v>0.29594489851373601</v>
      </c>
      <c r="BG12" s="20">
        <v>0.32163255908043648</v>
      </c>
      <c r="BH12" s="20">
        <v>0.21611222800439001</v>
      </c>
      <c r="BI12" s="20">
        <v>0.28629280929886719</v>
      </c>
      <c r="BJ12" s="20">
        <v>0.38717349033610038</v>
      </c>
      <c r="BK12" s="20">
        <v>0.36643711512460447</v>
      </c>
      <c r="BL12" s="20">
        <v>0.1598764005438725</v>
      </c>
      <c r="BN12" s="20">
        <v>0.28586693267373547</v>
      </c>
      <c r="BO12" s="20">
        <v>0.3546038821647936</v>
      </c>
      <c r="BP12" s="20">
        <v>0.30029530482633682</v>
      </c>
    </row>
    <row r="13" spans="2:70" ht="19" customHeight="1" x14ac:dyDescent="0.35">
      <c r="B13" s="22" t="s">
        <v>143</v>
      </c>
      <c r="C13" s="20">
        <v>0.31881333404735218</v>
      </c>
      <c r="D13" s="20">
        <v>0.21693482699890329</v>
      </c>
      <c r="E13" s="20">
        <v>0.34115806695983109</v>
      </c>
      <c r="F13" s="20">
        <v>0.29680301738705739</v>
      </c>
      <c r="G13" s="20">
        <v>0.33947173850365681</v>
      </c>
      <c r="H13" s="20">
        <v>0.31806434732769973</v>
      </c>
      <c r="I13" s="20">
        <v>0.36860362750429748</v>
      </c>
      <c r="K13" s="20">
        <v>0.32633195135714838</v>
      </c>
      <c r="L13" s="20">
        <v>0.31014033146289899</v>
      </c>
      <c r="N13" s="20">
        <v>0.36347701100755969</v>
      </c>
      <c r="O13" s="20">
        <v>0.28087888874064709</v>
      </c>
      <c r="P13" s="20">
        <v>0.32930614939244368</v>
      </c>
      <c r="Q13" s="20">
        <v>0.25588949707100428</v>
      </c>
      <c r="S13" s="20">
        <v>0.1868152058035735</v>
      </c>
      <c r="T13" s="20">
        <v>0.25114862492220452</v>
      </c>
      <c r="U13" s="20">
        <v>0.3327344622074867</v>
      </c>
      <c r="V13" s="20">
        <v>0.39454251554779463</v>
      </c>
      <c r="W13" s="20">
        <v>0.32708359512744167</v>
      </c>
      <c r="X13" s="20">
        <v>0.23590362587659289</v>
      </c>
      <c r="Y13" s="20">
        <v>0.26283277761143459</v>
      </c>
      <c r="Z13" s="20">
        <v>0.31670570867859182</v>
      </c>
      <c r="AA13" s="20">
        <v>0.35031344240552043</v>
      </c>
      <c r="AB13" s="20">
        <v>0.51069491141524848</v>
      </c>
      <c r="AC13" s="20">
        <v>0.24409319956494879</v>
      </c>
      <c r="AD13" s="20">
        <v>0.29811419022727281</v>
      </c>
      <c r="AE13" s="20">
        <v>0.40563978699304698</v>
      </c>
      <c r="AF13" s="20">
        <v>0.38180105096450501</v>
      </c>
      <c r="AG13" s="20">
        <v>0.35217646406380299</v>
      </c>
      <c r="AH13" s="20">
        <v>0.39094557387072049</v>
      </c>
      <c r="AI13" s="20">
        <v>0.13290201674228741</v>
      </c>
      <c r="AK13" s="20">
        <v>0.31616045662006459</v>
      </c>
      <c r="AL13" s="20">
        <v>0.32175000846541019</v>
      </c>
      <c r="AN13" s="20">
        <v>0.27350550232381537</v>
      </c>
      <c r="AO13" s="20">
        <v>0.29084011518874109</v>
      </c>
      <c r="AP13" s="20">
        <v>0.39553468990063129</v>
      </c>
      <c r="AQ13" s="20">
        <v>0.30971818949145757</v>
      </c>
      <c r="AR13" s="20">
        <v>0.39638765284343208</v>
      </c>
      <c r="AS13" s="20">
        <v>0.28855931822616482</v>
      </c>
      <c r="AT13" s="20">
        <v>0.22567496922245339</v>
      </c>
      <c r="AV13" s="20">
        <v>0.32816522883520388</v>
      </c>
      <c r="AW13" s="20">
        <v>0.34596707463627802</v>
      </c>
      <c r="AX13" s="20">
        <v>0.36412493161106019</v>
      </c>
      <c r="AY13" s="20">
        <v>0.29462939368454538</v>
      </c>
      <c r="AZ13" s="20">
        <v>0.3819431877395843</v>
      </c>
      <c r="BA13" s="20">
        <v>0.36756930618106493</v>
      </c>
      <c r="BB13" s="20">
        <v>0.21540950614272941</v>
      </c>
      <c r="BC13" s="20">
        <v>0.22024606941382249</v>
      </c>
      <c r="BE13" s="20">
        <v>0.30188313098741831</v>
      </c>
      <c r="BF13" s="20">
        <v>0.36064875493168991</v>
      </c>
      <c r="BG13" s="20">
        <v>0.29604884728709752</v>
      </c>
      <c r="BH13" s="20">
        <v>0.28735448288081089</v>
      </c>
      <c r="BI13" s="20">
        <v>0.3310385584003982</v>
      </c>
      <c r="BJ13" s="20">
        <v>0.20390864342219231</v>
      </c>
      <c r="BK13" s="20">
        <v>0.27079370595558538</v>
      </c>
      <c r="BL13" s="20">
        <v>0.43516702623004461</v>
      </c>
      <c r="BN13" s="20">
        <v>0.30699962896763799</v>
      </c>
      <c r="BO13" s="20">
        <v>0.34207432586935471</v>
      </c>
      <c r="BP13" s="20">
        <v>0.34531566111284612</v>
      </c>
    </row>
    <row r="14" spans="2:70" ht="19" customHeight="1" x14ac:dyDescent="0.35">
      <c r="B14" s="22" t="s">
        <v>93</v>
      </c>
      <c r="C14" s="20">
        <v>3.909857605789669E-2</v>
      </c>
      <c r="D14" s="20">
        <v>1.408291130404943E-2</v>
      </c>
      <c r="E14" s="20">
        <v>3.9772576670954428E-2</v>
      </c>
      <c r="F14" s="20">
        <v>2.487971284243639E-2</v>
      </c>
      <c r="G14" s="20">
        <v>2.5801294452564929E-2</v>
      </c>
      <c r="H14" s="20">
        <v>4.4339276204352393E-2</v>
      </c>
      <c r="I14" s="20">
        <v>8.384544032759686E-2</v>
      </c>
      <c r="K14" s="20">
        <v>2.0499554746408698E-2</v>
      </c>
      <c r="L14" s="20">
        <v>6.0317449086554308E-2</v>
      </c>
      <c r="N14" s="20">
        <v>1.8937564076542748E-2</v>
      </c>
      <c r="O14" s="20">
        <v>4.8962084640879623E-2</v>
      </c>
      <c r="P14" s="20">
        <v>5.8031691701106412E-3</v>
      </c>
      <c r="Q14" s="20">
        <v>9.0104462989515063E-2</v>
      </c>
      <c r="S14" s="20">
        <v>0.19158244517494891</v>
      </c>
      <c r="T14" s="20">
        <v>6.3089456307902428E-2</v>
      </c>
      <c r="U14" s="20">
        <v>6.1979408486816462E-2</v>
      </c>
      <c r="V14" s="20">
        <v>6.3227800311644128E-2</v>
      </c>
      <c r="W14" s="20">
        <v>2.248823436357587E-2</v>
      </c>
      <c r="X14" s="20">
        <v>4.5328926016291772E-2</v>
      </c>
      <c r="Y14" s="20">
        <v>2.734031332533611E-2</v>
      </c>
      <c r="Z14" s="20">
        <v>3.5014193994797597E-2</v>
      </c>
      <c r="AA14" s="20">
        <v>4.086137633177498E-2</v>
      </c>
      <c r="AB14" s="20">
        <v>4.9317776386483728E-2</v>
      </c>
      <c r="AC14" s="20">
        <v>6.8864606307175924E-3</v>
      </c>
      <c r="AD14" s="20">
        <v>0</v>
      </c>
      <c r="AE14" s="20">
        <v>0</v>
      </c>
      <c r="AF14" s="20">
        <v>0</v>
      </c>
      <c r="AG14" s="20">
        <v>1.5841286455273849E-2</v>
      </c>
      <c r="AH14" s="20">
        <v>2.819038886338595E-2</v>
      </c>
      <c r="AI14" s="20">
        <v>0.17306630771200521</v>
      </c>
      <c r="AK14" s="20">
        <v>3.731730833398017E-2</v>
      </c>
      <c r="AL14" s="20">
        <v>4.0397913628882641E-2</v>
      </c>
      <c r="AN14" s="20">
        <v>6.0391470872248249E-2</v>
      </c>
      <c r="AO14" s="20">
        <v>2.72342710060859E-2</v>
      </c>
      <c r="AP14" s="20">
        <v>3.1364736948440199E-2</v>
      </c>
      <c r="AQ14" s="20">
        <v>1.6599840222963409E-2</v>
      </c>
      <c r="AR14" s="20">
        <v>2.1179475940246051E-2</v>
      </c>
      <c r="AS14" s="20">
        <v>3.2120383464136489E-2</v>
      </c>
      <c r="AT14" s="20">
        <v>0.2820567345289649</v>
      </c>
      <c r="AV14" s="20">
        <v>1.744594932281034E-2</v>
      </c>
      <c r="AW14" s="20">
        <v>3.3021787585369652E-2</v>
      </c>
      <c r="AX14" s="20">
        <v>5.4143283152087308E-2</v>
      </c>
      <c r="AY14" s="20">
        <v>4.8114607295873038E-2</v>
      </c>
      <c r="AZ14" s="20">
        <v>3.6972703699591991E-2</v>
      </c>
      <c r="BA14" s="20">
        <v>0</v>
      </c>
      <c r="BB14" s="20">
        <v>0.43283354099150761</v>
      </c>
      <c r="BC14" s="20">
        <v>4.2920551640579202E-2</v>
      </c>
      <c r="BE14" s="20">
        <v>2.541950023457264E-2</v>
      </c>
      <c r="BF14" s="20">
        <v>3.1952025658193751E-2</v>
      </c>
      <c r="BG14" s="20">
        <v>4.1202857087254227E-2</v>
      </c>
      <c r="BH14" s="20">
        <v>3.8137054806749802E-2</v>
      </c>
      <c r="BI14" s="20">
        <v>4.548158295992441E-2</v>
      </c>
      <c r="BJ14" s="20">
        <v>7.8758548182375196E-2</v>
      </c>
      <c r="BK14" s="20">
        <v>7.1138757737116642E-2</v>
      </c>
      <c r="BL14" s="20">
        <v>0</v>
      </c>
      <c r="BN14" s="20">
        <v>3.5445053526096199E-2</v>
      </c>
      <c r="BO14" s="20">
        <v>7.4748499993725584E-2</v>
      </c>
      <c r="BP14" s="20">
        <v>2.2391618484591241E-2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26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80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60" customHeight="1" x14ac:dyDescent="0.35">
      <c r="B9" s="22" t="s">
        <v>81</v>
      </c>
      <c r="C9" s="20">
        <v>0.5185252658121422</v>
      </c>
      <c r="D9" s="20">
        <v>0.2394772990316911</v>
      </c>
      <c r="E9" s="20">
        <v>0.40873582177095558</v>
      </c>
      <c r="F9" s="20">
        <v>0.49685427346317779</v>
      </c>
      <c r="G9" s="20">
        <v>0.54916911765214782</v>
      </c>
      <c r="H9" s="20">
        <v>0.65443524367618722</v>
      </c>
      <c r="I9" s="20">
        <v>0.764915286609546</v>
      </c>
      <c r="K9" s="20">
        <v>0.53325237403195092</v>
      </c>
      <c r="L9" s="20">
        <v>0.50365511258496243</v>
      </c>
      <c r="N9" s="20">
        <v>0.55756615298386802</v>
      </c>
      <c r="O9" s="20">
        <v>0.49899478290763349</v>
      </c>
      <c r="P9" s="20">
        <v>0.54109502518888941</v>
      </c>
      <c r="Q9" s="20">
        <v>0.44640041739724923</v>
      </c>
      <c r="S9" s="20">
        <v>0.23816676481236229</v>
      </c>
      <c r="T9" s="20">
        <v>0.3616192041212718</v>
      </c>
      <c r="U9" s="20">
        <v>0.46740817144275831</v>
      </c>
      <c r="V9" s="20">
        <v>0.42081729151915931</v>
      </c>
      <c r="W9" s="20">
        <v>0.39848163360142203</v>
      </c>
      <c r="X9" s="20">
        <v>0.53236147940306255</v>
      </c>
      <c r="Y9" s="20">
        <v>0.51774846185181878</v>
      </c>
      <c r="Z9" s="20">
        <v>0.5195468180231233</v>
      </c>
      <c r="AA9" s="20">
        <v>0.55183581804764004</v>
      </c>
      <c r="AB9" s="20">
        <v>0.65290526350341493</v>
      </c>
      <c r="AC9" s="20">
        <v>0.48829612504226788</v>
      </c>
      <c r="AD9" s="20">
        <v>0.4930169988065804</v>
      </c>
      <c r="AE9" s="20">
        <v>0.51047650495573949</v>
      </c>
      <c r="AF9" s="20">
        <v>0.64304702379601364</v>
      </c>
      <c r="AG9" s="20">
        <v>0.5469814244575073</v>
      </c>
      <c r="AH9" s="20">
        <v>0.59946456114306734</v>
      </c>
      <c r="AI9" s="20">
        <v>0.69185149639431232</v>
      </c>
      <c r="AK9" s="20">
        <v>0.60225288747974892</v>
      </c>
      <c r="AL9" s="20">
        <v>0.43506032866158961</v>
      </c>
      <c r="AN9" s="20">
        <v>0.49106147521841148</v>
      </c>
      <c r="AO9" s="20">
        <v>0.49899826217707433</v>
      </c>
      <c r="AP9" s="20">
        <v>0.46295921781656468</v>
      </c>
      <c r="AQ9" s="20">
        <v>0.57287047986084849</v>
      </c>
      <c r="AR9" s="20">
        <v>0.55323700472126924</v>
      </c>
      <c r="AS9" s="20">
        <v>0.37776393542738718</v>
      </c>
      <c r="AT9" s="20">
        <v>0.5551663060810208</v>
      </c>
      <c r="AV9" s="20">
        <v>0.6187800875538666</v>
      </c>
      <c r="AW9" s="20">
        <v>0.55551319879418837</v>
      </c>
      <c r="AX9" s="20">
        <v>0.72943520172144272</v>
      </c>
      <c r="AY9" s="20">
        <v>0.29874356679800668</v>
      </c>
      <c r="AZ9" s="20">
        <v>0.51922640550597221</v>
      </c>
      <c r="BA9" s="20">
        <v>0.60635378580664867</v>
      </c>
      <c r="BB9" s="20">
        <v>0.25930079874553008</v>
      </c>
      <c r="BC9" s="20">
        <v>0.34159727306921422</v>
      </c>
      <c r="BE9" s="20">
        <v>0.5595832030003679</v>
      </c>
      <c r="BF9" s="20">
        <v>0.55820784930612977</v>
      </c>
      <c r="BG9" s="20">
        <v>0.67286338402604473</v>
      </c>
      <c r="BH9" s="20">
        <v>0.25514331948061242</v>
      </c>
      <c r="BI9" s="20">
        <v>0.58086706212644379</v>
      </c>
      <c r="BJ9" s="20">
        <v>0.26569264219099131</v>
      </c>
      <c r="BK9" s="20">
        <v>0.59331107597058097</v>
      </c>
      <c r="BL9" s="20">
        <v>0.33515454812435419</v>
      </c>
      <c r="BN9" s="20">
        <v>0.52248538804566746</v>
      </c>
      <c r="BO9" s="20">
        <v>0.60880204012537498</v>
      </c>
      <c r="BP9" s="20">
        <v>0.42882261515406578</v>
      </c>
    </row>
    <row r="10" spans="2:70" ht="32" customHeight="1" x14ac:dyDescent="0.35">
      <c r="B10" s="22" t="s">
        <v>82</v>
      </c>
      <c r="C10" s="20">
        <v>0.2511306364417783</v>
      </c>
      <c r="D10" s="20">
        <v>0.1080151868185171</v>
      </c>
      <c r="E10" s="20">
        <v>0.21719300279261219</v>
      </c>
      <c r="F10" s="20">
        <v>0.233007221267617</v>
      </c>
      <c r="G10" s="20">
        <v>0.23977376070451831</v>
      </c>
      <c r="H10" s="20">
        <v>0.30924634962805869</v>
      </c>
      <c r="I10" s="20">
        <v>0.39004587572308602</v>
      </c>
      <c r="K10" s="20">
        <v>0.26367056392533328</v>
      </c>
      <c r="L10" s="20">
        <v>0.23868173878870291</v>
      </c>
      <c r="N10" s="20">
        <v>0.25865153210402358</v>
      </c>
      <c r="O10" s="20">
        <v>0.27795632523409858</v>
      </c>
      <c r="P10" s="20">
        <v>0.28839855870659609</v>
      </c>
      <c r="Q10" s="20">
        <v>0.1837857197902712</v>
      </c>
      <c r="S10" s="20">
        <v>0.17302580582061669</v>
      </c>
      <c r="T10" s="20">
        <v>0.19166330125907821</v>
      </c>
      <c r="U10" s="20">
        <v>0.28080183111008827</v>
      </c>
      <c r="V10" s="20">
        <v>0.26124954370209152</v>
      </c>
      <c r="W10" s="20">
        <v>0.26750463309543671</v>
      </c>
      <c r="X10" s="20">
        <v>0.12093011859350471</v>
      </c>
      <c r="Y10" s="20">
        <v>0.19501573417706561</v>
      </c>
      <c r="Z10" s="20">
        <v>0.19085705361293009</v>
      </c>
      <c r="AA10" s="20">
        <v>0.32678081990242142</v>
      </c>
      <c r="AB10" s="20">
        <v>0.16171507422661549</v>
      </c>
      <c r="AC10" s="20">
        <v>0.2962438794948874</v>
      </c>
      <c r="AD10" s="20">
        <v>0.32118435088591041</v>
      </c>
      <c r="AE10" s="20">
        <v>0.41242461015818982</v>
      </c>
      <c r="AF10" s="20">
        <v>0.30209481441225561</v>
      </c>
      <c r="AG10" s="20">
        <v>0.29531843268136487</v>
      </c>
      <c r="AH10" s="20">
        <v>0.2393703339424571</v>
      </c>
      <c r="AI10" s="20">
        <v>0.23989097053129699</v>
      </c>
      <c r="AK10" s="20">
        <v>0.26938012353381491</v>
      </c>
      <c r="AL10" s="20">
        <v>0.23317016717244921</v>
      </c>
      <c r="AN10" s="20">
        <v>0.25297871619369522</v>
      </c>
      <c r="AO10" s="20">
        <v>0.24362168982675281</v>
      </c>
      <c r="AP10" s="20">
        <v>0.30619149235312798</v>
      </c>
      <c r="AQ10" s="20">
        <v>0.22637760432797199</v>
      </c>
      <c r="AR10" s="20">
        <v>0.25934054564062531</v>
      </c>
      <c r="AS10" s="20">
        <v>0.33723544627491908</v>
      </c>
      <c r="AT10" s="20">
        <v>0.15913272064177081</v>
      </c>
      <c r="AV10" s="20">
        <v>0.2785360938158199</v>
      </c>
      <c r="AW10" s="20">
        <v>0.29019180623664981</v>
      </c>
      <c r="AX10" s="20">
        <v>0.26945872032441792</v>
      </c>
      <c r="AY10" s="20">
        <v>0.23445004364271191</v>
      </c>
      <c r="AZ10" s="20">
        <v>0.37091181969911868</v>
      </c>
      <c r="BA10" s="20">
        <v>0.27333896788454798</v>
      </c>
      <c r="BB10" s="20">
        <v>8.7469448567301933E-2</v>
      </c>
      <c r="BC10" s="20">
        <v>9.5243543807783437E-2</v>
      </c>
      <c r="BE10" s="20">
        <v>0.27354439703111871</v>
      </c>
      <c r="BF10" s="20">
        <v>0.2870839177655195</v>
      </c>
      <c r="BG10" s="20">
        <v>0.25974634886946141</v>
      </c>
      <c r="BH10" s="20">
        <v>0.1787848594784677</v>
      </c>
      <c r="BI10" s="20">
        <v>0.29872645037188189</v>
      </c>
      <c r="BJ10" s="20">
        <v>0.1212388713574877</v>
      </c>
      <c r="BK10" s="20">
        <v>0.14708221120122589</v>
      </c>
      <c r="BL10" s="20">
        <v>0.19898561540383669</v>
      </c>
      <c r="BN10" s="20">
        <v>0.25003498834008009</v>
      </c>
      <c r="BO10" s="20">
        <v>0.30013141845794478</v>
      </c>
      <c r="BP10" s="20">
        <v>0.21465220780079849</v>
      </c>
    </row>
    <row r="11" spans="2:70" ht="32" customHeight="1" x14ac:dyDescent="0.35">
      <c r="B11" s="22" t="s">
        <v>83</v>
      </c>
      <c r="C11" s="20">
        <v>0.21551341740178029</v>
      </c>
      <c r="D11" s="20">
        <v>6.4326121141941958E-2</v>
      </c>
      <c r="E11" s="20">
        <v>0.14851972436730071</v>
      </c>
      <c r="F11" s="20">
        <v>0.15517889940208621</v>
      </c>
      <c r="G11" s="20">
        <v>0.21707505781297021</v>
      </c>
      <c r="H11" s="20">
        <v>0.26889367246181339</v>
      </c>
      <c r="I11" s="20">
        <v>0.45683194574125457</v>
      </c>
      <c r="K11" s="20">
        <v>0.2466673038527788</v>
      </c>
      <c r="L11" s="20">
        <v>0.18185211770023571</v>
      </c>
      <c r="N11" s="20">
        <v>0.24737426641976629</v>
      </c>
      <c r="O11" s="20">
        <v>0.20986379032762281</v>
      </c>
      <c r="P11" s="20">
        <v>0.22661731698071341</v>
      </c>
      <c r="Q11" s="20">
        <v>0.15080834804182641</v>
      </c>
      <c r="S11" s="20">
        <v>0</v>
      </c>
      <c r="T11" s="20">
        <v>0.1954841096351789</v>
      </c>
      <c r="U11" s="20">
        <v>0.26437920213478527</v>
      </c>
      <c r="V11" s="20">
        <v>0.1662778360924852</v>
      </c>
      <c r="W11" s="20">
        <v>0.18728764689488109</v>
      </c>
      <c r="X11" s="20">
        <v>0.1993445485008736</v>
      </c>
      <c r="Y11" s="20">
        <v>0.1549384897277617</v>
      </c>
      <c r="Z11" s="20">
        <v>0.26419972601474562</v>
      </c>
      <c r="AA11" s="20">
        <v>0.1211807536907428</v>
      </c>
      <c r="AB11" s="20">
        <v>0.29648587818204591</v>
      </c>
      <c r="AC11" s="20">
        <v>0.22200478676080021</v>
      </c>
      <c r="AD11" s="20">
        <v>0.19092015342182289</v>
      </c>
      <c r="AE11" s="20">
        <v>0.30564545235268109</v>
      </c>
      <c r="AF11" s="20">
        <v>0.29074404969935302</v>
      </c>
      <c r="AG11" s="20">
        <v>0.24092584192925229</v>
      </c>
      <c r="AH11" s="20">
        <v>0.2495796587477114</v>
      </c>
      <c r="AI11" s="20">
        <v>0.19716138323432131</v>
      </c>
      <c r="AK11" s="20">
        <v>0.23546085101692249</v>
      </c>
      <c r="AL11" s="20">
        <v>0.19554028463631251</v>
      </c>
      <c r="AN11" s="20">
        <v>0.19018056899243471</v>
      </c>
      <c r="AO11" s="20">
        <v>0.21527471836859599</v>
      </c>
      <c r="AP11" s="20">
        <v>0.25668643505022809</v>
      </c>
      <c r="AQ11" s="20">
        <v>0.20688129233834421</v>
      </c>
      <c r="AR11" s="20">
        <v>0.25613987385171738</v>
      </c>
      <c r="AS11" s="20">
        <v>0.21707719597225189</v>
      </c>
      <c r="AT11" s="20">
        <v>8.786732768429735E-2</v>
      </c>
      <c r="AV11" s="20">
        <v>0.3592933135896581</v>
      </c>
      <c r="AW11" s="20">
        <v>0.22118974702268299</v>
      </c>
      <c r="AX11" s="20">
        <v>0.21063767660686769</v>
      </c>
      <c r="AY11" s="20">
        <v>8.9032534556747825E-2</v>
      </c>
      <c r="AZ11" s="20">
        <v>0.17619143183514871</v>
      </c>
      <c r="BA11" s="20">
        <v>0</v>
      </c>
      <c r="BB11" s="20">
        <v>0.18302558161462709</v>
      </c>
      <c r="BC11" s="20">
        <v>0.1210403819264953</v>
      </c>
      <c r="BE11" s="20">
        <v>0.2665083178894429</v>
      </c>
      <c r="BF11" s="20">
        <v>0.23752479906792109</v>
      </c>
      <c r="BG11" s="20">
        <v>0.2473567376708089</v>
      </c>
      <c r="BH11" s="20">
        <v>8.5659454989011521E-2</v>
      </c>
      <c r="BI11" s="20">
        <v>0.26813228562661739</v>
      </c>
      <c r="BJ11" s="20">
        <v>0.1848798357641136</v>
      </c>
      <c r="BK11" s="20">
        <v>0.12996344793137871</v>
      </c>
      <c r="BL11" s="20">
        <v>0</v>
      </c>
      <c r="BN11" s="20">
        <v>0.19252545523144221</v>
      </c>
      <c r="BO11" s="20">
        <v>0.26127128856703502</v>
      </c>
      <c r="BP11" s="20">
        <v>0.26107277303210918</v>
      </c>
    </row>
    <row r="12" spans="2:70" ht="32" customHeight="1" x14ac:dyDescent="0.35">
      <c r="B12" s="22" t="s">
        <v>84</v>
      </c>
      <c r="C12" s="20">
        <v>0.27006903874635069</v>
      </c>
      <c r="D12" s="20">
        <v>0.25951713059875592</v>
      </c>
      <c r="E12" s="20">
        <v>0.23498351487848201</v>
      </c>
      <c r="F12" s="20">
        <v>0.22821131264013941</v>
      </c>
      <c r="G12" s="20">
        <v>0.34935490337929298</v>
      </c>
      <c r="H12" s="20">
        <v>0.29048658075962669</v>
      </c>
      <c r="I12" s="20">
        <v>0.29403218741843712</v>
      </c>
      <c r="K12" s="20">
        <v>0.27895346513610192</v>
      </c>
      <c r="L12" s="20">
        <v>0.2605599562274083</v>
      </c>
      <c r="N12" s="20">
        <v>0.3196577963058973</v>
      </c>
      <c r="O12" s="20">
        <v>0.26767696589840972</v>
      </c>
      <c r="P12" s="20">
        <v>0.26114464166004381</v>
      </c>
      <c r="Q12" s="20">
        <v>0.17946361745390271</v>
      </c>
      <c r="S12" s="20">
        <v>0.1548459588425026</v>
      </c>
      <c r="T12" s="20">
        <v>0.21496824599578801</v>
      </c>
      <c r="U12" s="20">
        <v>0.26409706740089978</v>
      </c>
      <c r="V12" s="20">
        <v>0.18778141849785121</v>
      </c>
      <c r="W12" s="20">
        <v>0.1699060993216297</v>
      </c>
      <c r="X12" s="20">
        <v>0.2116342761049349</v>
      </c>
      <c r="Y12" s="20">
        <v>0.19831635553281471</v>
      </c>
      <c r="Z12" s="20">
        <v>0.26083603552739021</v>
      </c>
      <c r="AA12" s="20">
        <v>0.27322077987191529</v>
      </c>
      <c r="AB12" s="20">
        <v>0.41504815676508172</v>
      </c>
      <c r="AC12" s="20">
        <v>0.33299731005367922</v>
      </c>
      <c r="AD12" s="20">
        <v>0.36376498304959332</v>
      </c>
      <c r="AE12" s="20">
        <v>0.21424132597146819</v>
      </c>
      <c r="AF12" s="20">
        <v>0.3139774352319476</v>
      </c>
      <c r="AG12" s="20">
        <v>0.32173782051568578</v>
      </c>
      <c r="AH12" s="20">
        <v>0.34659004330371451</v>
      </c>
      <c r="AI12" s="20">
        <v>0.14089266179785029</v>
      </c>
      <c r="AK12" s="20">
        <v>0.30198781854242002</v>
      </c>
      <c r="AL12" s="20">
        <v>0.23830130419910089</v>
      </c>
      <c r="AN12" s="20">
        <v>0.2376303193759936</v>
      </c>
      <c r="AO12" s="20">
        <v>0.22865013203253901</v>
      </c>
      <c r="AP12" s="20">
        <v>0.24864504180302141</v>
      </c>
      <c r="AQ12" s="20">
        <v>0.32949926404872237</v>
      </c>
      <c r="AR12" s="20">
        <v>0.29613776321650898</v>
      </c>
      <c r="AS12" s="20">
        <v>0.25784265289239611</v>
      </c>
      <c r="AT12" s="20">
        <v>0.21831194074313931</v>
      </c>
      <c r="AV12" s="20">
        <v>0.28043721134587851</v>
      </c>
      <c r="AW12" s="20">
        <v>0.2992893176518957</v>
      </c>
      <c r="AX12" s="20">
        <v>0.30364113234273588</v>
      </c>
      <c r="AY12" s="20">
        <v>0.27835371508371148</v>
      </c>
      <c r="AZ12" s="20">
        <v>0.18372323407970181</v>
      </c>
      <c r="BA12" s="20">
        <v>0</v>
      </c>
      <c r="BB12" s="20">
        <v>0.17803887606169619</v>
      </c>
      <c r="BC12" s="20">
        <v>0.23759079117455689</v>
      </c>
      <c r="BE12" s="20">
        <v>0.33379078826087399</v>
      </c>
      <c r="BF12" s="20">
        <v>0.28019003949631449</v>
      </c>
      <c r="BG12" s="20">
        <v>0.30423005603684222</v>
      </c>
      <c r="BH12" s="20">
        <v>0.28325226634340661</v>
      </c>
      <c r="BI12" s="20">
        <v>0.2129909736975133</v>
      </c>
      <c r="BJ12" s="20">
        <v>0.21527069388877171</v>
      </c>
      <c r="BK12" s="20">
        <v>0.21740007082356641</v>
      </c>
      <c r="BL12" s="20">
        <v>0.18540482393017779</v>
      </c>
      <c r="BN12" s="20">
        <v>0.25839295746260998</v>
      </c>
      <c r="BO12" s="20">
        <v>0.30190319358994527</v>
      </c>
      <c r="BP12" s="20">
        <v>0.29499773759052889</v>
      </c>
    </row>
    <row r="13" spans="2:70" ht="46" customHeight="1" x14ac:dyDescent="0.35">
      <c r="B13" s="22" t="s">
        <v>85</v>
      </c>
      <c r="C13" s="20">
        <v>0.34793483786378759</v>
      </c>
      <c r="D13" s="20">
        <v>0.47948701964297769</v>
      </c>
      <c r="E13" s="20">
        <v>0.47900240394755988</v>
      </c>
      <c r="F13" s="20">
        <v>0.39935704793236121</v>
      </c>
      <c r="G13" s="20">
        <v>0.28723296760082118</v>
      </c>
      <c r="H13" s="20">
        <v>0.26307962416544678</v>
      </c>
      <c r="I13" s="20">
        <v>0.12172410200779089</v>
      </c>
      <c r="K13" s="20">
        <v>0.33602109263472069</v>
      </c>
      <c r="L13" s="20">
        <v>0.36004699927153561</v>
      </c>
      <c r="N13" s="20">
        <v>0.38653965102415477</v>
      </c>
      <c r="O13" s="20">
        <v>0.32446737815647542</v>
      </c>
      <c r="P13" s="20">
        <v>0.30125544489341632</v>
      </c>
      <c r="Q13" s="20">
        <v>0.33252425040241662</v>
      </c>
      <c r="S13" s="20">
        <v>0.39836124179604437</v>
      </c>
      <c r="T13" s="20">
        <v>0.33686460238754667</v>
      </c>
      <c r="U13" s="20">
        <v>0.29197557862821222</v>
      </c>
      <c r="V13" s="20">
        <v>0.21015677608304459</v>
      </c>
      <c r="W13" s="20">
        <v>0.32829588839992252</v>
      </c>
      <c r="X13" s="20">
        <v>0.38779384535029832</v>
      </c>
      <c r="Y13" s="20">
        <v>0.30507242786564831</v>
      </c>
      <c r="Z13" s="20">
        <v>0.39728281580055957</v>
      </c>
      <c r="AA13" s="20">
        <v>0.44968902145756612</v>
      </c>
      <c r="AB13" s="20">
        <v>0.26191300049105459</v>
      </c>
      <c r="AC13" s="20">
        <v>0.34513026178079648</v>
      </c>
      <c r="AD13" s="20">
        <v>0.39291940748834381</v>
      </c>
      <c r="AE13" s="20">
        <v>0.23646568233789869</v>
      </c>
      <c r="AF13" s="20">
        <v>0.25131337449718139</v>
      </c>
      <c r="AG13" s="20">
        <v>0.38253587359176139</v>
      </c>
      <c r="AH13" s="20">
        <v>0.47341533192308272</v>
      </c>
      <c r="AI13" s="20">
        <v>0.18170685413942331</v>
      </c>
      <c r="AK13" s="20">
        <v>0.31570865805034592</v>
      </c>
      <c r="AL13" s="20">
        <v>0.38106277500056768</v>
      </c>
      <c r="AN13" s="20">
        <v>0.27569747032197078</v>
      </c>
      <c r="AO13" s="20">
        <v>0.35252627585257063</v>
      </c>
      <c r="AP13" s="20">
        <v>0.29036570964715203</v>
      </c>
      <c r="AQ13" s="20">
        <v>0.37725040017879941</v>
      </c>
      <c r="AR13" s="20">
        <v>0.36519492372297041</v>
      </c>
      <c r="AS13" s="20">
        <v>0.5450106667324699</v>
      </c>
      <c r="AT13" s="20">
        <v>0.30785111203047288</v>
      </c>
      <c r="AV13" s="20">
        <v>0.2954105148148885</v>
      </c>
      <c r="AW13" s="20">
        <v>0.36051309988831809</v>
      </c>
      <c r="AX13" s="20">
        <v>0.26530271301137448</v>
      </c>
      <c r="AY13" s="20">
        <v>0.4059683091183568</v>
      </c>
      <c r="AZ13" s="20">
        <v>0.38391479190276989</v>
      </c>
      <c r="BA13" s="20">
        <v>0.2281367485562848</v>
      </c>
      <c r="BB13" s="20">
        <v>0.10137593613619909</v>
      </c>
      <c r="BC13" s="20">
        <v>0.38910003847178648</v>
      </c>
      <c r="BE13" s="20">
        <v>0.3323242965699999</v>
      </c>
      <c r="BF13" s="20">
        <v>0.34945771900028688</v>
      </c>
      <c r="BG13" s="20">
        <v>0.30645374681607118</v>
      </c>
      <c r="BH13" s="20">
        <v>0.39545168612105219</v>
      </c>
      <c r="BI13" s="20">
        <v>0.33449126622897157</v>
      </c>
      <c r="BJ13" s="20">
        <v>0.30647945822104322</v>
      </c>
      <c r="BK13" s="20">
        <v>0.38810866146980011</v>
      </c>
      <c r="BL13" s="20">
        <v>0.43703294434548401</v>
      </c>
      <c r="BN13" s="20">
        <v>0.3669942158813197</v>
      </c>
      <c r="BO13" s="20">
        <v>0.24969058383059931</v>
      </c>
      <c r="BP13" s="20">
        <v>0.36388559618225319</v>
      </c>
    </row>
    <row r="14" spans="2:70" ht="32" customHeight="1" x14ac:dyDescent="0.35">
      <c r="B14" s="22" t="s">
        <v>86</v>
      </c>
      <c r="C14" s="20">
        <v>0.20432206329436459</v>
      </c>
      <c r="D14" s="20">
        <v>0.41462123542038321</v>
      </c>
      <c r="E14" s="20">
        <v>0.32311108654692799</v>
      </c>
      <c r="F14" s="20">
        <v>0.1943081349691296</v>
      </c>
      <c r="G14" s="20">
        <v>0.1356637012445957</v>
      </c>
      <c r="H14" s="20">
        <v>0.103958815363502</v>
      </c>
      <c r="I14" s="20">
        <v>4.5838422766605699E-2</v>
      </c>
      <c r="K14" s="20">
        <v>0.1966530718160181</v>
      </c>
      <c r="L14" s="20">
        <v>0.21069000832867071</v>
      </c>
      <c r="N14" s="20">
        <v>0.20881329758843781</v>
      </c>
      <c r="O14" s="20">
        <v>0.19374570584441719</v>
      </c>
      <c r="P14" s="20">
        <v>0.25310374863922758</v>
      </c>
      <c r="Q14" s="20">
        <v>0.17652883425060631</v>
      </c>
      <c r="S14" s="20">
        <v>0.13689639133720269</v>
      </c>
      <c r="T14" s="20">
        <v>0.24522302519145389</v>
      </c>
      <c r="U14" s="20">
        <v>0.15976324106359691</v>
      </c>
      <c r="V14" s="20">
        <v>0.14889741933740891</v>
      </c>
      <c r="W14" s="20">
        <v>0.23098342175029141</v>
      </c>
      <c r="X14" s="20">
        <v>0.33156866169206972</v>
      </c>
      <c r="Y14" s="20">
        <v>0.22019101210371561</v>
      </c>
      <c r="Z14" s="20">
        <v>0.1516117142548917</v>
      </c>
      <c r="AA14" s="20">
        <v>0.19004753937150731</v>
      </c>
      <c r="AB14" s="20">
        <v>0.2282018898119362</v>
      </c>
      <c r="AC14" s="20">
        <v>0.153245804806073</v>
      </c>
      <c r="AD14" s="20">
        <v>0.25011158184754217</v>
      </c>
      <c r="AE14" s="20">
        <v>0.25571774344311038</v>
      </c>
      <c r="AF14" s="20">
        <v>7.8617248057004804E-2</v>
      </c>
      <c r="AG14" s="20">
        <v>0.2422495595235297</v>
      </c>
      <c r="AH14" s="20">
        <v>0.21168891870863729</v>
      </c>
      <c r="AI14" s="20">
        <v>0.1508275127069291</v>
      </c>
      <c r="AK14" s="20">
        <v>0.15583342336479361</v>
      </c>
      <c r="AL14" s="20">
        <v>0.25261488808194488</v>
      </c>
      <c r="AN14" s="20">
        <v>0.134792770316393</v>
      </c>
      <c r="AO14" s="20">
        <v>0.25268543363441492</v>
      </c>
      <c r="AP14" s="20">
        <v>0.17131700655911231</v>
      </c>
      <c r="AQ14" s="20">
        <v>0.229337714425215</v>
      </c>
      <c r="AR14" s="20">
        <v>0.21658961963506029</v>
      </c>
      <c r="AS14" s="20">
        <v>0.22665274117647871</v>
      </c>
      <c r="AT14" s="20">
        <v>9.2272247249811867E-2</v>
      </c>
      <c r="AV14" s="20">
        <v>0.14738307556046609</v>
      </c>
      <c r="AW14" s="20">
        <v>0.2267939102907108</v>
      </c>
      <c r="AX14" s="20">
        <v>0.12824645210944041</v>
      </c>
      <c r="AY14" s="20">
        <v>0.30813516203884461</v>
      </c>
      <c r="AZ14" s="20">
        <v>0.13781938174462111</v>
      </c>
      <c r="BA14" s="20">
        <v>0.30494202326184661</v>
      </c>
      <c r="BB14" s="20">
        <v>0</v>
      </c>
      <c r="BC14" s="20">
        <v>0.25723605565115237</v>
      </c>
      <c r="BE14" s="20">
        <v>0.1494119806363208</v>
      </c>
      <c r="BF14" s="20">
        <v>0.2370510516451621</v>
      </c>
      <c r="BG14" s="20">
        <v>0.18348742937677301</v>
      </c>
      <c r="BH14" s="20">
        <v>0.30666747993341442</v>
      </c>
      <c r="BI14" s="20">
        <v>0.14287612178537429</v>
      </c>
      <c r="BJ14" s="20">
        <v>0.23965880699227901</v>
      </c>
      <c r="BK14" s="20">
        <v>0.1746745844251209</v>
      </c>
      <c r="BL14" s="20">
        <v>0.2184081404905876</v>
      </c>
      <c r="BN14" s="20">
        <v>0.2225141399726594</v>
      </c>
      <c r="BO14" s="20">
        <v>0.15489582931539281</v>
      </c>
      <c r="BP14" s="20">
        <v>0.16710914849424879</v>
      </c>
    </row>
    <row r="15" spans="2:70" ht="32" customHeight="1" x14ac:dyDescent="0.35">
      <c r="B15" s="22" t="s">
        <v>87</v>
      </c>
      <c r="C15" s="20">
        <v>0.1104435642306308</v>
      </c>
      <c r="D15" s="20">
        <v>0.16730036457533201</v>
      </c>
      <c r="E15" s="20">
        <v>0.1075663007747442</v>
      </c>
      <c r="F15" s="20">
        <v>0.1294430684997363</v>
      </c>
      <c r="G15" s="20">
        <v>0.132763187680949</v>
      </c>
      <c r="H15" s="20">
        <v>3.0248602434769699E-2</v>
      </c>
      <c r="I15" s="20">
        <v>8.8507345102248197E-2</v>
      </c>
      <c r="K15" s="20">
        <v>0.1115621112841539</v>
      </c>
      <c r="L15" s="20">
        <v>0.1099224552354536</v>
      </c>
      <c r="N15" s="20">
        <v>0.1082466872527673</v>
      </c>
      <c r="O15" s="20">
        <v>8.9376034671403551E-2</v>
      </c>
      <c r="P15" s="20">
        <v>8.6730507427987977E-2</v>
      </c>
      <c r="Q15" s="20">
        <v>0.15356294910089699</v>
      </c>
      <c r="S15" s="20">
        <v>0.21260627519834649</v>
      </c>
      <c r="T15" s="20">
        <v>0.1236628883031982</v>
      </c>
      <c r="U15" s="20">
        <v>0.22382560726740919</v>
      </c>
      <c r="V15" s="20">
        <v>8.5053493675181585E-2</v>
      </c>
      <c r="W15" s="20">
        <v>0.12555692342958091</v>
      </c>
      <c r="X15" s="20">
        <v>7.0607620657496123E-2</v>
      </c>
      <c r="Y15" s="20">
        <v>6.3840085568606E-2</v>
      </c>
      <c r="Z15" s="20">
        <v>7.6883267789934914E-2</v>
      </c>
      <c r="AA15" s="20">
        <v>6.0246266007512587E-2</v>
      </c>
      <c r="AB15" s="20">
        <v>0.1018822781093314</v>
      </c>
      <c r="AC15" s="20">
        <v>0.18644336812624709</v>
      </c>
      <c r="AD15" s="20">
        <v>8.7606946511384648E-2</v>
      </c>
      <c r="AE15" s="20">
        <v>0.135501197673984</v>
      </c>
      <c r="AF15" s="20">
        <v>0.13400711595805531</v>
      </c>
      <c r="AG15" s="20">
        <v>1.3712888784229001E-2</v>
      </c>
      <c r="AH15" s="20">
        <v>0.1148485984479426</v>
      </c>
      <c r="AI15" s="20">
        <v>8.2044458488025246E-2</v>
      </c>
      <c r="AK15" s="20">
        <v>8.5520595122262968E-2</v>
      </c>
      <c r="AL15" s="20">
        <v>0.13572384264540641</v>
      </c>
      <c r="AN15" s="20">
        <v>0.10947045012873551</v>
      </c>
      <c r="AO15" s="20">
        <v>0.12124483885141531</v>
      </c>
      <c r="AP15" s="20">
        <v>0.1198173687156929</v>
      </c>
      <c r="AQ15" s="20">
        <v>9.4679632848313738E-2</v>
      </c>
      <c r="AR15" s="20">
        <v>9.8833547021606669E-2</v>
      </c>
      <c r="AS15" s="20">
        <v>0.19219076032508359</v>
      </c>
      <c r="AT15" s="20">
        <v>8.8718579198685699E-2</v>
      </c>
      <c r="AV15" s="20">
        <v>7.5062832757209236E-2</v>
      </c>
      <c r="AW15" s="20">
        <v>0.10604366259657171</v>
      </c>
      <c r="AX15" s="20">
        <v>0.1246343588831467</v>
      </c>
      <c r="AY15" s="20">
        <v>9.6024722348919275E-2</v>
      </c>
      <c r="AZ15" s="20">
        <v>0.14290508914082489</v>
      </c>
      <c r="BA15" s="20">
        <v>0</v>
      </c>
      <c r="BB15" s="20">
        <v>0.31962628525569248</v>
      </c>
      <c r="BC15" s="20">
        <v>0.12748464642059859</v>
      </c>
      <c r="BE15" s="20">
        <v>0.10509756972156151</v>
      </c>
      <c r="BF15" s="20">
        <v>9.4425305565809733E-2</v>
      </c>
      <c r="BG15" s="20">
        <v>4.8244026823003737E-2</v>
      </c>
      <c r="BH15" s="20">
        <v>0.11442242561837281</v>
      </c>
      <c r="BI15" s="20">
        <v>0.12601141860141521</v>
      </c>
      <c r="BJ15" s="20">
        <v>0.16207963191764799</v>
      </c>
      <c r="BK15" s="20">
        <v>0.13548857781240989</v>
      </c>
      <c r="BL15" s="20">
        <v>0.2333329634702403</v>
      </c>
      <c r="BN15" s="20">
        <v>0.1050913601383042</v>
      </c>
      <c r="BO15" s="20">
        <v>6.9169417137715725E-2</v>
      </c>
      <c r="BP15" s="20">
        <v>0.16712874336171199</v>
      </c>
    </row>
    <row r="16" spans="2:70" ht="19" customHeight="1" x14ac:dyDescent="0.35">
      <c r="B16" s="22" t="s">
        <v>88</v>
      </c>
      <c r="C16" s="20">
        <v>0.1162540047515233</v>
      </c>
      <c r="D16" s="20">
        <v>9.650194315952125E-2</v>
      </c>
      <c r="E16" s="20">
        <v>0.12725483664809339</v>
      </c>
      <c r="F16" s="20">
        <v>0.16802323278361139</v>
      </c>
      <c r="G16" s="20">
        <v>0.13888567988951139</v>
      </c>
      <c r="H16" s="20">
        <v>0.102756833405165</v>
      </c>
      <c r="I16" s="20">
        <v>3.1040304413478201E-2</v>
      </c>
      <c r="K16" s="20">
        <v>0.1221223956169811</v>
      </c>
      <c r="L16" s="20">
        <v>0.1091137914978499</v>
      </c>
      <c r="N16" s="20">
        <v>0.15522722075754589</v>
      </c>
      <c r="O16" s="20">
        <v>0.110299109929578</v>
      </c>
      <c r="P16" s="20">
        <v>7.5517859541736537E-2</v>
      </c>
      <c r="Q16" s="20">
        <v>7.8886534988020771E-2</v>
      </c>
      <c r="S16" s="20">
        <v>3.2117813268760773E-2</v>
      </c>
      <c r="T16" s="20">
        <v>0.13454909922507841</v>
      </c>
      <c r="U16" s="20">
        <v>8.9460752147012948E-2</v>
      </c>
      <c r="V16" s="20">
        <v>0</v>
      </c>
      <c r="W16" s="20">
        <v>0.15155322531054091</v>
      </c>
      <c r="X16" s="20">
        <v>7.6884259386400353E-2</v>
      </c>
      <c r="Y16" s="20">
        <v>0.12894948792753849</v>
      </c>
      <c r="Z16" s="20">
        <v>9.4110634692241263E-2</v>
      </c>
      <c r="AA16" s="20">
        <v>0.16254384077241579</v>
      </c>
      <c r="AB16" s="20">
        <v>8.7739568816211047E-2</v>
      </c>
      <c r="AC16" s="20">
        <v>6.1674165321268397E-2</v>
      </c>
      <c r="AD16" s="20">
        <v>0.12253690802828281</v>
      </c>
      <c r="AE16" s="20">
        <v>0.15803984575373539</v>
      </c>
      <c r="AF16" s="20">
        <v>0.1036838681858618</v>
      </c>
      <c r="AG16" s="20">
        <v>0.1880824038285307</v>
      </c>
      <c r="AH16" s="20">
        <v>0.20626715369490389</v>
      </c>
      <c r="AI16" s="20">
        <v>1.495933850697889E-2</v>
      </c>
      <c r="AK16" s="20">
        <v>0.1030953642123227</v>
      </c>
      <c r="AL16" s="20">
        <v>0.12994744992654489</v>
      </c>
      <c r="AN16" s="20">
        <v>8.0858423537529381E-2</v>
      </c>
      <c r="AO16" s="20">
        <v>5.9238495394884988E-2</v>
      </c>
      <c r="AP16" s="20">
        <v>9.1792411879415822E-2</v>
      </c>
      <c r="AQ16" s="20">
        <v>0.13962534024146239</v>
      </c>
      <c r="AR16" s="20">
        <v>0.20245102693920791</v>
      </c>
      <c r="AS16" s="20">
        <v>0.2053967509483019</v>
      </c>
      <c r="AT16" s="20">
        <v>0</v>
      </c>
      <c r="AV16" s="20">
        <v>9.6683923129825544E-2</v>
      </c>
      <c r="AW16" s="20">
        <v>0.14495324020797359</v>
      </c>
      <c r="AX16" s="20">
        <v>4.2577189225058369E-2</v>
      </c>
      <c r="AY16" s="20">
        <v>5.9685587616134413E-2</v>
      </c>
      <c r="AZ16" s="20">
        <v>0.11489183227718119</v>
      </c>
      <c r="BA16" s="20">
        <v>0.3330148179221008</v>
      </c>
      <c r="BB16" s="20">
        <v>0.22039621169566029</v>
      </c>
      <c r="BC16" s="20">
        <v>0.1110420325336363</v>
      </c>
      <c r="BE16" s="20">
        <v>0.13087303840058981</v>
      </c>
      <c r="BF16" s="20">
        <v>0.13768867011278549</v>
      </c>
      <c r="BG16" s="20">
        <v>0.1146075986526261</v>
      </c>
      <c r="BH16" s="20">
        <v>0.1020100017366747</v>
      </c>
      <c r="BI16" s="20">
        <v>6.7744030032495656E-2</v>
      </c>
      <c r="BJ16" s="20">
        <v>0.10482081803460599</v>
      </c>
      <c r="BK16" s="20">
        <v>7.9811472524243671E-2</v>
      </c>
      <c r="BL16" s="20">
        <v>0.25948763301442151</v>
      </c>
      <c r="BN16" s="20">
        <v>0.1171107521524991</v>
      </c>
      <c r="BO16" s="20">
        <v>7.6552296909205689E-2</v>
      </c>
      <c r="BP16" s="20">
        <v>0.14327857872907471</v>
      </c>
    </row>
    <row r="17" spans="2:68" ht="46" customHeight="1" x14ac:dyDescent="0.35">
      <c r="B17" s="22" t="s">
        <v>89</v>
      </c>
      <c r="C17" s="20">
        <v>0.12835929172622629</v>
      </c>
      <c r="D17" s="20">
        <v>0.29698331907087028</v>
      </c>
      <c r="E17" s="20">
        <v>0.17616720146427131</v>
      </c>
      <c r="F17" s="20">
        <v>0.13316175431817201</v>
      </c>
      <c r="G17" s="20">
        <v>8.9304438323500782E-2</v>
      </c>
      <c r="H17" s="20">
        <v>5.2201506891604577E-2</v>
      </c>
      <c r="I17" s="20">
        <v>3.2466446022740368E-2</v>
      </c>
      <c r="K17" s="20">
        <v>0.1303789344305569</v>
      </c>
      <c r="L17" s="20">
        <v>0.12460766168394639</v>
      </c>
      <c r="N17" s="20">
        <v>0.11024730197654881</v>
      </c>
      <c r="O17" s="20">
        <v>0.163998487180503</v>
      </c>
      <c r="P17" s="20">
        <v>0.16837293428804781</v>
      </c>
      <c r="Q17" s="20">
        <v>9.7178636984288927E-2</v>
      </c>
      <c r="S17" s="20">
        <v>0.1628987942036158</v>
      </c>
      <c r="T17" s="20">
        <v>0.18255808965320491</v>
      </c>
      <c r="U17" s="20">
        <v>7.9789110981039746E-2</v>
      </c>
      <c r="V17" s="20">
        <v>0.10487292556387159</v>
      </c>
      <c r="W17" s="20">
        <v>0.2508227247093861</v>
      </c>
      <c r="X17" s="20">
        <v>0.14647123485844249</v>
      </c>
      <c r="Y17" s="20">
        <v>0.1653361156408153</v>
      </c>
      <c r="Z17" s="20">
        <v>0.13339052517014779</v>
      </c>
      <c r="AA17" s="20">
        <v>0.10986264508945939</v>
      </c>
      <c r="AB17" s="20">
        <v>3.7585733666192132E-2</v>
      </c>
      <c r="AC17" s="20">
        <v>0.15010191866419961</v>
      </c>
      <c r="AD17" s="20">
        <v>0.10109390869677801</v>
      </c>
      <c r="AE17" s="20">
        <v>0.11453414266068319</v>
      </c>
      <c r="AF17" s="20">
        <v>0.17338136115986591</v>
      </c>
      <c r="AG17" s="20">
        <v>7.5355454348621689E-2</v>
      </c>
      <c r="AH17" s="20">
        <v>0.10335734584162171</v>
      </c>
      <c r="AI17" s="20">
        <v>8.881912771065785E-2</v>
      </c>
      <c r="AK17" s="20">
        <v>8.5026325450377235E-2</v>
      </c>
      <c r="AL17" s="20">
        <v>0.1714253784007857</v>
      </c>
      <c r="AN17" s="20">
        <v>0.1646302859447796</v>
      </c>
      <c r="AO17" s="20">
        <v>0.13036220555132849</v>
      </c>
      <c r="AP17" s="20">
        <v>0.1356141361008992</v>
      </c>
      <c r="AQ17" s="20">
        <v>0.1148055973137171</v>
      </c>
      <c r="AR17" s="20">
        <v>0.1236965392664815</v>
      </c>
      <c r="AS17" s="20">
        <v>0.1222019868787118</v>
      </c>
      <c r="AT17" s="20">
        <v>3.2402212799527687E-2</v>
      </c>
      <c r="AV17" s="20">
        <v>9.7999943921173324E-2</v>
      </c>
      <c r="AW17" s="20">
        <v>0.12907870902751389</v>
      </c>
      <c r="AX17" s="20">
        <v>6.1373441129536271E-2</v>
      </c>
      <c r="AY17" s="20">
        <v>0.23139764016044259</v>
      </c>
      <c r="AZ17" s="20">
        <v>0.123234926601057</v>
      </c>
      <c r="BA17" s="20">
        <v>0</v>
      </c>
      <c r="BB17" s="20">
        <v>0</v>
      </c>
      <c r="BC17" s="20">
        <v>0.16553008054932969</v>
      </c>
      <c r="BE17" s="20">
        <v>0.1220497149022411</v>
      </c>
      <c r="BF17" s="20">
        <v>0.1288865628411556</v>
      </c>
      <c r="BG17" s="20">
        <v>5.6535941261768308E-2</v>
      </c>
      <c r="BH17" s="20">
        <v>0.2534733511350582</v>
      </c>
      <c r="BI17" s="20">
        <v>0.1224324829136066</v>
      </c>
      <c r="BJ17" s="20">
        <v>5.1959787583597213E-2</v>
      </c>
      <c r="BK17" s="20">
        <v>7.2869569115270622E-2</v>
      </c>
      <c r="BL17" s="20">
        <v>0.22472874961227171</v>
      </c>
      <c r="BN17" s="20">
        <v>0.14706742788911131</v>
      </c>
      <c r="BO17" s="20">
        <v>4.6777213176676637E-2</v>
      </c>
      <c r="BP17" s="20">
        <v>0.1206702714634305</v>
      </c>
    </row>
    <row r="18" spans="2:68" ht="19" customHeight="1" x14ac:dyDescent="0.35">
      <c r="B18" s="22" t="s">
        <v>90</v>
      </c>
      <c r="C18" s="20">
        <v>6.7050270550697733E-2</v>
      </c>
      <c r="D18" s="20">
        <v>5.11643935988116E-2</v>
      </c>
      <c r="E18" s="20">
        <v>6.4858207103641194E-2</v>
      </c>
      <c r="F18" s="20">
        <v>7.6668274696067157E-2</v>
      </c>
      <c r="G18" s="20">
        <v>6.7283304630129381E-2</v>
      </c>
      <c r="H18" s="20">
        <v>4.0788614262091037E-2</v>
      </c>
      <c r="I18" s="20">
        <v>8.7503776463598998E-2</v>
      </c>
      <c r="K18" s="20">
        <v>6.613482657036085E-2</v>
      </c>
      <c r="L18" s="20">
        <v>6.8530585281711742E-2</v>
      </c>
      <c r="N18" s="20">
        <v>6.5228999203546245E-2</v>
      </c>
      <c r="O18" s="20">
        <v>4.6951540547518357E-2</v>
      </c>
      <c r="P18" s="20">
        <v>8.9881749284034723E-2</v>
      </c>
      <c r="Q18" s="20">
        <v>7.1355888307268786E-2</v>
      </c>
      <c r="S18" s="20">
        <v>0.14573559432539709</v>
      </c>
      <c r="T18" s="20">
        <v>2.3818429361832771E-2</v>
      </c>
      <c r="U18" s="20">
        <v>0.18109718631869171</v>
      </c>
      <c r="V18" s="20">
        <v>6.9466615754837563E-2</v>
      </c>
      <c r="W18" s="20">
        <v>7.1546005134565188E-2</v>
      </c>
      <c r="X18" s="20">
        <v>1.0725957507996259E-2</v>
      </c>
      <c r="Y18" s="20">
        <v>0.1383192598145267</v>
      </c>
      <c r="Z18" s="20">
        <v>5.339297837197881E-2</v>
      </c>
      <c r="AA18" s="20">
        <v>7.6155072607414956E-2</v>
      </c>
      <c r="AB18" s="20">
        <v>6.9961895168306143E-2</v>
      </c>
      <c r="AC18" s="20">
        <v>4.3980674162503668E-2</v>
      </c>
      <c r="AD18" s="20">
        <v>4.1491633478802102E-2</v>
      </c>
      <c r="AE18" s="20">
        <v>0.1024382574096044</v>
      </c>
      <c r="AF18" s="20">
        <v>5.5159862592058448E-2</v>
      </c>
      <c r="AG18" s="20">
        <v>9.5677153798106346E-2</v>
      </c>
      <c r="AH18" s="20">
        <v>2.7611234092768801E-2</v>
      </c>
      <c r="AI18" s="20">
        <v>5.550082988801542E-2</v>
      </c>
      <c r="AK18" s="20">
        <v>5.5054289635906771E-2</v>
      </c>
      <c r="AL18" s="20">
        <v>7.9399419868212542E-2</v>
      </c>
      <c r="AN18" s="20">
        <v>8.9283907584239014E-2</v>
      </c>
      <c r="AO18" s="20">
        <v>4.7842666212973839E-2</v>
      </c>
      <c r="AP18" s="20">
        <v>4.5853657295641143E-2</v>
      </c>
      <c r="AQ18" s="20">
        <v>7.7777353318168402E-2</v>
      </c>
      <c r="AR18" s="20">
        <v>5.6525774424366473E-2</v>
      </c>
      <c r="AS18" s="20">
        <v>7.8182020104080679E-2</v>
      </c>
      <c r="AT18" s="20">
        <v>9.0960639944583671E-2</v>
      </c>
      <c r="AV18" s="20">
        <v>5.1331780894167102E-2</v>
      </c>
      <c r="AW18" s="20">
        <v>7.9113878584359851E-2</v>
      </c>
      <c r="AX18" s="20">
        <v>3.7767090264395002E-2</v>
      </c>
      <c r="AY18" s="20">
        <v>8.358157963944568E-2</v>
      </c>
      <c r="AZ18" s="20">
        <v>0.11186272165388771</v>
      </c>
      <c r="BA18" s="20">
        <v>0.1935822602973207</v>
      </c>
      <c r="BB18" s="20">
        <v>0.1248400786483351</v>
      </c>
      <c r="BC18" s="20">
        <v>3.7469181380153212E-2</v>
      </c>
      <c r="BE18" s="20">
        <v>3.8424009025993459E-2</v>
      </c>
      <c r="BF18" s="20">
        <v>8.0519748087218415E-2</v>
      </c>
      <c r="BG18" s="20">
        <v>5.1427314409953392E-2</v>
      </c>
      <c r="BH18" s="20">
        <v>3.7328674706799188E-2</v>
      </c>
      <c r="BI18" s="20">
        <v>0.10899170126882241</v>
      </c>
      <c r="BJ18" s="20">
        <v>3.9321215618875478E-2</v>
      </c>
      <c r="BK18" s="20">
        <v>7.857559890880296E-2</v>
      </c>
      <c r="BL18" s="20">
        <v>2.9479139804283221E-2</v>
      </c>
      <c r="BN18" s="20">
        <v>7.0178169978225749E-2</v>
      </c>
      <c r="BO18" s="20">
        <v>7.5217055654764955E-2</v>
      </c>
      <c r="BP18" s="20">
        <v>4.966768798070894E-2</v>
      </c>
    </row>
    <row r="19" spans="2:68" ht="46" customHeight="1" x14ac:dyDescent="0.35">
      <c r="B19" s="22" t="s">
        <v>91</v>
      </c>
      <c r="C19" s="20">
        <v>0.22041262251478119</v>
      </c>
      <c r="D19" s="20">
        <v>0.29811220663023952</v>
      </c>
      <c r="E19" s="20">
        <v>0.24910792036364571</v>
      </c>
      <c r="F19" s="20">
        <v>0.23847153067174351</v>
      </c>
      <c r="G19" s="20">
        <v>0.22620854904409271</v>
      </c>
      <c r="H19" s="20">
        <v>0.18216219627896491</v>
      </c>
      <c r="I19" s="20">
        <v>0.1244119679568802</v>
      </c>
      <c r="K19" s="20">
        <v>0.20676174967125571</v>
      </c>
      <c r="L19" s="20">
        <v>0.2359636821699703</v>
      </c>
      <c r="N19" s="20">
        <v>0.2112065757164274</v>
      </c>
      <c r="O19" s="20">
        <v>0.24065642762564809</v>
      </c>
      <c r="P19" s="20">
        <v>0.18407513834184311</v>
      </c>
      <c r="Q19" s="20">
        <v>0.245354923618367</v>
      </c>
      <c r="S19" s="20">
        <v>0.28497175525755403</v>
      </c>
      <c r="T19" s="20">
        <v>0.14491745403515999</v>
      </c>
      <c r="U19" s="20">
        <v>0.2045400053954142</v>
      </c>
      <c r="V19" s="20">
        <v>0.26660740889661211</v>
      </c>
      <c r="W19" s="20">
        <v>0.25411466023931389</v>
      </c>
      <c r="X19" s="20">
        <v>0.21554245646598949</v>
      </c>
      <c r="Y19" s="20">
        <v>0.22636875507031201</v>
      </c>
      <c r="Z19" s="20">
        <v>0.25189656198517157</v>
      </c>
      <c r="AA19" s="20">
        <v>0.13746042613554241</v>
      </c>
      <c r="AB19" s="20">
        <v>0.19286731896920209</v>
      </c>
      <c r="AC19" s="20">
        <v>0.25433845991056592</v>
      </c>
      <c r="AD19" s="20">
        <v>0.30245827034971701</v>
      </c>
      <c r="AE19" s="20">
        <v>0.13771118893687759</v>
      </c>
      <c r="AF19" s="20">
        <v>0.1647004113832288</v>
      </c>
      <c r="AG19" s="20">
        <v>0.2310051411623327</v>
      </c>
      <c r="AH19" s="20">
        <v>0.22276755926365621</v>
      </c>
      <c r="AI19" s="20">
        <v>0.1895666434917383</v>
      </c>
      <c r="AK19" s="20">
        <v>0.19498325671769809</v>
      </c>
      <c r="AL19" s="20">
        <v>0.2457288193785914</v>
      </c>
      <c r="AN19" s="20">
        <v>0.2259892502037881</v>
      </c>
      <c r="AO19" s="20">
        <v>0.24009432139624901</v>
      </c>
      <c r="AP19" s="20">
        <v>0.16127421463316099</v>
      </c>
      <c r="AQ19" s="20">
        <v>0.23793044095584559</v>
      </c>
      <c r="AR19" s="20">
        <v>0.21220403491319029</v>
      </c>
      <c r="AS19" s="20">
        <v>0.26390972592098288</v>
      </c>
      <c r="AT19" s="20">
        <v>9.2747511646242606E-2</v>
      </c>
      <c r="AV19" s="20">
        <v>0.178226485877302</v>
      </c>
      <c r="AW19" s="20">
        <v>0.2325463987628561</v>
      </c>
      <c r="AX19" s="20">
        <v>0.25981451287293378</v>
      </c>
      <c r="AY19" s="20">
        <v>0.3093896680859986</v>
      </c>
      <c r="AZ19" s="20">
        <v>0.11517833013441631</v>
      </c>
      <c r="BA19" s="20">
        <v>0.27333896788454798</v>
      </c>
      <c r="BB19" s="20">
        <v>0.26144666132169703</v>
      </c>
      <c r="BC19" s="20">
        <v>0.24593242884133459</v>
      </c>
      <c r="BE19" s="20">
        <v>0.17134811699145741</v>
      </c>
      <c r="BF19" s="20">
        <v>0.23173547311544751</v>
      </c>
      <c r="BG19" s="20">
        <v>0.18705999902914411</v>
      </c>
      <c r="BH19" s="20">
        <v>0.31171380100537532</v>
      </c>
      <c r="BI19" s="20">
        <v>0.16321468063145009</v>
      </c>
      <c r="BJ19" s="20">
        <v>0.3183538173493603</v>
      </c>
      <c r="BK19" s="20">
        <v>0.192832357154961</v>
      </c>
      <c r="BL19" s="20">
        <v>0.36768854384589711</v>
      </c>
      <c r="BN19" s="20">
        <v>0.20341584413530739</v>
      </c>
      <c r="BO19" s="20">
        <v>0.2025128221563722</v>
      </c>
      <c r="BP19" s="20">
        <v>0.30913559586904088</v>
      </c>
    </row>
    <row r="20" spans="2:68" ht="32" customHeight="1" x14ac:dyDescent="0.35">
      <c r="B20" s="22" t="s">
        <v>92</v>
      </c>
      <c r="C20" s="20">
        <v>2.2167188019428151E-2</v>
      </c>
      <c r="D20" s="20">
        <v>3.4029258674855588E-2</v>
      </c>
      <c r="E20" s="20">
        <v>2.349258207824147E-2</v>
      </c>
      <c r="F20" s="20">
        <v>7.1223503815513846E-3</v>
      </c>
      <c r="G20" s="20">
        <v>3.5878793913538917E-2</v>
      </c>
      <c r="H20" s="20">
        <v>3.650081489870606E-2</v>
      </c>
      <c r="I20" s="20">
        <v>8.9677435010380169E-3</v>
      </c>
      <c r="K20" s="20">
        <v>2.3747452186748529E-2</v>
      </c>
      <c r="L20" s="20">
        <v>2.053494103000952E-2</v>
      </c>
      <c r="N20" s="20">
        <v>3.7097498476974309E-3</v>
      </c>
      <c r="O20" s="20">
        <v>2.3957799000919079E-2</v>
      </c>
      <c r="P20" s="20">
        <v>1.080319113482649E-2</v>
      </c>
      <c r="Q20" s="20">
        <v>6.2934087078012471E-2</v>
      </c>
      <c r="S20" s="20">
        <v>0.19655108089187581</v>
      </c>
      <c r="T20" s="20">
        <v>9.8332631550383923E-2</v>
      </c>
      <c r="U20" s="20">
        <v>0</v>
      </c>
      <c r="V20" s="20">
        <v>9.2178393893457583E-2</v>
      </c>
      <c r="W20" s="20">
        <v>0</v>
      </c>
      <c r="X20" s="20">
        <v>8.7898435887826445E-3</v>
      </c>
      <c r="Y20" s="20">
        <v>2.4455918251117849E-2</v>
      </c>
      <c r="Z20" s="20">
        <v>0</v>
      </c>
      <c r="AA20" s="20">
        <v>0</v>
      </c>
      <c r="AB20" s="20">
        <v>0</v>
      </c>
      <c r="AC20" s="20">
        <v>2.536561410187687E-2</v>
      </c>
      <c r="AD20" s="20">
        <v>0</v>
      </c>
      <c r="AE20" s="20">
        <v>0</v>
      </c>
      <c r="AF20" s="20">
        <v>2.6835748519809011E-2</v>
      </c>
      <c r="AG20" s="20">
        <v>0</v>
      </c>
      <c r="AH20" s="20">
        <v>3.98986672209003E-3</v>
      </c>
      <c r="AI20" s="20">
        <v>6.5667522114858906E-2</v>
      </c>
      <c r="AK20" s="20">
        <v>2.1982085057173591E-2</v>
      </c>
      <c r="AL20" s="20">
        <v>2.1795721168736511E-2</v>
      </c>
      <c r="AN20" s="20">
        <v>3.1854533125734878E-2</v>
      </c>
      <c r="AO20" s="20">
        <v>1.6278996207972289E-2</v>
      </c>
      <c r="AP20" s="20">
        <v>3.0990331192868769E-2</v>
      </c>
      <c r="AQ20" s="20">
        <v>1.554554798865956E-2</v>
      </c>
      <c r="AR20" s="20">
        <v>1.154962158367228E-2</v>
      </c>
      <c r="AS20" s="20">
        <v>0</v>
      </c>
      <c r="AT20" s="20">
        <v>0.1135944385574192</v>
      </c>
      <c r="AV20" s="20">
        <v>1.324417186833214E-2</v>
      </c>
      <c r="AW20" s="20">
        <v>1.042482340501189E-2</v>
      </c>
      <c r="AX20" s="20">
        <v>1.9735173122432659E-2</v>
      </c>
      <c r="AY20" s="20">
        <v>0</v>
      </c>
      <c r="AZ20" s="20">
        <v>2.6113953969932401E-2</v>
      </c>
      <c r="BA20" s="20">
        <v>0</v>
      </c>
      <c r="BB20" s="20">
        <v>9.056942749439427E-2</v>
      </c>
      <c r="BC20" s="20">
        <v>5.6238227753213722E-2</v>
      </c>
      <c r="BE20" s="20">
        <v>2.554959307046693E-2</v>
      </c>
      <c r="BF20" s="20">
        <v>9.3042094965852876E-3</v>
      </c>
      <c r="BG20" s="20">
        <v>0</v>
      </c>
      <c r="BH20" s="20">
        <v>1.533550826791498E-2</v>
      </c>
      <c r="BI20" s="20">
        <v>1.93198239606799E-2</v>
      </c>
      <c r="BJ20" s="20">
        <v>0.1032096224829918</v>
      </c>
      <c r="BK20" s="20">
        <v>4.0575465694873407E-2</v>
      </c>
      <c r="BL20" s="20">
        <v>3.9701663742766888E-2</v>
      </c>
      <c r="BN20" s="20">
        <v>2.208527139154336E-2</v>
      </c>
      <c r="BO20" s="20">
        <v>2.8974872596001369E-2</v>
      </c>
      <c r="BP20" s="20">
        <v>1.704723385492803E-2</v>
      </c>
    </row>
    <row r="21" spans="2:68" ht="19" customHeight="1" x14ac:dyDescent="0.35">
      <c r="B21" s="22" t="s">
        <v>93</v>
      </c>
      <c r="C21" s="20">
        <v>6.8758586789813723E-3</v>
      </c>
      <c r="D21" s="20">
        <v>0</v>
      </c>
      <c r="E21" s="20">
        <v>1.149339671032662E-2</v>
      </c>
      <c r="F21" s="20">
        <v>1.9019442296454379E-2</v>
      </c>
      <c r="G21" s="20">
        <v>0</v>
      </c>
      <c r="H21" s="20">
        <v>0</v>
      </c>
      <c r="I21" s="20">
        <v>0</v>
      </c>
      <c r="K21" s="20">
        <v>2.6005407526735768E-3</v>
      </c>
      <c r="L21" s="20">
        <v>1.1739262031002361E-2</v>
      </c>
      <c r="N21" s="20">
        <v>0</v>
      </c>
      <c r="O21" s="20">
        <v>0</v>
      </c>
      <c r="P21" s="20">
        <v>7.7613023398223971E-3</v>
      </c>
      <c r="Q21" s="20">
        <v>2.6147133903583319E-2</v>
      </c>
      <c r="S21" s="20">
        <v>7.3574198258691742E-2</v>
      </c>
      <c r="T21" s="20">
        <v>0</v>
      </c>
      <c r="U21" s="20">
        <v>0</v>
      </c>
      <c r="V21" s="20">
        <v>0</v>
      </c>
      <c r="W21" s="20">
        <v>0</v>
      </c>
      <c r="X21" s="20">
        <v>1.995415097232487E-2</v>
      </c>
      <c r="Y21" s="20">
        <v>3.8207600046456749E-2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2.917232005432269E-2</v>
      </c>
      <c r="AK21" s="20">
        <v>5.2485115746172626E-3</v>
      </c>
      <c r="AL21" s="20">
        <v>8.5434528542070089E-3</v>
      </c>
      <c r="AN21" s="20">
        <v>7.4775789170018012E-3</v>
      </c>
      <c r="AO21" s="20">
        <v>1.248655291870274E-2</v>
      </c>
      <c r="AP21" s="20">
        <v>0</v>
      </c>
      <c r="AQ21" s="20">
        <v>0</v>
      </c>
      <c r="AR21" s="20">
        <v>0</v>
      </c>
      <c r="AS21" s="20">
        <v>0</v>
      </c>
      <c r="AT21" s="20">
        <v>8.0594968287248353E-2</v>
      </c>
      <c r="AV21" s="20">
        <v>0</v>
      </c>
      <c r="AW21" s="20">
        <v>0</v>
      </c>
      <c r="AX21" s="20">
        <v>2.218566573234158E-2</v>
      </c>
      <c r="AY21" s="20">
        <v>2.1653921908536471E-2</v>
      </c>
      <c r="AZ21" s="20">
        <v>0</v>
      </c>
      <c r="BA21" s="20">
        <v>0</v>
      </c>
      <c r="BB21" s="20">
        <v>0.24088817736091431</v>
      </c>
      <c r="BC21" s="20">
        <v>7.1682944790949317E-3</v>
      </c>
      <c r="BE21" s="20">
        <v>0</v>
      </c>
      <c r="BF21" s="20">
        <v>9.266106691524837E-3</v>
      </c>
      <c r="BG21" s="20">
        <v>0</v>
      </c>
      <c r="BH21" s="20">
        <v>2.5042475897881691E-2</v>
      </c>
      <c r="BI21" s="20">
        <v>0</v>
      </c>
      <c r="BJ21" s="20">
        <v>2.1791164888917289E-2</v>
      </c>
      <c r="BK21" s="20">
        <v>0</v>
      </c>
      <c r="BL21" s="20">
        <v>0</v>
      </c>
      <c r="BN21" s="20">
        <v>6.2593597089672538E-3</v>
      </c>
      <c r="BO21" s="20">
        <v>9.9611188165664218E-3</v>
      </c>
      <c r="BP21" s="20">
        <v>6.7007320612380702E-3</v>
      </c>
    </row>
    <row r="23" spans="2:68" x14ac:dyDescent="0.35">
      <c r="B23" t="s">
        <v>200</v>
      </c>
    </row>
    <row r="24" spans="2:68" x14ac:dyDescent="0.35">
      <c r="B24" t="s">
        <v>9</v>
      </c>
    </row>
    <row r="26" spans="2:68" x14ac:dyDescent="0.35">
      <c r="B26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7.5553684399333368E-2</v>
      </c>
      <c r="D9" s="20">
        <v>0.12863678904119341</v>
      </c>
      <c r="E9" s="20">
        <v>6.3553478769867222E-2</v>
      </c>
      <c r="F9" s="20">
        <v>8.8858467330320448E-2</v>
      </c>
      <c r="G9" s="20">
        <v>7.9874524328661434E-2</v>
      </c>
      <c r="H9" s="20">
        <v>5.5526493106443843E-2</v>
      </c>
      <c r="I9" s="20">
        <v>4.8647335838667538E-2</v>
      </c>
      <c r="K9" s="20">
        <v>9.019151380115617E-2</v>
      </c>
      <c r="L9" s="20">
        <v>5.9565665473154013E-2</v>
      </c>
      <c r="N9" s="20">
        <v>7.0565870965863461E-2</v>
      </c>
      <c r="O9" s="20">
        <v>7.1604518501461739E-2</v>
      </c>
      <c r="P9" s="20">
        <v>8.7215497458865893E-2</v>
      </c>
      <c r="Q9" s="20">
        <v>8.2078343596253281E-2</v>
      </c>
      <c r="S9" s="20">
        <v>0.1267260092349406</v>
      </c>
      <c r="T9" s="20">
        <v>6.5419544616925521E-2</v>
      </c>
      <c r="U9" s="20">
        <v>6.542446296942836E-2</v>
      </c>
      <c r="V9" s="20">
        <v>5.6510886313204722E-2</v>
      </c>
      <c r="W9" s="20">
        <v>5.3955316377455993E-2</v>
      </c>
      <c r="X9" s="20">
        <v>4.3122412837733187E-2</v>
      </c>
      <c r="Y9" s="20">
        <v>9.6244992701988996E-2</v>
      </c>
      <c r="Z9" s="20">
        <v>8.2827060524565441E-2</v>
      </c>
      <c r="AA9" s="20">
        <v>6.2774864383289053E-2</v>
      </c>
      <c r="AB9" s="20">
        <v>6.578990010213856E-2</v>
      </c>
      <c r="AC9" s="20">
        <v>0.1211610280390584</v>
      </c>
      <c r="AD9" s="20">
        <v>7.208904664648301E-2</v>
      </c>
      <c r="AE9" s="20">
        <v>2.5546527702563389E-2</v>
      </c>
      <c r="AF9" s="20">
        <v>0.1168505754505709</v>
      </c>
      <c r="AG9" s="20">
        <v>2.9703318204677139E-2</v>
      </c>
      <c r="AH9" s="20">
        <v>4.7032210986812061E-2</v>
      </c>
      <c r="AI9" s="20">
        <v>0.21647724390215339</v>
      </c>
      <c r="AK9" s="20">
        <v>8.8455004390616362E-2</v>
      </c>
      <c r="AL9" s="20">
        <v>6.2782240007637727E-2</v>
      </c>
      <c r="AN9" s="20">
        <v>9.112180717011352E-2</v>
      </c>
      <c r="AO9" s="20">
        <v>7.9978261642443677E-2</v>
      </c>
      <c r="AP9" s="20">
        <v>7.1851505300093821E-2</v>
      </c>
      <c r="AQ9" s="20">
        <v>8.4625589832025519E-2</v>
      </c>
      <c r="AR9" s="20">
        <v>4.3274562844120207E-2</v>
      </c>
      <c r="AS9" s="20">
        <v>9.3038507027146305E-2</v>
      </c>
      <c r="AT9" s="20">
        <v>5.5518757109742627E-2</v>
      </c>
      <c r="AV9" s="20">
        <v>7.4078285128169344E-2</v>
      </c>
      <c r="AW9" s="20">
        <v>6.901178016141192E-2</v>
      </c>
      <c r="AX9" s="20">
        <v>5.7240841726850351E-2</v>
      </c>
      <c r="AY9" s="20">
        <v>0.1593918285574677</v>
      </c>
      <c r="AZ9" s="20">
        <v>7.6409455091544148E-2</v>
      </c>
      <c r="BA9" s="20">
        <v>0.35909172593438721</v>
      </c>
      <c r="BB9" s="20">
        <v>0</v>
      </c>
      <c r="BC9" s="20">
        <v>7.2800098996671336E-2</v>
      </c>
      <c r="BE9" s="20">
        <v>6.0914760253185402E-2</v>
      </c>
      <c r="BF9" s="20">
        <v>7.975232256052435E-2</v>
      </c>
      <c r="BG9" s="20">
        <v>4.3116177093163233E-2</v>
      </c>
      <c r="BH9" s="20">
        <v>9.4014011413330337E-2</v>
      </c>
      <c r="BI9" s="20">
        <v>8.4890711670964278E-2</v>
      </c>
      <c r="BJ9" s="20">
        <v>7.7082283986067535E-2</v>
      </c>
      <c r="BK9" s="20">
        <v>6.3859792622188827E-2</v>
      </c>
      <c r="BL9" s="20">
        <v>0.1154203799882187</v>
      </c>
      <c r="BN9" s="20">
        <v>9.0775306767491543E-2</v>
      </c>
      <c r="BO9" s="20">
        <v>3.2102763347662169E-2</v>
      </c>
      <c r="BP9" s="20">
        <v>5.803100891144309E-2</v>
      </c>
    </row>
    <row r="10" spans="2:70" ht="19" customHeight="1" x14ac:dyDescent="0.35">
      <c r="B10" s="22" t="s">
        <v>146</v>
      </c>
      <c r="C10" s="20">
        <v>9.4242726827376985E-2</v>
      </c>
      <c r="D10" s="20">
        <v>0.1442951133796419</v>
      </c>
      <c r="E10" s="20">
        <v>0.1052931780936999</v>
      </c>
      <c r="F10" s="20">
        <v>8.7465668280009942E-2</v>
      </c>
      <c r="G10" s="20">
        <v>8.5389903073972331E-2</v>
      </c>
      <c r="H10" s="20">
        <v>8.3472011873008414E-2</v>
      </c>
      <c r="I10" s="20">
        <v>7.0020602517655073E-2</v>
      </c>
      <c r="K10" s="20">
        <v>9.662220923924969E-2</v>
      </c>
      <c r="L10" s="20">
        <v>9.2192369455983386E-2</v>
      </c>
      <c r="N10" s="20">
        <v>7.917497307684121E-2</v>
      </c>
      <c r="O10" s="20">
        <v>0.1061372807252062</v>
      </c>
      <c r="P10" s="20">
        <v>0.1443318742809136</v>
      </c>
      <c r="Q10" s="20">
        <v>7.7825815294047682E-2</v>
      </c>
      <c r="S10" s="20">
        <v>7.1755432345456976E-2</v>
      </c>
      <c r="T10" s="20">
        <v>0.12597606474159631</v>
      </c>
      <c r="U10" s="20">
        <v>0</v>
      </c>
      <c r="V10" s="20">
        <v>0.1200843912329445</v>
      </c>
      <c r="W10" s="20">
        <v>0.18117670804929839</v>
      </c>
      <c r="X10" s="20">
        <v>0.1328709431707038</v>
      </c>
      <c r="Y10" s="20">
        <v>0.1454636948717454</v>
      </c>
      <c r="Z10" s="20">
        <v>9.7878866360313982E-2</v>
      </c>
      <c r="AA10" s="20">
        <v>0.1222258581625503</v>
      </c>
      <c r="AB10" s="20">
        <v>4.1757728732359722E-2</v>
      </c>
      <c r="AC10" s="20">
        <v>0.136269048670947</v>
      </c>
      <c r="AD10" s="20">
        <v>0.1043851744757662</v>
      </c>
      <c r="AE10" s="20">
        <v>6.3241926640078647E-2</v>
      </c>
      <c r="AF10" s="20">
        <v>5.7714194634612803E-2</v>
      </c>
      <c r="AG10" s="20">
        <v>7.035289675440981E-2</v>
      </c>
      <c r="AH10" s="20">
        <v>4.9960499311064999E-2</v>
      </c>
      <c r="AI10" s="20">
        <v>2.6668244158872569E-2</v>
      </c>
      <c r="AK10" s="20">
        <v>8.8668519382560831E-2</v>
      </c>
      <c r="AL10" s="20">
        <v>9.9921981847065064E-2</v>
      </c>
      <c r="AN10" s="20">
        <v>0.10116682490910051</v>
      </c>
      <c r="AO10" s="20">
        <v>0.11335479413505881</v>
      </c>
      <c r="AP10" s="20">
        <v>8.9861734444463728E-2</v>
      </c>
      <c r="AQ10" s="20">
        <v>8.413438350480093E-2</v>
      </c>
      <c r="AR10" s="20">
        <v>0.1158054576357123</v>
      </c>
      <c r="AS10" s="20">
        <v>2.553001319069418E-2</v>
      </c>
      <c r="AT10" s="20">
        <v>0</v>
      </c>
      <c r="AV10" s="20">
        <v>8.7709624865245542E-2</v>
      </c>
      <c r="AW10" s="20">
        <v>0.1039468429566739</v>
      </c>
      <c r="AX10" s="20">
        <v>0.1026889298195066</v>
      </c>
      <c r="AY10" s="20">
        <v>0.1217334717440571</v>
      </c>
      <c r="AZ10" s="20">
        <v>0.10970445690908889</v>
      </c>
      <c r="BA10" s="20">
        <v>0</v>
      </c>
      <c r="BB10" s="20">
        <v>0</v>
      </c>
      <c r="BC10" s="20">
        <v>7.0499973543039801E-2</v>
      </c>
      <c r="BE10" s="20">
        <v>9.509179078070501E-2</v>
      </c>
      <c r="BF10" s="20">
        <v>9.3050927250487386E-2</v>
      </c>
      <c r="BG10" s="20">
        <v>8.0846902557231648E-2</v>
      </c>
      <c r="BH10" s="20">
        <v>0.15344221532096061</v>
      </c>
      <c r="BI10" s="20">
        <v>8.1784764947140542E-2</v>
      </c>
      <c r="BJ10" s="20">
        <v>8.9535715444876707E-2</v>
      </c>
      <c r="BK10" s="20">
        <v>4.5441697312198791E-2</v>
      </c>
      <c r="BL10" s="20">
        <v>0.1211773204055922</v>
      </c>
      <c r="BN10" s="20">
        <v>0.1032460590777269</v>
      </c>
      <c r="BO10" s="20">
        <v>8.1061726407503892E-2</v>
      </c>
      <c r="BP10" s="20">
        <v>6.9578187789335985E-2</v>
      </c>
    </row>
    <row r="11" spans="2:70" ht="32" customHeight="1" x14ac:dyDescent="0.35">
      <c r="B11" s="22" t="s">
        <v>145</v>
      </c>
      <c r="C11" s="20">
        <v>0.2123343216091641</v>
      </c>
      <c r="D11" s="20">
        <v>0.22217327774022869</v>
      </c>
      <c r="E11" s="20">
        <v>0.21783714723708919</v>
      </c>
      <c r="F11" s="20">
        <v>0.19564391164852299</v>
      </c>
      <c r="G11" s="20">
        <v>0.26663889200280549</v>
      </c>
      <c r="H11" s="20">
        <v>0.21114964174915049</v>
      </c>
      <c r="I11" s="20">
        <v>0.16982869952423649</v>
      </c>
      <c r="K11" s="20">
        <v>0.200900925913817</v>
      </c>
      <c r="L11" s="20">
        <v>0.22489202887981319</v>
      </c>
      <c r="N11" s="20">
        <v>0.14994944110591099</v>
      </c>
      <c r="O11" s="20">
        <v>0.24721607239057239</v>
      </c>
      <c r="P11" s="20">
        <v>0.25408167624291061</v>
      </c>
      <c r="Q11" s="20">
        <v>0.26872430983536461</v>
      </c>
      <c r="S11" s="20">
        <v>0.19748047723068279</v>
      </c>
      <c r="T11" s="20">
        <v>0.28670160953703322</v>
      </c>
      <c r="U11" s="20">
        <v>0.2340145055360259</v>
      </c>
      <c r="V11" s="20">
        <v>0.32319716988800429</v>
      </c>
      <c r="W11" s="20">
        <v>0.1962322151861797</v>
      </c>
      <c r="X11" s="20">
        <v>0.29237510373464398</v>
      </c>
      <c r="Y11" s="20">
        <v>0.2359347468737267</v>
      </c>
      <c r="Z11" s="20">
        <v>0.19514303415212381</v>
      </c>
      <c r="AA11" s="20">
        <v>0.30066463938332699</v>
      </c>
      <c r="AB11" s="20">
        <v>0.21325800784413679</v>
      </c>
      <c r="AC11" s="20">
        <v>0.19761893534791811</v>
      </c>
      <c r="AD11" s="20">
        <v>0.17794897720844691</v>
      </c>
      <c r="AE11" s="20">
        <v>0.19541577093163889</v>
      </c>
      <c r="AF11" s="20">
        <v>0.19303108226554219</v>
      </c>
      <c r="AG11" s="20">
        <v>0.20893244204829889</v>
      </c>
      <c r="AH11" s="20">
        <v>9.7704551429464936E-2</v>
      </c>
      <c r="AI11" s="20">
        <v>0.2383415434935004</v>
      </c>
      <c r="AK11" s="20">
        <v>0.23159360863475301</v>
      </c>
      <c r="AL11" s="20">
        <v>0.1926296818465402</v>
      </c>
      <c r="AN11" s="20">
        <v>0.26697229416380008</v>
      </c>
      <c r="AO11" s="20">
        <v>0.23289502343757451</v>
      </c>
      <c r="AP11" s="20">
        <v>0.17197363687445591</v>
      </c>
      <c r="AQ11" s="20">
        <v>0.21830198628019659</v>
      </c>
      <c r="AR11" s="20">
        <v>0.15144895359338911</v>
      </c>
      <c r="AS11" s="20">
        <v>0.12620086178723361</v>
      </c>
      <c r="AT11" s="20">
        <v>0.28903913233961931</v>
      </c>
      <c r="AV11" s="20">
        <v>0.22148781864976361</v>
      </c>
      <c r="AW11" s="20">
        <v>0.17473791908195019</v>
      </c>
      <c r="AX11" s="20">
        <v>0.19010294682449319</v>
      </c>
      <c r="AY11" s="20">
        <v>0.1602402338204032</v>
      </c>
      <c r="AZ11" s="20">
        <v>0.26837185105966471</v>
      </c>
      <c r="BA11" s="20">
        <v>0</v>
      </c>
      <c r="BB11" s="20">
        <v>0.35175695286576297</v>
      </c>
      <c r="BC11" s="20">
        <v>0.27013948214904421</v>
      </c>
      <c r="BE11" s="20">
        <v>0.20324438282989321</v>
      </c>
      <c r="BF11" s="20">
        <v>0.18196566063911951</v>
      </c>
      <c r="BG11" s="20">
        <v>0.24042376454899719</v>
      </c>
      <c r="BH11" s="20">
        <v>0.17365210041274479</v>
      </c>
      <c r="BI11" s="20">
        <v>0.25466161982025609</v>
      </c>
      <c r="BJ11" s="20">
        <v>0.28262554398702699</v>
      </c>
      <c r="BK11" s="20">
        <v>0.2100200553939813</v>
      </c>
      <c r="BL11" s="20">
        <v>0.29495313850721122</v>
      </c>
      <c r="BN11" s="20">
        <v>0.23008221001445139</v>
      </c>
      <c r="BO11" s="20">
        <v>0.16664574437271851</v>
      </c>
      <c r="BP11" s="20">
        <v>0.1868554370905029</v>
      </c>
    </row>
    <row r="12" spans="2:70" ht="19" customHeight="1" x14ac:dyDescent="0.35">
      <c r="B12" s="22" t="s">
        <v>144</v>
      </c>
      <c r="C12" s="20">
        <v>0.31926441981064851</v>
      </c>
      <c r="D12" s="20">
        <v>0.30841411886444142</v>
      </c>
      <c r="E12" s="20">
        <v>0.28833513867947702</v>
      </c>
      <c r="F12" s="20">
        <v>0.30721592733816822</v>
      </c>
      <c r="G12" s="20">
        <v>0.31462032345210189</v>
      </c>
      <c r="H12" s="20">
        <v>0.33843746354627141</v>
      </c>
      <c r="I12" s="20">
        <v>0.37738063067682792</v>
      </c>
      <c r="K12" s="20">
        <v>0.29704290386457782</v>
      </c>
      <c r="L12" s="20">
        <v>0.34149342710458003</v>
      </c>
      <c r="N12" s="20">
        <v>0.34370319910140379</v>
      </c>
      <c r="O12" s="20">
        <v>0.30293331184345529</v>
      </c>
      <c r="P12" s="20">
        <v>0.26184260655774999</v>
      </c>
      <c r="Q12" s="20">
        <v>0.32520160577512408</v>
      </c>
      <c r="S12" s="20">
        <v>0.2504741690216864</v>
      </c>
      <c r="T12" s="20">
        <v>0.27648961016531498</v>
      </c>
      <c r="U12" s="20">
        <v>0.34648077368998031</v>
      </c>
      <c r="V12" s="20">
        <v>0.28143692965087408</v>
      </c>
      <c r="W12" s="20">
        <v>0.27693560968285619</v>
      </c>
      <c r="X12" s="20">
        <v>0.25044956896638121</v>
      </c>
      <c r="Y12" s="20">
        <v>0.27169295091946061</v>
      </c>
      <c r="Z12" s="20">
        <v>0.43723536118884049</v>
      </c>
      <c r="AA12" s="20">
        <v>0.30945540258620108</v>
      </c>
      <c r="AB12" s="20">
        <v>0.26020837463131408</v>
      </c>
      <c r="AC12" s="20">
        <v>0.31140460455149749</v>
      </c>
      <c r="AD12" s="20">
        <v>0.34156150175734812</v>
      </c>
      <c r="AE12" s="20">
        <v>0.39120394928091878</v>
      </c>
      <c r="AF12" s="20">
        <v>0.30158431429489002</v>
      </c>
      <c r="AG12" s="20">
        <v>0.33469904920156868</v>
      </c>
      <c r="AH12" s="20">
        <v>0.38379985742397438</v>
      </c>
      <c r="AI12" s="20">
        <v>0.25654185975856708</v>
      </c>
      <c r="AK12" s="20">
        <v>0.31522610913907462</v>
      </c>
      <c r="AL12" s="20">
        <v>0.32288861317375178</v>
      </c>
      <c r="AN12" s="20">
        <v>0.31491280748892841</v>
      </c>
      <c r="AO12" s="20">
        <v>0.30302767307525119</v>
      </c>
      <c r="AP12" s="20">
        <v>0.33336208876462081</v>
      </c>
      <c r="AQ12" s="20">
        <v>0.33570185891664323</v>
      </c>
      <c r="AR12" s="20">
        <v>0.33506712818426748</v>
      </c>
      <c r="AS12" s="20">
        <v>0.3190457227175254</v>
      </c>
      <c r="AT12" s="20">
        <v>0.20711725284019869</v>
      </c>
      <c r="AV12" s="20">
        <v>0.29360271359084039</v>
      </c>
      <c r="AW12" s="20">
        <v>0.34436634936288751</v>
      </c>
      <c r="AX12" s="20">
        <v>0.31832946538596768</v>
      </c>
      <c r="AY12" s="20">
        <v>0.31188427697545479</v>
      </c>
      <c r="AZ12" s="20">
        <v>0.29735713914026052</v>
      </c>
      <c r="BA12" s="20">
        <v>0.27333896788454798</v>
      </c>
      <c r="BB12" s="20">
        <v>9.056942749439427E-2</v>
      </c>
      <c r="BC12" s="20">
        <v>0.32189695136896351</v>
      </c>
      <c r="BE12" s="20">
        <v>0.32931842515775572</v>
      </c>
      <c r="BF12" s="20">
        <v>0.33505080002014909</v>
      </c>
      <c r="BG12" s="20">
        <v>0.32186569361045081</v>
      </c>
      <c r="BH12" s="20">
        <v>0.35346660158324961</v>
      </c>
      <c r="BI12" s="20">
        <v>0.29454236650770999</v>
      </c>
      <c r="BJ12" s="20">
        <v>0.32437137719996489</v>
      </c>
      <c r="BK12" s="20">
        <v>0.28358049159898407</v>
      </c>
      <c r="BL12" s="20">
        <v>0.15183455324407841</v>
      </c>
      <c r="BN12" s="20">
        <v>0.30111561010273369</v>
      </c>
      <c r="BO12" s="20">
        <v>0.35102290309247353</v>
      </c>
      <c r="BP12" s="20">
        <v>0.36604925360267082</v>
      </c>
    </row>
    <row r="13" spans="2:70" ht="19" customHeight="1" x14ac:dyDescent="0.35">
      <c r="B13" s="22" t="s">
        <v>143</v>
      </c>
      <c r="C13" s="20">
        <v>0.25364377729170412</v>
      </c>
      <c r="D13" s="20">
        <v>0.18185633229404791</v>
      </c>
      <c r="E13" s="20">
        <v>0.27237608449721978</v>
      </c>
      <c r="F13" s="20">
        <v>0.28681720805371752</v>
      </c>
      <c r="G13" s="20">
        <v>0.20724644505024989</v>
      </c>
      <c r="H13" s="20">
        <v>0.24961901603923109</v>
      </c>
      <c r="I13" s="20">
        <v>0.27791155446682331</v>
      </c>
      <c r="K13" s="20">
        <v>0.28872786723063759</v>
      </c>
      <c r="L13" s="20">
        <v>0.2158091956488935</v>
      </c>
      <c r="N13" s="20">
        <v>0.33143388878963997</v>
      </c>
      <c r="O13" s="20">
        <v>0.22068482700881431</v>
      </c>
      <c r="P13" s="20">
        <v>0.22649603159430809</v>
      </c>
      <c r="Q13" s="20">
        <v>0.15715912047115871</v>
      </c>
      <c r="S13" s="20">
        <v>0.23555566525097621</v>
      </c>
      <c r="T13" s="20">
        <v>0.12578391999020841</v>
      </c>
      <c r="U13" s="20">
        <v>0.28083781175600919</v>
      </c>
      <c r="V13" s="20">
        <v>0.15554282260332811</v>
      </c>
      <c r="W13" s="20">
        <v>0.26921191634063391</v>
      </c>
      <c r="X13" s="20">
        <v>0.21399636915210271</v>
      </c>
      <c r="Y13" s="20">
        <v>0.23896483195681761</v>
      </c>
      <c r="Z13" s="20">
        <v>0.13972522360572451</v>
      </c>
      <c r="AA13" s="20">
        <v>0.14860557041906031</v>
      </c>
      <c r="AB13" s="20">
        <v>0.32522896434768439</v>
      </c>
      <c r="AC13" s="20">
        <v>0.2139042506897324</v>
      </c>
      <c r="AD13" s="20">
        <v>0.30401529991195569</v>
      </c>
      <c r="AE13" s="20">
        <v>0.30244774952878561</v>
      </c>
      <c r="AF13" s="20">
        <v>0.33081983335438409</v>
      </c>
      <c r="AG13" s="20">
        <v>0.33752749030434831</v>
      </c>
      <c r="AH13" s="20">
        <v>0.39635535936702782</v>
      </c>
      <c r="AI13" s="20">
        <v>0.1293885838080262</v>
      </c>
      <c r="AK13" s="20">
        <v>0.23921873134042601</v>
      </c>
      <c r="AL13" s="20">
        <v>0.2686980792224315</v>
      </c>
      <c r="AN13" s="20">
        <v>0.1174484573491798</v>
      </c>
      <c r="AO13" s="20">
        <v>0.2527829837021634</v>
      </c>
      <c r="AP13" s="20">
        <v>0.30158629766792561</v>
      </c>
      <c r="AQ13" s="20">
        <v>0.25411395621745619</v>
      </c>
      <c r="AR13" s="20">
        <v>0.3189442793673492</v>
      </c>
      <c r="AS13" s="20">
        <v>0.43618489527740051</v>
      </c>
      <c r="AT13" s="20">
        <v>0.27177906249608819</v>
      </c>
      <c r="AV13" s="20">
        <v>0.3033475421404363</v>
      </c>
      <c r="AW13" s="20">
        <v>0.26981765469165542</v>
      </c>
      <c r="AX13" s="20">
        <v>0.27041531648334882</v>
      </c>
      <c r="AY13" s="20">
        <v>0.1986355816067441</v>
      </c>
      <c r="AZ13" s="20">
        <v>0.2218053863466882</v>
      </c>
      <c r="BA13" s="20">
        <v>0.36756930618106493</v>
      </c>
      <c r="BB13" s="20">
        <v>0.25750616851775882</v>
      </c>
      <c r="BC13" s="20">
        <v>0.1932284320479099</v>
      </c>
      <c r="BE13" s="20">
        <v>0.28957647058676511</v>
      </c>
      <c r="BF13" s="20">
        <v>0.28459758414634029</v>
      </c>
      <c r="BG13" s="20">
        <v>0.28528487391957957</v>
      </c>
      <c r="BH13" s="20">
        <v>0.16825659147083771</v>
      </c>
      <c r="BI13" s="20">
        <v>0.24442628752770121</v>
      </c>
      <c r="BJ13" s="20">
        <v>8.1784049367609371E-2</v>
      </c>
      <c r="BK13" s="20">
        <v>0.260057809995837</v>
      </c>
      <c r="BL13" s="20">
        <v>0.31661460785489931</v>
      </c>
      <c r="BN13" s="20">
        <v>0.23452272162521101</v>
      </c>
      <c r="BO13" s="20">
        <v>0.30849036273390162</v>
      </c>
      <c r="BP13" s="20">
        <v>0.27801776103129872</v>
      </c>
    </row>
    <row r="14" spans="2:70" ht="19" customHeight="1" x14ac:dyDescent="0.35">
      <c r="B14" s="22" t="s">
        <v>93</v>
      </c>
      <c r="C14" s="20">
        <v>4.4961070061772808E-2</v>
      </c>
      <c r="D14" s="20">
        <v>1.462436868044649E-2</v>
      </c>
      <c r="E14" s="20">
        <v>5.2604972722646852E-2</v>
      </c>
      <c r="F14" s="20">
        <v>3.3998817349260697E-2</v>
      </c>
      <c r="G14" s="20">
        <v>4.622991209220912E-2</v>
      </c>
      <c r="H14" s="20">
        <v>6.1795373685894897E-2</v>
      </c>
      <c r="I14" s="20">
        <v>5.6211176975789479E-2</v>
      </c>
      <c r="K14" s="20">
        <v>2.651457995056173E-2</v>
      </c>
      <c r="L14" s="20">
        <v>6.6047313437575875E-2</v>
      </c>
      <c r="N14" s="20">
        <v>2.5172626960340588E-2</v>
      </c>
      <c r="O14" s="20">
        <v>5.1423989530490079E-2</v>
      </c>
      <c r="P14" s="20">
        <v>2.6032313865251872E-2</v>
      </c>
      <c r="Q14" s="20">
        <v>8.9010805028051601E-2</v>
      </c>
      <c r="S14" s="20">
        <v>0.1180082469162571</v>
      </c>
      <c r="T14" s="20">
        <v>0.1196292509489215</v>
      </c>
      <c r="U14" s="20">
        <v>7.3242446048556148E-2</v>
      </c>
      <c r="V14" s="20">
        <v>6.3227800311644128E-2</v>
      </c>
      <c r="W14" s="20">
        <v>2.248823436357587E-2</v>
      </c>
      <c r="X14" s="20">
        <v>6.7185602138435399E-2</v>
      </c>
      <c r="Y14" s="20">
        <v>1.1698782676260649E-2</v>
      </c>
      <c r="Z14" s="20">
        <v>4.719045416843165E-2</v>
      </c>
      <c r="AA14" s="20">
        <v>5.6273665065572062E-2</v>
      </c>
      <c r="AB14" s="20">
        <v>9.3757024342366477E-2</v>
      </c>
      <c r="AC14" s="20">
        <v>1.964213270084662E-2</v>
      </c>
      <c r="AD14" s="20">
        <v>0</v>
      </c>
      <c r="AE14" s="20">
        <v>2.21440759160146E-2</v>
      </c>
      <c r="AF14" s="20">
        <v>0</v>
      </c>
      <c r="AG14" s="20">
        <v>1.878480348669731E-2</v>
      </c>
      <c r="AH14" s="20">
        <v>2.5147521481655631E-2</v>
      </c>
      <c r="AI14" s="20">
        <v>0.13258252487888039</v>
      </c>
      <c r="AK14" s="20">
        <v>3.6838027112569179E-2</v>
      </c>
      <c r="AL14" s="20">
        <v>5.3079403902573687E-2</v>
      </c>
      <c r="AN14" s="20">
        <v>0.1083778089188777</v>
      </c>
      <c r="AO14" s="20">
        <v>1.7961264007508349E-2</v>
      </c>
      <c r="AP14" s="20">
        <v>3.1364736948440199E-2</v>
      </c>
      <c r="AQ14" s="20">
        <v>2.3122225248877529E-2</v>
      </c>
      <c r="AR14" s="20">
        <v>3.5459618375161733E-2</v>
      </c>
      <c r="AS14" s="20">
        <v>0</v>
      </c>
      <c r="AT14" s="20">
        <v>0.17654579521435121</v>
      </c>
      <c r="AV14" s="20">
        <v>1.97740156255449E-2</v>
      </c>
      <c r="AW14" s="20">
        <v>3.8119453745421021E-2</v>
      </c>
      <c r="AX14" s="20">
        <v>6.1222499759833619E-2</v>
      </c>
      <c r="AY14" s="20">
        <v>4.8114607295873038E-2</v>
      </c>
      <c r="AZ14" s="20">
        <v>2.635171145275348E-2</v>
      </c>
      <c r="BA14" s="20">
        <v>0</v>
      </c>
      <c r="BB14" s="20">
        <v>0.30016745112208398</v>
      </c>
      <c r="BC14" s="20">
        <v>7.1435061894371335E-2</v>
      </c>
      <c r="BE14" s="20">
        <v>2.1854170391695689E-2</v>
      </c>
      <c r="BF14" s="20">
        <v>2.5582705383379499E-2</v>
      </c>
      <c r="BG14" s="20">
        <v>2.8462588270577249E-2</v>
      </c>
      <c r="BH14" s="20">
        <v>5.7168479798876938E-2</v>
      </c>
      <c r="BI14" s="20">
        <v>3.9694249526227847E-2</v>
      </c>
      <c r="BJ14" s="20">
        <v>0.1446010300144546</v>
      </c>
      <c r="BK14" s="20">
        <v>0.13704015307680989</v>
      </c>
      <c r="BL14" s="20">
        <v>0</v>
      </c>
      <c r="BN14" s="20">
        <v>4.025809241238542E-2</v>
      </c>
      <c r="BO14" s="20">
        <v>6.0676500045740232E-2</v>
      </c>
      <c r="BP14" s="20">
        <v>4.1468351574748548E-2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6.5236029392304912E-2</v>
      </c>
      <c r="D9" s="20">
        <v>7.8195800469413393E-2</v>
      </c>
      <c r="E9" s="20">
        <v>6.2649331553685988E-2</v>
      </c>
      <c r="F9" s="20">
        <v>7.3100448473407048E-2</v>
      </c>
      <c r="G9" s="20">
        <v>7.1973351035572536E-2</v>
      </c>
      <c r="H9" s="20">
        <v>6.9127876449885273E-2</v>
      </c>
      <c r="I9" s="20">
        <v>3.9679592337629521E-2</v>
      </c>
      <c r="K9" s="20">
        <v>5.5356369080221811E-2</v>
      </c>
      <c r="L9" s="20">
        <v>7.6804977425422208E-2</v>
      </c>
      <c r="N9" s="20">
        <v>3.2814406786976107E-2</v>
      </c>
      <c r="O9" s="20">
        <v>5.7322325549877783E-2</v>
      </c>
      <c r="P9" s="20">
        <v>0.1237261514435571</v>
      </c>
      <c r="Q9" s="20">
        <v>9.5020844179648803E-2</v>
      </c>
      <c r="S9" s="20">
        <v>0.18043510439927021</v>
      </c>
      <c r="T9" s="20">
        <v>6.9452015032513734E-2</v>
      </c>
      <c r="U9" s="20">
        <v>0.12639850979487</v>
      </c>
      <c r="V9" s="20">
        <v>0.1163019119322144</v>
      </c>
      <c r="W9" s="20">
        <v>6.4470722301867067E-2</v>
      </c>
      <c r="X9" s="20">
        <v>8.2725521122574239E-2</v>
      </c>
      <c r="Y9" s="20">
        <v>4.6455582840212908E-2</v>
      </c>
      <c r="Z9" s="20">
        <v>4.221192649112325E-2</v>
      </c>
      <c r="AA9" s="20">
        <v>3.1577447803340632E-2</v>
      </c>
      <c r="AB9" s="20">
        <v>4.480471861794879E-2</v>
      </c>
      <c r="AC9" s="20">
        <v>6.1220471332413373E-2</v>
      </c>
      <c r="AD9" s="20">
        <v>2.5514019982011169E-2</v>
      </c>
      <c r="AE9" s="20">
        <v>4.9300121138663368E-2</v>
      </c>
      <c r="AF9" s="20">
        <v>9.177841362413984E-2</v>
      </c>
      <c r="AG9" s="20">
        <v>1.405044373909245E-2</v>
      </c>
      <c r="AH9" s="20">
        <v>3.7211536195489357E-2</v>
      </c>
      <c r="AI9" s="20">
        <v>0.17714538530646221</v>
      </c>
      <c r="AK9" s="20">
        <v>6.5834339073056802E-2</v>
      </c>
      <c r="AL9" s="20">
        <v>6.485682579733372E-2</v>
      </c>
      <c r="AN9" s="20">
        <v>0.101188830331205</v>
      </c>
      <c r="AO9" s="20">
        <v>9.6838965934646665E-2</v>
      </c>
      <c r="AP9" s="20">
        <v>0</v>
      </c>
      <c r="AQ9" s="20">
        <v>6.1579372145249833E-2</v>
      </c>
      <c r="AR9" s="20">
        <v>3.1749957939390797E-2</v>
      </c>
      <c r="AS9" s="20">
        <v>6.5557425928887289E-2</v>
      </c>
      <c r="AT9" s="20">
        <v>5.5518757109742627E-2</v>
      </c>
      <c r="AV9" s="20">
        <v>6.9126292591228142E-2</v>
      </c>
      <c r="AW9" s="20">
        <v>5.6626603870584907E-2</v>
      </c>
      <c r="AX9" s="20">
        <v>3.432453114577369E-2</v>
      </c>
      <c r="AY9" s="20">
        <v>0.1699440755806832</v>
      </c>
      <c r="AZ9" s="20">
        <v>5.526478202934576E-2</v>
      </c>
      <c r="BA9" s="20">
        <v>0.63243069381893513</v>
      </c>
      <c r="BB9" s="20">
        <v>0</v>
      </c>
      <c r="BC9" s="20">
        <v>5.9622783898506178E-2</v>
      </c>
      <c r="BE9" s="20">
        <v>4.3998685661919661E-2</v>
      </c>
      <c r="BF9" s="20">
        <v>6.7517954589707718E-2</v>
      </c>
      <c r="BG9" s="20">
        <v>4.3972021696383541E-2</v>
      </c>
      <c r="BH9" s="20">
        <v>9.4039727385464192E-2</v>
      </c>
      <c r="BI9" s="20">
        <v>6.8981044036903777E-2</v>
      </c>
      <c r="BJ9" s="20">
        <v>5.8834620328714352E-2</v>
      </c>
      <c r="BK9" s="20">
        <v>8.528919659014278E-2</v>
      </c>
      <c r="BL9" s="20">
        <v>6.3628551803905767E-2</v>
      </c>
      <c r="BN9" s="20">
        <v>8.1530930718165279E-2</v>
      </c>
      <c r="BO9" s="20">
        <v>2.4216760584259301E-2</v>
      </c>
      <c r="BP9" s="20">
        <v>4.1051801064846113E-2</v>
      </c>
    </row>
    <row r="10" spans="2:70" ht="19" customHeight="1" x14ac:dyDescent="0.35">
      <c r="B10" s="22" t="s">
        <v>146</v>
      </c>
      <c r="C10" s="20">
        <v>9.2558888858533347E-2</v>
      </c>
      <c r="D10" s="20">
        <v>0.16786221501493251</v>
      </c>
      <c r="E10" s="20">
        <v>8.374320092510476E-2</v>
      </c>
      <c r="F10" s="20">
        <v>0.1554889992626394</v>
      </c>
      <c r="G10" s="20">
        <v>5.8376447472718321E-2</v>
      </c>
      <c r="H10" s="20">
        <v>6.0425261938667908E-2</v>
      </c>
      <c r="I10" s="20">
        <v>2.29896526030091E-2</v>
      </c>
      <c r="K10" s="20">
        <v>0.106260001532272</v>
      </c>
      <c r="L10" s="20">
        <v>7.7740176498119082E-2</v>
      </c>
      <c r="N10" s="20">
        <v>7.4250150309476459E-2</v>
      </c>
      <c r="O10" s="20">
        <v>9.5650707272957755E-2</v>
      </c>
      <c r="P10" s="20">
        <v>0.120819347623599</v>
      </c>
      <c r="Q10" s="20">
        <v>0.10192642832523011</v>
      </c>
      <c r="S10" s="20">
        <v>0.1235403186228952</v>
      </c>
      <c r="T10" s="20">
        <v>0.10932112196377269</v>
      </c>
      <c r="U10" s="20">
        <v>0.1183738761569514</v>
      </c>
      <c r="V10" s="20">
        <v>5.4515875257238153E-2</v>
      </c>
      <c r="W10" s="20">
        <v>0.1548756914339379</v>
      </c>
      <c r="X10" s="20">
        <v>9.3335537383637382E-2</v>
      </c>
      <c r="Y10" s="20">
        <v>0.13373561610947751</v>
      </c>
      <c r="Z10" s="20">
        <v>9.8105824885201628E-2</v>
      </c>
      <c r="AA10" s="20">
        <v>9.3570287089050644E-2</v>
      </c>
      <c r="AB10" s="20">
        <v>0.1212765274050019</v>
      </c>
      <c r="AC10" s="20">
        <v>9.0135124423316282E-2</v>
      </c>
      <c r="AD10" s="20">
        <v>7.2739679993224199E-2</v>
      </c>
      <c r="AE10" s="20">
        <v>8.2685931848429858E-2</v>
      </c>
      <c r="AF10" s="20">
        <v>8.8554618876292943E-2</v>
      </c>
      <c r="AG10" s="20">
        <v>5.1431137286318498E-2</v>
      </c>
      <c r="AH10" s="20">
        <v>7.2854555751574124E-2</v>
      </c>
      <c r="AI10" s="20">
        <v>2.6105817020047759E-2</v>
      </c>
      <c r="AK10" s="20">
        <v>8.2237534719999256E-2</v>
      </c>
      <c r="AL10" s="20">
        <v>0.10330446715459669</v>
      </c>
      <c r="AN10" s="20">
        <v>7.7125493458669522E-2</v>
      </c>
      <c r="AO10" s="20">
        <v>9.8454221275877288E-2</v>
      </c>
      <c r="AP10" s="20">
        <v>0.1094948475475773</v>
      </c>
      <c r="AQ10" s="20">
        <v>7.9330244588321289E-2</v>
      </c>
      <c r="AR10" s="20">
        <v>0.10813665519255219</v>
      </c>
      <c r="AS10" s="20">
        <v>9.6067465176928046E-2</v>
      </c>
      <c r="AT10" s="20">
        <v>9.9905407475732413E-2</v>
      </c>
      <c r="AV10" s="20">
        <v>5.0815025463617963E-2</v>
      </c>
      <c r="AW10" s="20">
        <v>8.7543141074929262E-2</v>
      </c>
      <c r="AX10" s="20">
        <v>8.7629655570321055E-2</v>
      </c>
      <c r="AY10" s="20">
        <v>0.110127542792748</v>
      </c>
      <c r="AZ10" s="20">
        <v>0.16510881364360461</v>
      </c>
      <c r="BA10" s="20">
        <v>0.2281367485562848</v>
      </c>
      <c r="BB10" s="20">
        <v>0</v>
      </c>
      <c r="BC10" s="20">
        <v>0.1102273301748302</v>
      </c>
      <c r="BE10" s="20">
        <v>6.6590811071242303E-2</v>
      </c>
      <c r="BF10" s="20">
        <v>8.4834161066609473E-2</v>
      </c>
      <c r="BG10" s="20">
        <v>9.7678251966768478E-2</v>
      </c>
      <c r="BH10" s="20">
        <v>0.1218791132687298</v>
      </c>
      <c r="BI10" s="20">
        <v>0.1049235764242374</v>
      </c>
      <c r="BJ10" s="20">
        <v>0.1278599972166013</v>
      </c>
      <c r="BK10" s="20">
        <v>5.1647672923201778E-2</v>
      </c>
      <c r="BL10" s="20">
        <v>0.17905883553557339</v>
      </c>
      <c r="BN10" s="20">
        <v>9.4587755563190046E-2</v>
      </c>
      <c r="BO10" s="20">
        <v>6.6253819327175861E-2</v>
      </c>
      <c r="BP10" s="20">
        <v>0.1022641838026921</v>
      </c>
    </row>
    <row r="11" spans="2:70" ht="32" customHeight="1" x14ac:dyDescent="0.35">
      <c r="B11" s="22" t="s">
        <v>145</v>
      </c>
      <c r="C11" s="20">
        <v>0.16045418715508261</v>
      </c>
      <c r="D11" s="20">
        <v>0.21526250563279459</v>
      </c>
      <c r="E11" s="20">
        <v>0.1885369386629161</v>
      </c>
      <c r="F11" s="20">
        <v>0.13322041331100029</v>
      </c>
      <c r="G11" s="20">
        <v>0.16573552090316049</v>
      </c>
      <c r="H11" s="20">
        <v>0.14916399256260421</v>
      </c>
      <c r="I11" s="20">
        <v>0.12394342333825339</v>
      </c>
      <c r="K11" s="20">
        <v>0.16057694354119079</v>
      </c>
      <c r="L11" s="20">
        <v>0.15833736596104439</v>
      </c>
      <c r="N11" s="20">
        <v>0.1075870669586871</v>
      </c>
      <c r="O11" s="20">
        <v>0.18734977886718901</v>
      </c>
      <c r="P11" s="20">
        <v>0.22036121072695461</v>
      </c>
      <c r="Q11" s="20">
        <v>0.19394052367332801</v>
      </c>
      <c r="S11" s="20">
        <v>0.1456955909532445</v>
      </c>
      <c r="T11" s="20">
        <v>0.26550113637720768</v>
      </c>
      <c r="U11" s="20">
        <v>0.19371921888161581</v>
      </c>
      <c r="V11" s="20">
        <v>0.20356854947195999</v>
      </c>
      <c r="W11" s="20">
        <v>0.24217742792029759</v>
      </c>
      <c r="X11" s="20">
        <v>0.20418615266767029</v>
      </c>
      <c r="Y11" s="20">
        <v>0.187906526539974</v>
      </c>
      <c r="Z11" s="20">
        <v>0.10336553886071009</v>
      </c>
      <c r="AA11" s="20">
        <v>0.15427435172938911</v>
      </c>
      <c r="AB11" s="20">
        <v>9.4922804763692525E-2</v>
      </c>
      <c r="AC11" s="20">
        <v>0.12876703319751889</v>
      </c>
      <c r="AD11" s="20">
        <v>0.14162395413672821</v>
      </c>
      <c r="AE11" s="20">
        <v>0.1966815802145076</v>
      </c>
      <c r="AF11" s="20">
        <v>0.12934867997476049</v>
      </c>
      <c r="AG11" s="20">
        <v>9.6038993670610875E-2</v>
      </c>
      <c r="AH11" s="20">
        <v>0.1029858536435421</v>
      </c>
      <c r="AI11" s="20">
        <v>0.22787330364585481</v>
      </c>
      <c r="AK11" s="20">
        <v>0.14887949206740639</v>
      </c>
      <c r="AL11" s="20">
        <v>0.17208054766037301</v>
      </c>
      <c r="AN11" s="20">
        <v>0.2257083131184153</v>
      </c>
      <c r="AO11" s="20">
        <v>0.18360955633082951</v>
      </c>
      <c r="AP11" s="20">
        <v>8.1561233400015518E-2</v>
      </c>
      <c r="AQ11" s="20">
        <v>0.1475702800048975</v>
      </c>
      <c r="AR11" s="20">
        <v>0.11270368847908829</v>
      </c>
      <c r="AS11" s="20">
        <v>0.14527084695016459</v>
      </c>
      <c r="AT11" s="20">
        <v>0.24465248197362949</v>
      </c>
      <c r="AV11" s="20">
        <v>0.18035646890109799</v>
      </c>
      <c r="AW11" s="20">
        <v>0.14123924116585601</v>
      </c>
      <c r="AX11" s="20">
        <v>0.12865472262060029</v>
      </c>
      <c r="AY11" s="20">
        <v>9.2462358329071015E-2</v>
      </c>
      <c r="AZ11" s="20">
        <v>0.20076014214319329</v>
      </c>
      <c r="BA11" s="20">
        <v>0</v>
      </c>
      <c r="BB11" s="20">
        <v>0.28225565517465928</v>
      </c>
      <c r="BC11" s="20">
        <v>0.18591849372840891</v>
      </c>
      <c r="BE11" s="20">
        <v>0.1785444357249778</v>
      </c>
      <c r="BF11" s="20">
        <v>0.1448208600779563</v>
      </c>
      <c r="BG11" s="20">
        <v>0.1507215885184143</v>
      </c>
      <c r="BH11" s="20">
        <v>0.16080980259804861</v>
      </c>
      <c r="BI11" s="20">
        <v>0.17500322698610671</v>
      </c>
      <c r="BJ11" s="20">
        <v>0.14280190492182049</v>
      </c>
      <c r="BK11" s="20">
        <v>0.15456112410052961</v>
      </c>
      <c r="BL11" s="20">
        <v>0.21715018947981141</v>
      </c>
      <c r="BN11" s="20">
        <v>0.1754944183908628</v>
      </c>
      <c r="BO11" s="20">
        <v>0.13111519432912741</v>
      </c>
      <c r="BP11" s="20">
        <v>0.1243561802745775</v>
      </c>
    </row>
    <row r="12" spans="2:70" ht="19" customHeight="1" x14ac:dyDescent="0.35">
      <c r="B12" s="22" t="s">
        <v>144</v>
      </c>
      <c r="C12" s="20">
        <v>0.26762675016863058</v>
      </c>
      <c r="D12" s="20">
        <v>0.25597975198164108</v>
      </c>
      <c r="E12" s="20">
        <v>0.18984475702438</v>
      </c>
      <c r="F12" s="20">
        <v>0.2506156675992644</v>
      </c>
      <c r="G12" s="20">
        <v>0.28060047329899979</v>
      </c>
      <c r="H12" s="20">
        <v>0.3374589714223068</v>
      </c>
      <c r="I12" s="20">
        <v>0.3445873590886368</v>
      </c>
      <c r="K12" s="20">
        <v>0.25736775622080948</v>
      </c>
      <c r="L12" s="20">
        <v>0.2773368122184387</v>
      </c>
      <c r="N12" s="20">
        <v>0.27369166724869948</v>
      </c>
      <c r="O12" s="20">
        <v>0.23740620653836539</v>
      </c>
      <c r="P12" s="20">
        <v>0.21168312390919289</v>
      </c>
      <c r="Q12" s="20">
        <v>0.32884320036519749</v>
      </c>
      <c r="S12" s="20">
        <v>0.1047785780684419</v>
      </c>
      <c r="T12" s="20">
        <v>0.37211726717150578</v>
      </c>
      <c r="U12" s="20">
        <v>0.219191226407462</v>
      </c>
      <c r="V12" s="20">
        <v>0.2717182871427411</v>
      </c>
      <c r="W12" s="20">
        <v>0.16940795035045469</v>
      </c>
      <c r="X12" s="20">
        <v>0.2175004005018828</v>
      </c>
      <c r="Y12" s="20">
        <v>0.31248910401043439</v>
      </c>
      <c r="Z12" s="20">
        <v>0.36744619210698898</v>
      </c>
      <c r="AA12" s="20">
        <v>0.23607666955161591</v>
      </c>
      <c r="AB12" s="20">
        <v>0.23259822082284021</v>
      </c>
      <c r="AC12" s="20">
        <v>0.31538184129701508</v>
      </c>
      <c r="AD12" s="20">
        <v>0.30442381537622759</v>
      </c>
      <c r="AE12" s="20">
        <v>0.28730054969492952</v>
      </c>
      <c r="AF12" s="20">
        <v>0.24571393811180459</v>
      </c>
      <c r="AG12" s="20">
        <v>0.35033443122903252</v>
      </c>
      <c r="AH12" s="20">
        <v>0.23203540188240099</v>
      </c>
      <c r="AI12" s="20">
        <v>0.2216550578097638</v>
      </c>
      <c r="AK12" s="20">
        <v>0.28076566001866959</v>
      </c>
      <c r="AL12" s="20">
        <v>0.25395399701062471</v>
      </c>
      <c r="AN12" s="20">
        <v>0.28362629381223903</v>
      </c>
      <c r="AO12" s="20">
        <v>0.24237899534487911</v>
      </c>
      <c r="AP12" s="20">
        <v>0.31997979286995187</v>
      </c>
      <c r="AQ12" s="20">
        <v>0.28110856345045299</v>
      </c>
      <c r="AR12" s="20">
        <v>0.27778776228809798</v>
      </c>
      <c r="AS12" s="20">
        <v>0.155931623127191</v>
      </c>
      <c r="AT12" s="20">
        <v>0.19307689113379201</v>
      </c>
      <c r="AV12" s="20">
        <v>0.28584348036002621</v>
      </c>
      <c r="AW12" s="20">
        <v>0.26710797116175372</v>
      </c>
      <c r="AX12" s="20">
        <v>0.29088503742682009</v>
      </c>
      <c r="AY12" s="20">
        <v>0.26640404179552102</v>
      </c>
      <c r="AZ12" s="20">
        <v>0.1602056107497363</v>
      </c>
      <c r="BA12" s="20">
        <v>0</v>
      </c>
      <c r="BB12" s="20">
        <v>0</v>
      </c>
      <c r="BC12" s="20">
        <v>0.31434506768377241</v>
      </c>
      <c r="BE12" s="20">
        <v>0.26009978498569941</v>
      </c>
      <c r="BF12" s="20">
        <v>0.27315644543148571</v>
      </c>
      <c r="BG12" s="20">
        <v>0.20805247625012119</v>
      </c>
      <c r="BH12" s="20">
        <v>0.25965053978270869</v>
      </c>
      <c r="BI12" s="20">
        <v>0.24536372080192231</v>
      </c>
      <c r="BJ12" s="20">
        <v>0.4523711099311602</v>
      </c>
      <c r="BK12" s="20">
        <v>0.24801581081589269</v>
      </c>
      <c r="BL12" s="20">
        <v>0.25230480259827709</v>
      </c>
      <c r="BN12" s="20">
        <v>0.25012676621996771</v>
      </c>
      <c r="BO12" s="20">
        <v>0.30890357479457659</v>
      </c>
      <c r="BP12" s="20">
        <v>0.3019642689465642</v>
      </c>
    </row>
    <row r="13" spans="2:70" ht="19" customHeight="1" x14ac:dyDescent="0.35">
      <c r="B13" s="22" t="s">
        <v>143</v>
      </c>
      <c r="C13" s="20">
        <v>0.38953071022595742</v>
      </c>
      <c r="D13" s="20">
        <v>0.28269972690121842</v>
      </c>
      <c r="E13" s="20">
        <v>0.4387537676881974</v>
      </c>
      <c r="F13" s="20">
        <v>0.37045246231810591</v>
      </c>
      <c r="G13" s="20">
        <v>0.39370569417445977</v>
      </c>
      <c r="H13" s="20">
        <v>0.35734682619493369</v>
      </c>
      <c r="I13" s="20">
        <v>0.44002177882309668</v>
      </c>
      <c r="K13" s="20">
        <v>0.40494520290416991</v>
      </c>
      <c r="L13" s="20">
        <v>0.37476916999643523</v>
      </c>
      <c r="N13" s="20">
        <v>0.49709783889871961</v>
      </c>
      <c r="O13" s="20">
        <v>0.40147251174708881</v>
      </c>
      <c r="P13" s="20">
        <v>0.30129270676815262</v>
      </c>
      <c r="Q13" s="20">
        <v>0.23104106132233751</v>
      </c>
      <c r="S13" s="20">
        <v>0.25396796278119937</v>
      </c>
      <c r="T13" s="20">
        <v>0.18360845945500021</v>
      </c>
      <c r="U13" s="20">
        <v>0.3265336200826871</v>
      </c>
      <c r="V13" s="20">
        <v>0.29778353603644092</v>
      </c>
      <c r="W13" s="20">
        <v>0.3690682079934427</v>
      </c>
      <c r="X13" s="20">
        <v>0.38511124733863822</v>
      </c>
      <c r="Y13" s="20">
        <v>0.29279201734986132</v>
      </c>
      <c r="Z13" s="20">
        <v>0.36765126559715439</v>
      </c>
      <c r="AA13" s="20">
        <v>0.44486656180319512</v>
      </c>
      <c r="AB13" s="20">
        <v>0.48050474692590189</v>
      </c>
      <c r="AC13" s="20">
        <v>0.37843619713198279</v>
      </c>
      <c r="AD13" s="20">
        <v>0.4556985305118087</v>
      </c>
      <c r="AE13" s="20">
        <v>0.38403181710346962</v>
      </c>
      <c r="AF13" s="20">
        <v>0.44460434941300209</v>
      </c>
      <c r="AG13" s="20">
        <v>0.47249211960936099</v>
      </c>
      <c r="AH13" s="20">
        <v>0.55008065901454561</v>
      </c>
      <c r="AI13" s="20">
        <v>0.21888448452366721</v>
      </c>
      <c r="AK13" s="20">
        <v>0.39194034876281592</v>
      </c>
      <c r="AL13" s="20">
        <v>0.38756833239560268</v>
      </c>
      <c r="AN13" s="20">
        <v>0.29913478109413499</v>
      </c>
      <c r="AO13" s="20">
        <v>0.36838287692703359</v>
      </c>
      <c r="AP13" s="20">
        <v>0.46068675767709499</v>
      </c>
      <c r="AQ13" s="20">
        <v>0.41456482235915032</v>
      </c>
      <c r="AR13" s="20">
        <v>0.43915498018656052</v>
      </c>
      <c r="AS13" s="20">
        <v>0.53717263881682897</v>
      </c>
      <c r="AT13" s="20">
        <v>0.18030848488788109</v>
      </c>
      <c r="AV13" s="20">
        <v>0.40418069692705688</v>
      </c>
      <c r="AW13" s="20">
        <v>0.41791040995517847</v>
      </c>
      <c r="AX13" s="20">
        <v>0.45850605323648502</v>
      </c>
      <c r="AY13" s="20">
        <v>0.34452109582643808</v>
      </c>
      <c r="AZ13" s="20">
        <v>0.40285020356581502</v>
      </c>
      <c r="BA13" s="20">
        <v>0.13943255762478021</v>
      </c>
      <c r="BB13" s="20">
        <v>0.2849108038338331</v>
      </c>
      <c r="BC13" s="20">
        <v>0.30936993407977093</v>
      </c>
      <c r="BE13" s="20">
        <v>0.43190781980817933</v>
      </c>
      <c r="BF13" s="20">
        <v>0.41706308808504938</v>
      </c>
      <c r="BG13" s="20">
        <v>0.49005733055671657</v>
      </c>
      <c r="BH13" s="20">
        <v>0.31470372994988671</v>
      </c>
      <c r="BI13" s="20">
        <v>0.38287414845916079</v>
      </c>
      <c r="BJ13" s="20">
        <v>0.14063766904737629</v>
      </c>
      <c r="BK13" s="20">
        <v>0.4183832823296425</v>
      </c>
      <c r="BL13" s="20">
        <v>0.28785762058243219</v>
      </c>
      <c r="BN13" s="20">
        <v>0.3787564162235259</v>
      </c>
      <c r="BO13" s="20">
        <v>0.42340843748521201</v>
      </c>
      <c r="BP13" s="20">
        <v>0.40464687093735863</v>
      </c>
    </row>
    <row r="14" spans="2:70" ht="19" customHeight="1" x14ac:dyDescent="0.35">
      <c r="B14" s="22" t="s">
        <v>93</v>
      </c>
      <c r="C14" s="20">
        <v>2.4593434199491108E-2</v>
      </c>
      <c r="D14" s="20">
        <v>0</v>
      </c>
      <c r="E14" s="20">
        <v>3.6472004145715928E-2</v>
      </c>
      <c r="F14" s="20">
        <v>1.7122009035582749E-2</v>
      </c>
      <c r="G14" s="20">
        <v>2.9608513115089111E-2</v>
      </c>
      <c r="H14" s="20">
        <v>2.647707143160228E-2</v>
      </c>
      <c r="I14" s="20">
        <v>2.8778193809374349E-2</v>
      </c>
      <c r="K14" s="20">
        <v>1.5493726721336041E-2</v>
      </c>
      <c r="L14" s="20">
        <v>3.5011497900540409E-2</v>
      </c>
      <c r="N14" s="20">
        <v>1.4558869797441179E-2</v>
      </c>
      <c r="O14" s="20">
        <v>2.0798470024521391E-2</v>
      </c>
      <c r="P14" s="20">
        <v>2.2117459528543819E-2</v>
      </c>
      <c r="Q14" s="20">
        <v>4.9227942134258212E-2</v>
      </c>
      <c r="S14" s="20">
        <v>0.19158244517494891</v>
      </c>
      <c r="T14" s="20">
        <v>0</v>
      </c>
      <c r="U14" s="20">
        <v>1.5783548676413631E-2</v>
      </c>
      <c r="V14" s="20">
        <v>5.6111840159405367E-2</v>
      </c>
      <c r="W14" s="20">
        <v>0</v>
      </c>
      <c r="X14" s="20">
        <v>1.714114098559745E-2</v>
      </c>
      <c r="Y14" s="20">
        <v>2.6621153150039809E-2</v>
      </c>
      <c r="Z14" s="20">
        <v>2.1219252058821639E-2</v>
      </c>
      <c r="AA14" s="20">
        <v>3.9634682023408717E-2</v>
      </c>
      <c r="AB14" s="20">
        <v>2.5892981464614662E-2</v>
      </c>
      <c r="AC14" s="20">
        <v>2.6059332617753631E-2</v>
      </c>
      <c r="AD14" s="20">
        <v>0</v>
      </c>
      <c r="AE14" s="20">
        <v>0</v>
      </c>
      <c r="AF14" s="20">
        <v>0</v>
      </c>
      <c r="AG14" s="20">
        <v>1.565287446558469E-2</v>
      </c>
      <c r="AH14" s="20">
        <v>4.831993512447715E-3</v>
      </c>
      <c r="AI14" s="20">
        <v>0.12833595169420431</v>
      </c>
      <c r="AK14" s="20">
        <v>3.0342625358052069E-2</v>
      </c>
      <c r="AL14" s="20">
        <v>1.8235829981469151E-2</v>
      </c>
      <c r="AN14" s="20">
        <v>1.3216288185336241E-2</v>
      </c>
      <c r="AO14" s="20">
        <v>1.0335384186733829E-2</v>
      </c>
      <c r="AP14" s="20">
        <v>2.8277368505360261E-2</v>
      </c>
      <c r="AQ14" s="20">
        <v>1.5846717451928179E-2</v>
      </c>
      <c r="AR14" s="20">
        <v>3.0466955914310308E-2</v>
      </c>
      <c r="AS14" s="20">
        <v>0</v>
      </c>
      <c r="AT14" s="20">
        <v>0.2265379774192223</v>
      </c>
      <c r="AV14" s="20">
        <v>9.6780357569730326E-3</v>
      </c>
      <c r="AW14" s="20">
        <v>2.9572632771697659E-2</v>
      </c>
      <c r="AX14" s="20">
        <v>0</v>
      </c>
      <c r="AY14" s="20">
        <v>1.654088567553871E-2</v>
      </c>
      <c r="AZ14" s="20">
        <v>1.5810447868304999E-2</v>
      </c>
      <c r="BA14" s="20">
        <v>0</v>
      </c>
      <c r="BB14" s="20">
        <v>0.43283354099150761</v>
      </c>
      <c r="BC14" s="20">
        <v>2.0516390434711491E-2</v>
      </c>
      <c r="BE14" s="20">
        <v>1.88584627479817E-2</v>
      </c>
      <c r="BF14" s="20">
        <v>1.2607490749191669E-2</v>
      </c>
      <c r="BG14" s="20">
        <v>9.518331011595868E-3</v>
      </c>
      <c r="BH14" s="20">
        <v>4.8917087015162057E-2</v>
      </c>
      <c r="BI14" s="20">
        <v>2.285428329166898E-2</v>
      </c>
      <c r="BJ14" s="20">
        <v>7.7494698554327501E-2</v>
      </c>
      <c r="BK14" s="20">
        <v>4.2102913240590602E-2</v>
      </c>
      <c r="BL14" s="20">
        <v>0</v>
      </c>
      <c r="BN14" s="20">
        <v>1.9503712884288191E-2</v>
      </c>
      <c r="BO14" s="20">
        <v>4.6102213479648699E-2</v>
      </c>
      <c r="BP14" s="20">
        <v>2.57166949739615E-2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0.1237906564904596</v>
      </c>
      <c r="D9" s="20">
        <v>0.1211517276621627</v>
      </c>
      <c r="E9" s="20">
        <v>9.3923037591241515E-2</v>
      </c>
      <c r="F9" s="20">
        <v>0.1564706575022537</v>
      </c>
      <c r="G9" s="20">
        <v>0.1663250580299318</v>
      </c>
      <c r="H9" s="20">
        <v>9.8987747784565025E-2</v>
      </c>
      <c r="I9" s="20">
        <v>0.1009819322800595</v>
      </c>
      <c r="K9" s="20">
        <v>0.1482831072363831</v>
      </c>
      <c r="L9" s="20">
        <v>9.7021437877712197E-2</v>
      </c>
      <c r="N9" s="20">
        <v>0.1206409033715969</v>
      </c>
      <c r="O9" s="20">
        <v>0.12885241803761219</v>
      </c>
      <c r="P9" s="20">
        <v>0.16808491475870241</v>
      </c>
      <c r="Q9" s="20">
        <v>9.6364896396708505E-2</v>
      </c>
      <c r="S9" s="20">
        <v>8.6484396351311291E-2</v>
      </c>
      <c r="T9" s="20">
        <v>0.11917415165148119</v>
      </c>
      <c r="U9" s="20">
        <v>4.5258388171483262E-2</v>
      </c>
      <c r="V9" s="20">
        <v>0.12548641924813159</v>
      </c>
      <c r="W9" s="20">
        <v>0.12505114069031781</v>
      </c>
      <c r="X9" s="20">
        <v>0.15468952977304609</v>
      </c>
      <c r="Y9" s="20">
        <v>0.14446825906224281</v>
      </c>
      <c r="Z9" s="20">
        <v>8.8044945990317952E-2</v>
      </c>
      <c r="AA9" s="20">
        <v>0.12460487293231171</v>
      </c>
      <c r="AB9" s="20">
        <v>0.14831079905407041</v>
      </c>
      <c r="AC9" s="20">
        <v>0.18168466043836609</v>
      </c>
      <c r="AD9" s="20">
        <v>0.14471051031455931</v>
      </c>
      <c r="AE9" s="20">
        <v>2.9085145246916161E-2</v>
      </c>
      <c r="AF9" s="20">
        <v>0.1002167211231637</v>
      </c>
      <c r="AG9" s="20">
        <v>8.4329870773219559E-2</v>
      </c>
      <c r="AH9" s="20">
        <v>0.1149853855133901</v>
      </c>
      <c r="AI9" s="20">
        <v>0.21647724390215339</v>
      </c>
      <c r="AK9" s="20">
        <v>0.13719528410439691</v>
      </c>
      <c r="AL9" s="20">
        <v>0.1100520871802288</v>
      </c>
      <c r="AN9" s="20">
        <v>0.15364884266627249</v>
      </c>
      <c r="AO9" s="20">
        <v>0.13020710997053789</v>
      </c>
      <c r="AP9" s="20">
        <v>8.822355247048895E-2</v>
      </c>
      <c r="AQ9" s="20">
        <v>0.13843231420146521</v>
      </c>
      <c r="AR9" s="20">
        <v>0.1093071270225822</v>
      </c>
      <c r="AS9" s="20">
        <v>0.1196088622732933</v>
      </c>
      <c r="AT9" s="20">
        <v>0</v>
      </c>
      <c r="AV9" s="20">
        <v>0.1053886520089361</v>
      </c>
      <c r="AW9" s="20">
        <v>0.1230145908938395</v>
      </c>
      <c r="AX9" s="20">
        <v>0.1431932549286013</v>
      </c>
      <c r="AY9" s="20">
        <v>0.20945450178769359</v>
      </c>
      <c r="AZ9" s="20">
        <v>0.11013745779503591</v>
      </c>
      <c r="BA9" s="20">
        <v>0.49852428355916728</v>
      </c>
      <c r="BB9" s="20">
        <v>0</v>
      </c>
      <c r="BC9" s="20">
        <v>0.1204492379763651</v>
      </c>
      <c r="BE9" s="20">
        <v>8.8769605697414836E-2</v>
      </c>
      <c r="BF9" s="20">
        <v>0.12517182544163799</v>
      </c>
      <c r="BG9" s="20">
        <v>0.15140465693137961</v>
      </c>
      <c r="BH9" s="20">
        <v>0.1380434678049966</v>
      </c>
      <c r="BI9" s="20">
        <v>0.1259982953628081</v>
      </c>
      <c r="BJ9" s="20">
        <v>0.14624084858476169</v>
      </c>
      <c r="BK9" s="20">
        <v>0.1035970766309682</v>
      </c>
      <c r="BL9" s="20">
        <v>0.19322555703469321</v>
      </c>
      <c r="BN9" s="20">
        <v>0.1331090179429191</v>
      </c>
      <c r="BO9" s="20">
        <v>8.3134263296038319E-2</v>
      </c>
      <c r="BP9" s="20">
        <v>0.12810296100194951</v>
      </c>
    </row>
    <row r="10" spans="2:70" ht="19" customHeight="1" x14ac:dyDescent="0.35">
      <c r="B10" s="22" t="s">
        <v>146</v>
      </c>
      <c r="C10" s="20">
        <v>0.14813705516040709</v>
      </c>
      <c r="D10" s="20">
        <v>0.25638610536064671</v>
      </c>
      <c r="E10" s="20">
        <v>0.15479493686338311</v>
      </c>
      <c r="F10" s="20">
        <v>0.16250095401205961</v>
      </c>
      <c r="G10" s="20">
        <v>0.1211114086090652</v>
      </c>
      <c r="H10" s="20">
        <v>0.1245247113232129</v>
      </c>
      <c r="I10" s="20">
        <v>8.7838103732219064E-2</v>
      </c>
      <c r="K10" s="20">
        <v>0.1321749235506092</v>
      </c>
      <c r="L10" s="20">
        <v>0.16347354021345051</v>
      </c>
      <c r="N10" s="20">
        <v>0.1451252400968232</v>
      </c>
      <c r="O10" s="20">
        <v>0.1596706753487612</v>
      </c>
      <c r="P10" s="20">
        <v>0.14018187145735581</v>
      </c>
      <c r="Q10" s="20">
        <v>0.14985075557426261</v>
      </c>
      <c r="S10" s="20">
        <v>0.13890818932308291</v>
      </c>
      <c r="T10" s="20">
        <v>0.22364790995726239</v>
      </c>
      <c r="U10" s="20">
        <v>8.8363298539553312E-2</v>
      </c>
      <c r="V10" s="20">
        <v>8.4761480088312219E-2</v>
      </c>
      <c r="W10" s="20">
        <v>0.14712629219767309</v>
      </c>
      <c r="X10" s="20">
        <v>0.20220786774439839</v>
      </c>
      <c r="Y10" s="20">
        <v>0.16849952363809409</v>
      </c>
      <c r="Z10" s="20">
        <v>0.16246745522395351</v>
      </c>
      <c r="AA10" s="20">
        <v>0.15103871640547201</v>
      </c>
      <c r="AB10" s="20">
        <v>5.5363385942717287E-2</v>
      </c>
      <c r="AC10" s="20">
        <v>0.17020556783531851</v>
      </c>
      <c r="AD10" s="20">
        <v>0.22574730922704259</v>
      </c>
      <c r="AE10" s="20">
        <v>0.17561298633942229</v>
      </c>
      <c r="AF10" s="20">
        <v>0.1111135387958456</v>
      </c>
      <c r="AG10" s="20">
        <v>8.8725140682930484E-2</v>
      </c>
      <c r="AH10" s="20">
        <v>0.13891023997069671</v>
      </c>
      <c r="AI10" s="20">
        <v>9.2567762999169079E-2</v>
      </c>
      <c r="AK10" s="20">
        <v>0.1127339345091595</v>
      </c>
      <c r="AL10" s="20">
        <v>0.18416842619205251</v>
      </c>
      <c r="AN10" s="20">
        <v>0.14753739874866489</v>
      </c>
      <c r="AO10" s="20">
        <v>0.1899521677871043</v>
      </c>
      <c r="AP10" s="20">
        <v>9.1904733724874177E-2</v>
      </c>
      <c r="AQ10" s="20">
        <v>0.15607987687906219</v>
      </c>
      <c r="AR10" s="20">
        <v>0.15123455778327741</v>
      </c>
      <c r="AS10" s="20">
        <v>6.7225900061425384E-2</v>
      </c>
      <c r="AT10" s="20">
        <v>7.7586472454932859E-2</v>
      </c>
      <c r="AV10" s="20">
        <v>0.14750000724878651</v>
      </c>
      <c r="AW10" s="20">
        <v>0.15682468291671089</v>
      </c>
      <c r="AX10" s="20">
        <v>8.3835772638735276E-2</v>
      </c>
      <c r="AY10" s="20">
        <v>0.163007788116137</v>
      </c>
      <c r="AZ10" s="20">
        <v>9.7420856224267618E-2</v>
      </c>
      <c r="BA10" s="20">
        <v>0.2281367485562848</v>
      </c>
      <c r="BB10" s="20">
        <v>0</v>
      </c>
      <c r="BC10" s="20">
        <v>0.1822185734172721</v>
      </c>
      <c r="BE10" s="20">
        <v>0.14779716499187801</v>
      </c>
      <c r="BF10" s="20">
        <v>0.16227281798528909</v>
      </c>
      <c r="BG10" s="20">
        <v>0.1170646955197297</v>
      </c>
      <c r="BH10" s="20">
        <v>0.25131321541736201</v>
      </c>
      <c r="BI10" s="20">
        <v>0.1032919065032178</v>
      </c>
      <c r="BJ10" s="20">
        <v>0.16784610546588849</v>
      </c>
      <c r="BK10" s="20">
        <v>6.7905484552154796E-2</v>
      </c>
      <c r="BL10" s="20">
        <v>0.10746200335307859</v>
      </c>
      <c r="BN10" s="20">
        <v>0.15248567100554999</v>
      </c>
      <c r="BO10" s="20">
        <v>0.10521410384405371</v>
      </c>
      <c r="BP10" s="20">
        <v>0.17448289769094841</v>
      </c>
    </row>
    <row r="11" spans="2:70" ht="32" customHeight="1" x14ac:dyDescent="0.35">
      <c r="B11" s="22" t="s">
        <v>145</v>
      </c>
      <c r="C11" s="20">
        <v>0.2409157041253579</v>
      </c>
      <c r="D11" s="20">
        <v>0.26074416045277671</v>
      </c>
      <c r="E11" s="20">
        <v>0.21681028533326471</v>
      </c>
      <c r="F11" s="20">
        <v>0.23261419873077641</v>
      </c>
      <c r="G11" s="20">
        <v>0.23949115999983869</v>
      </c>
      <c r="H11" s="20">
        <v>0.29855137497190781</v>
      </c>
      <c r="I11" s="20">
        <v>0.23068678281866081</v>
      </c>
      <c r="K11" s="20">
        <v>0.2520800302927057</v>
      </c>
      <c r="L11" s="20">
        <v>0.22689593914592729</v>
      </c>
      <c r="N11" s="20">
        <v>0.20665092265347931</v>
      </c>
      <c r="O11" s="20">
        <v>0.25826106048332631</v>
      </c>
      <c r="P11" s="20">
        <v>0.26862840710512592</v>
      </c>
      <c r="Q11" s="20">
        <v>0.27236790414901968</v>
      </c>
      <c r="S11" s="20">
        <v>5.3709095164329569E-2</v>
      </c>
      <c r="T11" s="20">
        <v>0.28412807678177182</v>
      </c>
      <c r="U11" s="20">
        <v>0.290943349581122</v>
      </c>
      <c r="V11" s="20">
        <v>0.29073789787192411</v>
      </c>
      <c r="W11" s="20">
        <v>0.22344070747971001</v>
      </c>
      <c r="X11" s="20">
        <v>0.26444854265919859</v>
      </c>
      <c r="Y11" s="20">
        <v>0.25738525831508441</v>
      </c>
      <c r="Z11" s="20">
        <v>0.30887276615116382</v>
      </c>
      <c r="AA11" s="20">
        <v>0.1958373231360323</v>
      </c>
      <c r="AB11" s="20">
        <v>0.184962714289129</v>
      </c>
      <c r="AC11" s="20">
        <v>0.2823633271097285</v>
      </c>
      <c r="AD11" s="20">
        <v>0.16773012477313071</v>
      </c>
      <c r="AE11" s="20">
        <v>0.27673729438812278</v>
      </c>
      <c r="AF11" s="20">
        <v>0.18177786177163099</v>
      </c>
      <c r="AG11" s="20">
        <v>0.2255359303984924</v>
      </c>
      <c r="AH11" s="20">
        <v>0.21045286078213729</v>
      </c>
      <c r="AI11" s="20">
        <v>0.28942407001728948</v>
      </c>
      <c r="AK11" s="20">
        <v>0.23646647134723989</v>
      </c>
      <c r="AL11" s="20">
        <v>0.24569212695553719</v>
      </c>
      <c r="AN11" s="20">
        <v>0.23483912188410919</v>
      </c>
      <c r="AO11" s="20">
        <v>0.25981269658435918</v>
      </c>
      <c r="AP11" s="20">
        <v>0.28589909910890271</v>
      </c>
      <c r="AQ11" s="20">
        <v>0.23912806656542071</v>
      </c>
      <c r="AR11" s="20">
        <v>0.176547047510412</v>
      </c>
      <c r="AS11" s="20">
        <v>0.30024189893468572</v>
      </c>
      <c r="AT11" s="20">
        <v>0.30017123908337212</v>
      </c>
      <c r="AV11" s="20">
        <v>0.24003569596227409</v>
      </c>
      <c r="AW11" s="20">
        <v>0.23556596253270681</v>
      </c>
      <c r="AX11" s="20">
        <v>0.2482561536920232</v>
      </c>
      <c r="AY11" s="20">
        <v>8.0292423658987325E-2</v>
      </c>
      <c r="AZ11" s="20">
        <v>0.32664707512918012</v>
      </c>
      <c r="BA11" s="20">
        <v>0.27333896788454798</v>
      </c>
      <c r="BB11" s="20">
        <v>0.28225565517465928</v>
      </c>
      <c r="BC11" s="20">
        <v>0.25073288940148047</v>
      </c>
      <c r="BE11" s="20">
        <v>0.24734690787378349</v>
      </c>
      <c r="BF11" s="20">
        <v>0.2303042641480639</v>
      </c>
      <c r="BG11" s="20">
        <v>0.26653022959636802</v>
      </c>
      <c r="BH11" s="20">
        <v>0.17891888575653411</v>
      </c>
      <c r="BI11" s="20">
        <v>0.25396752256457522</v>
      </c>
      <c r="BJ11" s="20">
        <v>0.26555949887290631</v>
      </c>
      <c r="BK11" s="20">
        <v>0.26736945426982661</v>
      </c>
      <c r="BL11" s="20">
        <v>0.29492306034018301</v>
      </c>
      <c r="BN11" s="20">
        <v>0.25088125656079657</v>
      </c>
      <c r="BO11" s="20">
        <v>0.239431004940828</v>
      </c>
      <c r="BP11" s="20">
        <v>0.20212507664145979</v>
      </c>
    </row>
    <row r="12" spans="2:70" ht="19" customHeight="1" x14ac:dyDescent="0.35">
      <c r="B12" s="22" t="s">
        <v>144</v>
      </c>
      <c r="C12" s="20">
        <v>0.2590617995991033</v>
      </c>
      <c r="D12" s="20">
        <v>0.2398101232136973</v>
      </c>
      <c r="E12" s="20">
        <v>0.29442188836453098</v>
      </c>
      <c r="F12" s="20">
        <v>0.1973510094010501</v>
      </c>
      <c r="G12" s="20">
        <v>0.25122777903616672</v>
      </c>
      <c r="H12" s="20">
        <v>0.2480077792038384</v>
      </c>
      <c r="I12" s="20">
        <v>0.32343798082420833</v>
      </c>
      <c r="K12" s="20">
        <v>0.23848760514500489</v>
      </c>
      <c r="L12" s="20">
        <v>0.28397860526760271</v>
      </c>
      <c r="N12" s="20">
        <v>0.27053413914815277</v>
      </c>
      <c r="O12" s="20">
        <v>0.26311292809925241</v>
      </c>
      <c r="P12" s="20">
        <v>0.25367694019782172</v>
      </c>
      <c r="Q12" s="20">
        <v>0.2372380808170339</v>
      </c>
      <c r="S12" s="20">
        <v>0.34250066818275388</v>
      </c>
      <c r="T12" s="20">
        <v>0.20760847399100921</v>
      </c>
      <c r="U12" s="20">
        <v>0.31224322856376518</v>
      </c>
      <c r="V12" s="20">
        <v>0.30989824890713358</v>
      </c>
      <c r="W12" s="20">
        <v>0.19123753679659919</v>
      </c>
      <c r="X12" s="20">
        <v>0.2246552619749704</v>
      </c>
      <c r="Y12" s="20">
        <v>0.25312592838679671</v>
      </c>
      <c r="Z12" s="20">
        <v>0.2424147758814236</v>
      </c>
      <c r="AA12" s="20">
        <v>0.27414636311479618</v>
      </c>
      <c r="AB12" s="20">
        <v>0.34624389045149301</v>
      </c>
      <c r="AC12" s="20">
        <v>0.19411013488075751</v>
      </c>
      <c r="AD12" s="20">
        <v>0.27919117286888812</v>
      </c>
      <c r="AE12" s="20">
        <v>0.28552779231342518</v>
      </c>
      <c r="AF12" s="20">
        <v>0.32276478810128961</v>
      </c>
      <c r="AG12" s="20">
        <v>0.3494113360525139</v>
      </c>
      <c r="AH12" s="20">
        <v>0.26327589695227782</v>
      </c>
      <c r="AI12" s="20">
        <v>0.14746455127527419</v>
      </c>
      <c r="AK12" s="20">
        <v>0.27232091526239682</v>
      </c>
      <c r="AL12" s="20">
        <v>0.2458727804786176</v>
      </c>
      <c r="AN12" s="20">
        <v>0.25235151150701551</v>
      </c>
      <c r="AO12" s="20">
        <v>0.24409222603405589</v>
      </c>
      <c r="AP12" s="20">
        <v>0.23386087724517929</v>
      </c>
      <c r="AQ12" s="20">
        <v>0.2669858733038849</v>
      </c>
      <c r="AR12" s="20">
        <v>0.29317360809584092</v>
      </c>
      <c r="AS12" s="20">
        <v>0.22477463071036791</v>
      </c>
      <c r="AT12" s="20">
        <v>0.26892016097525651</v>
      </c>
      <c r="AV12" s="20">
        <v>0.25806047935105692</v>
      </c>
      <c r="AW12" s="20">
        <v>0.24643514835462749</v>
      </c>
      <c r="AX12" s="20">
        <v>0.2763138720302345</v>
      </c>
      <c r="AY12" s="20">
        <v>0.34434963648967848</v>
      </c>
      <c r="AZ12" s="20">
        <v>0.23529728621911589</v>
      </c>
      <c r="BA12" s="20">
        <v>0</v>
      </c>
      <c r="BB12" s="20">
        <v>9.056942749439427E-2</v>
      </c>
      <c r="BC12" s="20">
        <v>0.28161235631681319</v>
      </c>
      <c r="BE12" s="20">
        <v>0.28879661645141508</v>
      </c>
      <c r="BF12" s="20">
        <v>0.2449479769707423</v>
      </c>
      <c r="BG12" s="20">
        <v>0.28993078190258281</v>
      </c>
      <c r="BH12" s="20">
        <v>0.26070261577440579</v>
      </c>
      <c r="BI12" s="20">
        <v>0.24929888178372789</v>
      </c>
      <c r="BJ12" s="20">
        <v>0.25836320383420708</v>
      </c>
      <c r="BK12" s="20">
        <v>0.23478058878506791</v>
      </c>
      <c r="BL12" s="20">
        <v>0.25650367721502693</v>
      </c>
      <c r="BN12" s="20">
        <v>0.26057616830940161</v>
      </c>
      <c r="BO12" s="20">
        <v>0.26504589880883961</v>
      </c>
      <c r="BP12" s="20">
        <v>0.25103177459375398</v>
      </c>
    </row>
    <row r="13" spans="2:70" ht="19" customHeight="1" x14ac:dyDescent="0.35">
      <c r="B13" s="22" t="s">
        <v>143</v>
      </c>
      <c r="C13" s="20">
        <v>0.18435316451038031</v>
      </c>
      <c r="D13" s="20">
        <v>0.1106481863875724</v>
      </c>
      <c r="E13" s="20">
        <v>0.20420283683236509</v>
      </c>
      <c r="F13" s="20">
        <v>0.21643237652333469</v>
      </c>
      <c r="G13" s="20">
        <v>0.1881813435020476</v>
      </c>
      <c r="H13" s="20">
        <v>0.18906988173175571</v>
      </c>
      <c r="I13" s="20">
        <v>0.1552104318310854</v>
      </c>
      <c r="K13" s="20">
        <v>0.20138256600048321</v>
      </c>
      <c r="L13" s="20">
        <v>0.16639860173990431</v>
      </c>
      <c r="N13" s="20">
        <v>0.22405186979933231</v>
      </c>
      <c r="O13" s="20">
        <v>0.15730089921209589</v>
      </c>
      <c r="P13" s="20">
        <v>0.14731040695245051</v>
      </c>
      <c r="Q13" s="20">
        <v>0.15397248191236099</v>
      </c>
      <c r="S13" s="20">
        <v>0.1868152058035735</v>
      </c>
      <c r="T13" s="20">
        <v>4.9975176651375373E-2</v>
      </c>
      <c r="U13" s="20">
        <v>0.24740818646766249</v>
      </c>
      <c r="V13" s="20">
        <v>0.16206031319093389</v>
      </c>
      <c r="W13" s="20">
        <v>0.28333469932328059</v>
      </c>
      <c r="X13" s="20">
        <v>0.13685765686278931</v>
      </c>
      <c r="Y13" s="20">
        <v>0.14989987744774219</v>
      </c>
      <c r="Z13" s="20">
        <v>0.14595688289946421</v>
      </c>
      <c r="AA13" s="20">
        <v>0.20171672765303</v>
      </c>
      <c r="AB13" s="20">
        <v>0.19021098078849921</v>
      </c>
      <c r="AC13" s="20">
        <v>0.14686118603314369</v>
      </c>
      <c r="AD13" s="20">
        <v>0.12947201315222531</v>
      </c>
      <c r="AE13" s="20">
        <v>0.23303678171211359</v>
      </c>
      <c r="AF13" s="20">
        <v>0.28412709020807031</v>
      </c>
      <c r="AG13" s="20">
        <v>0.25199772209284382</v>
      </c>
      <c r="AH13" s="20">
        <v>0.24418522791811201</v>
      </c>
      <c r="AI13" s="20">
        <v>6.8319163418507134E-2</v>
      </c>
      <c r="AK13" s="20">
        <v>0.1950819405538545</v>
      </c>
      <c r="AL13" s="20">
        <v>0.17371855046265791</v>
      </c>
      <c r="AN13" s="20">
        <v>0.14547948109842609</v>
      </c>
      <c r="AO13" s="20">
        <v>0.15089422626975771</v>
      </c>
      <c r="AP13" s="20">
        <v>0.24449350324967301</v>
      </c>
      <c r="AQ13" s="20">
        <v>0.16001690056100579</v>
      </c>
      <c r="AR13" s="20">
        <v>0.25122312123484292</v>
      </c>
      <c r="AS13" s="20">
        <v>0.28814870802022768</v>
      </c>
      <c r="AT13" s="20">
        <v>0.12678415006721611</v>
      </c>
      <c r="AV13" s="20">
        <v>0.21620805767421639</v>
      </c>
      <c r="AW13" s="20">
        <v>0.21236059160160031</v>
      </c>
      <c r="AX13" s="20">
        <v>0.17352562345291331</v>
      </c>
      <c r="AY13" s="20">
        <v>0.16550256726500909</v>
      </c>
      <c r="AZ13" s="20">
        <v>0.18680061244150839</v>
      </c>
      <c r="BA13" s="20">
        <v>0</v>
      </c>
      <c r="BB13" s="20">
        <v>0.1248400786483351</v>
      </c>
      <c r="BC13" s="20">
        <v>0.1106575032655597</v>
      </c>
      <c r="BE13" s="20">
        <v>0.19852065663858789</v>
      </c>
      <c r="BF13" s="20">
        <v>0.2292429337820181</v>
      </c>
      <c r="BG13" s="20">
        <v>0.14262532805790601</v>
      </c>
      <c r="BH13" s="20">
        <v>0.1048809862487632</v>
      </c>
      <c r="BI13" s="20">
        <v>0.2265974444666905</v>
      </c>
      <c r="BJ13" s="20">
        <v>4.0350071523465113E-2</v>
      </c>
      <c r="BK13" s="20">
        <v>0.14760338293124231</v>
      </c>
      <c r="BL13" s="20">
        <v>0.14788570205701829</v>
      </c>
      <c r="BN13" s="20">
        <v>0.17686971608284921</v>
      </c>
      <c r="BO13" s="20">
        <v>0.20211153086526851</v>
      </c>
      <c r="BP13" s="20">
        <v>0.1948805994076945</v>
      </c>
    </row>
    <row r="14" spans="2:70" ht="19" customHeight="1" x14ac:dyDescent="0.35">
      <c r="B14" s="22" t="s">
        <v>93</v>
      </c>
      <c r="C14" s="20">
        <v>4.3741620114291668E-2</v>
      </c>
      <c r="D14" s="20">
        <v>1.12596969231443E-2</v>
      </c>
      <c r="E14" s="20">
        <v>3.5847015015214589E-2</v>
      </c>
      <c r="F14" s="20">
        <v>3.4630803830525178E-2</v>
      </c>
      <c r="G14" s="20">
        <v>3.366325082295011E-2</v>
      </c>
      <c r="H14" s="20">
        <v>4.0858504984720379E-2</v>
      </c>
      <c r="I14" s="20">
        <v>0.10184476851376691</v>
      </c>
      <c r="K14" s="20">
        <v>2.759176777481397E-2</v>
      </c>
      <c r="L14" s="20">
        <v>6.2231875755403128E-2</v>
      </c>
      <c r="N14" s="20">
        <v>3.2996924930615582E-2</v>
      </c>
      <c r="O14" s="20">
        <v>3.2802018818952033E-2</v>
      </c>
      <c r="P14" s="20">
        <v>2.2117459528543819E-2</v>
      </c>
      <c r="Q14" s="20">
        <v>9.0205881150614231E-2</v>
      </c>
      <c r="S14" s="20">
        <v>0.19158244517494891</v>
      </c>
      <c r="T14" s="20">
        <v>0.11546621096710021</v>
      </c>
      <c r="U14" s="20">
        <v>1.5783548676413631E-2</v>
      </c>
      <c r="V14" s="20">
        <v>2.7055640693564489E-2</v>
      </c>
      <c r="W14" s="20">
        <v>2.980962351241933E-2</v>
      </c>
      <c r="X14" s="20">
        <v>1.714114098559745E-2</v>
      </c>
      <c r="Y14" s="20">
        <v>2.6621153150039809E-2</v>
      </c>
      <c r="Z14" s="20">
        <v>5.2243173853676862E-2</v>
      </c>
      <c r="AA14" s="20">
        <v>5.2655996758357818E-2</v>
      </c>
      <c r="AB14" s="20">
        <v>7.4908229474091106E-2</v>
      </c>
      <c r="AC14" s="20">
        <v>2.4775123702685892E-2</v>
      </c>
      <c r="AD14" s="20">
        <v>5.3148869664153872E-2</v>
      </c>
      <c r="AE14" s="20">
        <v>0</v>
      </c>
      <c r="AF14" s="20">
        <v>0</v>
      </c>
      <c r="AG14" s="20">
        <v>0</v>
      </c>
      <c r="AH14" s="20">
        <v>2.819038886338595E-2</v>
      </c>
      <c r="AI14" s="20">
        <v>0.18574720838760669</v>
      </c>
      <c r="AK14" s="20">
        <v>4.6201454222952403E-2</v>
      </c>
      <c r="AL14" s="20">
        <v>4.0496028730906089E-2</v>
      </c>
      <c r="AN14" s="20">
        <v>6.6143644095511642E-2</v>
      </c>
      <c r="AO14" s="20">
        <v>2.504157335418479E-2</v>
      </c>
      <c r="AP14" s="20">
        <v>5.561823420088189E-2</v>
      </c>
      <c r="AQ14" s="20">
        <v>3.9356968489161252E-2</v>
      </c>
      <c r="AR14" s="20">
        <v>1.851453835304448E-2</v>
      </c>
      <c r="AS14" s="20">
        <v>0</v>
      </c>
      <c r="AT14" s="20">
        <v>0.2265379774192223</v>
      </c>
      <c r="AV14" s="20">
        <v>3.2807107754730197E-2</v>
      </c>
      <c r="AW14" s="20">
        <v>2.579902370051506E-2</v>
      </c>
      <c r="AX14" s="20">
        <v>7.4875323257492646E-2</v>
      </c>
      <c r="AY14" s="20">
        <v>3.739308268249443E-2</v>
      </c>
      <c r="AZ14" s="20">
        <v>4.3696712190891968E-2</v>
      </c>
      <c r="BA14" s="20">
        <v>0</v>
      </c>
      <c r="BB14" s="20">
        <v>0.5023348386826112</v>
      </c>
      <c r="BC14" s="20">
        <v>5.4329439622509461E-2</v>
      </c>
      <c r="BE14" s="20">
        <v>2.8769048346920789E-2</v>
      </c>
      <c r="BF14" s="20">
        <v>8.0601816722485117E-3</v>
      </c>
      <c r="BG14" s="20">
        <v>3.2444307992033801E-2</v>
      </c>
      <c r="BH14" s="20">
        <v>6.6140828997938494E-2</v>
      </c>
      <c r="BI14" s="20">
        <v>4.0845949318980543E-2</v>
      </c>
      <c r="BJ14" s="20">
        <v>0.1216402717187714</v>
      </c>
      <c r="BK14" s="20">
        <v>0.17874401283074021</v>
      </c>
      <c r="BL14" s="20">
        <v>0</v>
      </c>
      <c r="BN14" s="20">
        <v>2.6078170098483639E-2</v>
      </c>
      <c r="BO14" s="20">
        <v>0.1050631982449716</v>
      </c>
      <c r="BP14" s="20">
        <v>4.937669066419386E-2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0.14784814088580139</v>
      </c>
      <c r="D9" s="20">
        <v>0.19718334208825469</v>
      </c>
      <c r="E9" s="20">
        <v>0.13684346992862231</v>
      </c>
      <c r="F9" s="20">
        <v>0.17524748715067801</v>
      </c>
      <c r="G9" s="20">
        <v>0.15117368383334889</v>
      </c>
      <c r="H9" s="20">
        <v>0.17034665141445551</v>
      </c>
      <c r="I9" s="20">
        <v>7.1240750363149613E-2</v>
      </c>
      <c r="K9" s="20">
        <v>0.14991900185563839</v>
      </c>
      <c r="L9" s="20">
        <v>0.14416924784385191</v>
      </c>
      <c r="N9" s="20">
        <v>0.1389587400920784</v>
      </c>
      <c r="O9" s="20">
        <v>0.16748093860453159</v>
      </c>
      <c r="P9" s="20">
        <v>0.2227603698070062</v>
      </c>
      <c r="Q9" s="20">
        <v>9.6041696033548313E-2</v>
      </c>
      <c r="S9" s="20">
        <v>6.6817323342633822E-2</v>
      </c>
      <c r="T9" s="20">
        <v>0.13193909665586431</v>
      </c>
      <c r="U9" s="20">
        <v>0.1021939153809012</v>
      </c>
      <c r="V9" s="20">
        <v>0.17866022908566689</v>
      </c>
      <c r="W9" s="20">
        <v>0.14914075158554341</v>
      </c>
      <c r="X9" s="20">
        <v>0.11298031245897899</v>
      </c>
      <c r="Y9" s="20">
        <v>0.22527415440237869</v>
      </c>
      <c r="Z9" s="20">
        <v>0.12547867928925679</v>
      </c>
      <c r="AA9" s="20">
        <v>0.20562648256587279</v>
      </c>
      <c r="AB9" s="20">
        <v>0.1278589603463636</v>
      </c>
      <c r="AC9" s="20">
        <v>0.2453308534906882</v>
      </c>
      <c r="AD9" s="20">
        <v>0.1446314606591016</v>
      </c>
      <c r="AE9" s="20">
        <v>4.4721465889342338E-2</v>
      </c>
      <c r="AF9" s="20">
        <v>0.20273588130838491</v>
      </c>
      <c r="AG9" s="20">
        <v>6.1837555391437392E-2</v>
      </c>
      <c r="AH9" s="20">
        <v>9.7258988423646497E-2</v>
      </c>
      <c r="AI9" s="20">
        <v>0.2350734994997733</v>
      </c>
      <c r="AK9" s="20">
        <v>0.15289806616010679</v>
      </c>
      <c r="AL9" s="20">
        <v>0.1430423684314017</v>
      </c>
      <c r="AN9" s="20">
        <v>0.17757709955701881</v>
      </c>
      <c r="AO9" s="20">
        <v>0.1976799620504989</v>
      </c>
      <c r="AP9" s="20">
        <v>8.8771509963581255E-2</v>
      </c>
      <c r="AQ9" s="20">
        <v>0.1166524769171764</v>
      </c>
      <c r="AR9" s="20">
        <v>0.15682289220360821</v>
      </c>
      <c r="AS9" s="20">
        <v>0.13866974032917151</v>
      </c>
      <c r="AT9" s="20">
        <v>2.9265020436526599E-2</v>
      </c>
      <c r="AV9" s="20">
        <v>0.1225432372611754</v>
      </c>
      <c r="AW9" s="20">
        <v>0.1466304814793673</v>
      </c>
      <c r="AX9" s="20">
        <v>0.12491057992382321</v>
      </c>
      <c r="AY9" s="20">
        <v>0.3181094938200173</v>
      </c>
      <c r="AZ9" s="20">
        <v>0.1092810363049798</v>
      </c>
      <c r="BA9" s="20">
        <v>0.30494202326184661</v>
      </c>
      <c r="BB9" s="20">
        <v>6.9501297691103664E-2</v>
      </c>
      <c r="BC9" s="20">
        <v>0.1570598720915006</v>
      </c>
      <c r="BE9" s="20">
        <v>0.14903926814129359</v>
      </c>
      <c r="BF9" s="20">
        <v>0.1147635801039156</v>
      </c>
      <c r="BG9" s="20">
        <v>0.13926509825199851</v>
      </c>
      <c r="BH9" s="20">
        <v>0.29444920306121569</v>
      </c>
      <c r="BI9" s="20">
        <v>0.1076434765315108</v>
      </c>
      <c r="BJ9" s="20">
        <v>0.1567388877032895</v>
      </c>
      <c r="BK9" s="20">
        <v>0.14350330396462899</v>
      </c>
      <c r="BL9" s="20">
        <v>0.2107388066372467</v>
      </c>
      <c r="BN9" s="20">
        <v>0.16418498232528139</v>
      </c>
      <c r="BO9" s="20">
        <v>0.1115858604973755</v>
      </c>
      <c r="BP9" s="20">
        <v>0.1217776119755925</v>
      </c>
    </row>
    <row r="10" spans="2:70" ht="19" customHeight="1" x14ac:dyDescent="0.35">
      <c r="B10" s="22" t="s">
        <v>146</v>
      </c>
      <c r="C10" s="20">
        <v>0.14672624776528381</v>
      </c>
      <c r="D10" s="20">
        <v>0.2381661014762223</v>
      </c>
      <c r="E10" s="20">
        <v>0.16354115103528549</v>
      </c>
      <c r="F10" s="20">
        <v>0.15416382760853889</v>
      </c>
      <c r="G10" s="20">
        <v>9.3193216589759084E-2</v>
      </c>
      <c r="H10" s="20">
        <v>0.14337954306116221</v>
      </c>
      <c r="I10" s="20">
        <v>0.10312680922046021</v>
      </c>
      <c r="K10" s="20">
        <v>0.1369529916448062</v>
      </c>
      <c r="L10" s="20">
        <v>0.1587207578311827</v>
      </c>
      <c r="N10" s="20">
        <v>0.1531947015078981</v>
      </c>
      <c r="O10" s="20">
        <v>0.1175567853837555</v>
      </c>
      <c r="P10" s="20">
        <v>0.17527353247633401</v>
      </c>
      <c r="Q10" s="20">
        <v>0.14681510431105291</v>
      </c>
      <c r="S10" s="20">
        <v>3.9637619076696197E-2</v>
      </c>
      <c r="T10" s="20">
        <v>7.1549892675608393E-2</v>
      </c>
      <c r="U10" s="20">
        <v>0.14590593075839131</v>
      </c>
      <c r="V10" s="20">
        <v>0.15076565505312089</v>
      </c>
      <c r="W10" s="20">
        <v>0.1756072938438073</v>
      </c>
      <c r="X10" s="20">
        <v>0.18978236727038761</v>
      </c>
      <c r="Y10" s="20">
        <v>7.0077465868037564E-2</v>
      </c>
      <c r="Z10" s="20">
        <v>0.1473356741488962</v>
      </c>
      <c r="AA10" s="20">
        <v>0.2036570285741692</v>
      </c>
      <c r="AB10" s="20">
        <v>0.12508061156687991</v>
      </c>
      <c r="AC10" s="20">
        <v>0.1988766659569795</v>
      </c>
      <c r="AD10" s="20">
        <v>0.1990858655950605</v>
      </c>
      <c r="AE10" s="20">
        <v>0.1946723461909256</v>
      </c>
      <c r="AF10" s="20">
        <v>0.1046847886553483</v>
      </c>
      <c r="AG10" s="20">
        <v>0.14999595762826839</v>
      </c>
      <c r="AH10" s="20">
        <v>0.12908429522662959</v>
      </c>
      <c r="AI10" s="20">
        <v>8.6796711517348288E-2</v>
      </c>
      <c r="AK10" s="20">
        <v>0.15347560978888661</v>
      </c>
      <c r="AL10" s="20">
        <v>0.13995228840205559</v>
      </c>
      <c r="AN10" s="20">
        <v>0.1317740096799554</v>
      </c>
      <c r="AO10" s="20">
        <v>0.1399578754943204</v>
      </c>
      <c r="AP10" s="20">
        <v>0.10084153844337231</v>
      </c>
      <c r="AQ10" s="20">
        <v>0.20884867820435329</v>
      </c>
      <c r="AR10" s="20">
        <v>0.1264949907441873</v>
      </c>
      <c r="AS10" s="20">
        <v>0.12508797568160709</v>
      </c>
      <c r="AT10" s="20">
        <v>8.5865045769325729E-2</v>
      </c>
      <c r="AV10" s="20">
        <v>0.1089959033517619</v>
      </c>
      <c r="AW10" s="20">
        <v>0.16503611139890151</v>
      </c>
      <c r="AX10" s="20">
        <v>0.1583194650134985</v>
      </c>
      <c r="AY10" s="20">
        <v>0.1508410074673559</v>
      </c>
      <c r="AZ10" s="20">
        <v>0.1538325057790792</v>
      </c>
      <c r="BA10" s="20">
        <v>0.42171900885360553</v>
      </c>
      <c r="BB10" s="20">
        <v>9.056942749439427E-2</v>
      </c>
      <c r="BC10" s="20">
        <v>0.13755549161336769</v>
      </c>
      <c r="BE10" s="20">
        <v>0.12226338825905821</v>
      </c>
      <c r="BF10" s="20">
        <v>0.15212786293705091</v>
      </c>
      <c r="BG10" s="20">
        <v>0.1853053191511555</v>
      </c>
      <c r="BH10" s="20">
        <v>0.1569219049319997</v>
      </c>
      <c r="BI10" s="20">
        <v>0.17117213561934011</v>
      </c>
      <c r="BJ10" s="20">
        <v>0.12488991286594921</v>
      </c>
      <c r="BK10" s="20">
        <v>9.0186739528319293E-2</v>
      </c>
      <c r="BL10" s="20">
        <v>0.1310574724477814</v>
      </c>
      <c r="BN10" s="20">
        <v>0.14686006371325019</v>
      </c>
      <c r="BO10" s="20">
        <v>0.1537247950241277</v>
      </c>
      <c r="BP10" s="20">
        <v>0.1398777247620378</v>
      </c>
    </row>
    <row r="11" spans="2:70" ht="32" customHeight="1" x14ac:dyDescent="0.35">
      <c r="B11" s="22" t="s">
        <v>145</v>
      </c>
      <c r="C11" s="20">
        <v>0.2311906012061887</v>
      </c>
      <c r="D11" s="20">
        <v>0.21980766901196069</v>
      </c>
      <c r="E11" s="20">
        <v>0.2113814829542543</v>
      </c>
      <c r="F11" s="20">
        <v>0.16559693229720929</v>
      </c>
      <c r="G11" s="20">
        <v>0.2449196430554719</v>
      </c>
      <c r="H11" s="20">
        <v>0.25026650020104152</v>
      </c>
      <c r="I11" s="20">
        <v>0.33058825488170751</v>
      </c>
      <c r="K11" s="20">
        <v>0.23496985487428251</v>
      </c>
      <c r="L11" s="20">
        <v>0.22847966195186539</v>
      </c>
      <c r="N11" s="20">
        <v>0.20288558786021221</v>
      </c>
      <c r="O11" s="20">
        <v>0.23687860173722891</v>
      </c>
      <c r="P11" s="20">
        <v>0.23109849265362989</v>
      </c>
      <c r="Q11" s="20">
        <v>0.28198835785679699</v>
      </c>
      <c r="S11" s="20">
        <v>0.27811689939375761</v>
      </c>
      <c r="T11" s="20">
        <v>0.46651993334112207</v>
      </c>
      <c r="U11" s="20">
        <v>0.28786748297486858</v>
      </c>
      <c r="V11" s="20">
        <v>0.17378145156901489</v>
      </c>
      <c r="W11" s="20">
        <v>0.2393075740543896</v>
      </c>
      <c r="X11" s="20">
        <v>0.27341802506749452</v>
      </c>
      <c r="Y11" s="20">
        <v>0.2341105383364453</v>
      </c>
      <c r="Z11" s="20">
        <v>0.27816210973551297</v>
      </c>
      <c r="AA11" s="20">
        <v>0.26143056144120791</v>
      </c>
      <c r="AB11" s="20">
        <v>0.143006168006485</v>
      </c>
      <c r="AC11" s="20">
        <v>0.20553574941396249</v>
      </c>
      <c r="AD11" s="20">
        <v>0.166850920013354</v>
      </c>
      <c r="AE11" s="20">
        <v>0.16854537701867189</v>
      </c>
      <c r="AF11" s="20">
        <v>0.2309991842812292</v>
      </c>
      <c r="AG11" s="20">
        <v>0.2476322933362512</v>
      </c>
      <c r="AH11" s="20">
        <v>0.16559947705969169</v>
      </c>
      <c r="AI11" s="20">
        <v>0.2409616343027583</v>
      </c>
      <c r="AK11" s="20">
        <v>0.23645263140588799</v>
      </c>
      <c r="AL11" s="20">
        <v>0.22589664686927449</v>
      </c>
      <c r="AN11" s="20">
        <v>0.30516170117123931</v>
      </c>
      <c r="AO11" s="20">
        <v>0.2442594534676466</v>
      </c>
      <c r="AP11" s="20">
        <v>0.25148986744365148</v>
      </c>
      <c r="AQ11" s="20">
        <v>0.18992688310384651</v>
      </c>
      <c r="AR11" s="20">
        <v>0.17451003219998781</v>
      </c>
      <c r="AS11" s="20">
        <v>0.20123832248876039</v>
      </c>
      <c r="AT11" s="20">
        <v>0.32642497575658819</v>
      </c>
      <c r="AV11" s="20">
        <v>0.2478675289336712</v>
      </c>
      <c r="AW11" s="20">
        <v>0.19116258463084809</v>
      </c>
      <c r="AX11" s="20">
        <v>0.2083973211823196</v>
      </c>
      <c r="AY11" s="20">
        <v>0.16381768455134549</v>
      </c>
      <c r="AZ11" s="20">
        <v>0.34783023323447299</v>
      </c>
      <c r="BA11" s="20">
        <v>0</v>
      </c>
      <c r="BB11" s="20">
        <v>0.28225565517465928</v>
      </c>
      <c r="BC11" s="20">
        <v>0.26763360669302488</v>
      </c>
      <c r="BE11" s="20">
        <v>0.19192976074713661</v>
      </c>
      <c r="BF11" s="20">
        <v>0.2080121895921466</v>
      </c>
      <c r="BG11" s="20">
        <v>0.26177743490681349</v>
      </c>
      <c r="BH11" s="20">
        <v>0.21686680113031781</v>
      </c>
      <c r="BI11" s="20">
        <v>0.30016214628839188</v>
      </c>
      <c r="BJ11" s="20">
        <v>0.25500082267575142</v>
      </c>
      <c r="BK11" s="20">
        <v>0.24640387933142871</v>
      </c>
      <c r="BL11" s="20">
        <v>0.20634095462092439</v>
      </c>
      <c r="BN11" s="20">
        <v>0.23082817846800319</v>
      </c>
      <c r="BO11" s="20">
        <v>0.20814154579352251</v>
      </c>
      <c r="BP11" s="20">
        <v>0.25605499193805198</v>
      </c>
    </row>
    <row r="12" spans="2:70" ht="19" customHeight="1" x14ac:dyDescent="0.35">
      <c r="B12" s="22" t="s">
        <v>144</v>
      </c>
      <c r="C12" s="20">
        <v>0.25859920526602692</v>
      </c>
      <c r="D12" s="20">
        <v>0.22645339038764781</v>
      </c>
      <c r="E12" s="20">
        <v>0.25093430863744182</v>
      </c>
      <c r="F12" s="20">
        <v>0.26480079372702398</v>
      </c>
      <c r="G12" s="20">
        <v>0.30370347045894558</v>
      </c>
      <c r="H12" s="20">
        <v>0.25299359113020758</v>
      </c>
      <c r="I12" s="20">
        <v>0.244214591543432</v>
      </c>
      <c r="K12" s="20">
        <v>0.25421566289350039</v>
      </c>
      <c r="L12" s="20">
        <v>0.26221696667992911</v>
      </c>
      <c r="N12" s="20">
        <v>0.27213397467080969</v>
      </c>
      <c r="O12" s="20">
        <v>0.29172807405906231</v>
      </c>
      <c r="P12" s="20">
        <v>0.20150368420300721</v>
      </c>
      <c r="Q12" s="20">
        <v>0.24277909694439981</v>
      </c>
      <c r="S12" s="20">
        <v>0.23703050720839011</v>
      </c>
      <c r="T12" s="20">
        <v>0.1248178034884861</v>
      </c>
      <c r="U12" s="20">
        <v>0.21344845788599079</v>
      </c>
      <c r="V12" s="20">
        <v>0.35792913132497822</v>
      </c>
      <c r="W12" s="20">
        <v>0.18416232652193759</v>
      </c>
      <c r="X12" s="20">
        <v>0.25563245566556048</v>
      </c>
      <c r="Y12" s="20">
        <v>0.24612301811508089</v>
      </c>
      <c r="Z12" s="20">
        <v>0.32244294747747998</v>
      </c>
      <c r="AA12" s="20">
        <v>0.25615324972879921</v>
      </c>
      <c r="AB12" s="20">
        <v>0.27674974804637942</v>
      </c>
      <c r="AC12" s="20">
        <v>0.2071079486273627</v>
      </c>
      <c r="AD12" s="20">
        <v>0.25609743602534613</v>
      </c>
      <c r="AE12" s="20">
        <v>0.3268394301297462</v>
      </c>
      <c r="AF12" s="20">
        <v>0.14840049529425961</v>
      </c>
      <c r="AG12" s="20">
        <v>0.32304902377972128</v>
      </c>
      <c r="AH12" s="20">
        <v>0.34429196587227112</v>
      </c>
      <c r="AI12" s="20">
        <v>0.19664557877766531</v>
      </c>
      <c r="AK12" s="20">
        <v>0.25740607150369899</v>
      </c>
      <c r="AL12" s="20">
        <v>0.26002142468244732</v>
      </c>
      <c r="AN12" s="20">
        <v>0.19282629599330159</v>
      </c>
      <c r="AO12" s="20">
        <v>0.25857247220629692</v>
      </c>
      <c r="AP12" s="20">
        <v>0.22151357534750879</v>
      </c>
      <c r="AQ12" s="20">
        <v>0.2794904086420727</v>
      </c>
      <c r="AR12" s="20">
        <v>0.33059223402725141</v>
      </c>
      <c r="AS12" s="20">
        <v>0.24368276407297171</v>
      </c>
      <c r="AT12" s="20">
        <v>0.20813132638343651</v>
      </c>
      <c r="AV12" s="20">
        <v>0.28249511813256761</v>
      </c>
      <c r="AW12" s="20">
        <v>0.28106872099735197</v>
      </c>
      <c r="AX12" s="20">
        <v>0.25889490449616548</v>
      </c>
      <c r="AY12" s="20">
        <v>0.26449345059055179</v>
      </c>
      <c r="AZ12" s="20">
        <v>0.16462622660730569</v>
      </c>
      <c r="BA12" s="20">
        <v>0</v>
      </c>
      <c r="BB12" s="20">
        <v>0</v>
      </c>
      <c r="BC12" s="20">
        <v>0.25245952169459512</v>
      </c>
      <c r="BE12" s="20">
        <v>0.31578551523847848</v>
      </c>
      <c r="BF12" s="20">
        <v>0.282766222659524</v>
      </c>
      <c r="BG12" s="20">
        <v>0.21566579420529891</v>
      </c>
      <c r="BH12" s="20">
        <v>0.20321361149198039</v>
      </c>
      <c r="BI12" s="20">
        <v>0.22260138885470099</v>
      </c>
      <c r="BJ12" s="20">
        <v>0.2829697991222756</v>
      </c>
      <c r="BK12" s="20">
        <v>0.2416961362111848</v>
      </c>
      <c r="BL12" s="20">
        <v>0.1595191362524612</v>
      </c>
      <c r="BN12" s="20">
        <v>0.25472201228979219</v>
      </c>
      <c r="BO12" s="20">
        <v>0.28878795657319362</v>
      </c>
      <c r="BP12" s="20">
        <v>0.23252661993595991</v>
      </c>
    </row>
    <row r="13" spans="2:70" ht="19" customHeight="1" x14ac:dyDescent="0.35">
      <c r="B13" s="22" t="s">
        <v>143</v>
      </c>
      <c r="C13" s="20">
        <v>0.1709223786657873</v>
      </c>
      <c r="D13" s="20">
        <v>9.4232624373351073E-2</v>
      </c>
      <c r="E13" s="20">
        <v>0.2141429507004789</v>
      </c>
      <c r="F13" s="20">
        <v>0.21375672502503501</v>
      </c>
      <c r="G13" s="20">
        <v>0.16046746145762719</v>
      </c>
      <c r="H13" s="20">
        <v>0.135881598979849</v>
      </c>
      <c r="I13" s="20">
        <v>0.13948348287314141</v>
      </c>
      <c r="K13" s="20">
        <v>0.19072565413668879</v>
      </c>
      <c r="L13" s="20">
        <v>0.1484464202727627</v>
      </c>
      <c r="N13" s="20">
        <v>0.21479390994059</v>
      </c>
      <c r="O13" s="20">
        <v>0.13110543519344131</v>
      </c>
      <c r="P13" s="20">
        <v>0.12669885695565289</v>
      </c>
      <c r="Q13" s="20">
        <v>0.14631192781793401</v>
      </c>
      <c r="S13" s="20">
        <v>0.1868152058035735</v>
      </c>
      <c r="T13" s="20">
        <v>9.8516661197221911E-2</v>
      </c>
      <c r="U13" s="20">
        <v>0.20898587107528291</v>
      </c>
      <c r="V13" s="20">
        <v>0.1388635329672189</v>
      </c>
      <c r="W13" s="20">
        <v>0.18825502851694759</v>
      </c>
      <c r="X13" s="20">
        <v>0.1291890224298376</v>
      </c>
      <c r="Y13" s="20">
        <v>0.17045335680268159</v>
      </c>
      <c r="Z13" s="20">
        <v>8.7026170456919114E-2</v>
      </c>
      <c r="AA13" s="20">
        <v>3.6254114128420542E-2</v>
      </c>
      <c r="AB13" s="20">
        <v>0.25239628255980101</v>
      </c>
      <c r="AC13" s="20">
        <v>0.12144051691488129</v>
      </c>
      <c r="AD13" s="20">
        <v>0.21205864222110021</v>
      </c>
      <c r="AE13" s="20">
        <v>0.23291064830870081</v>
      </c>
      <c r="AF13" s="20">
        <v>0.31317965046077811</v>
      </c>
      <c r="AG13" s="20">
        <v>0.2174851698643217</v>
      </c>
      <c r="AH13" s="20">
        <v>0.2431440725521897</v>
      </c>
      <c r="AI13" s="20">
        <v>6.7456268190449739E-2</v>
      </c>
      <c r="AK13" s="20">
        <v>0.1587595693794851</v>
      </c>
      <c r="AL13" s="20">
        <v>0.1831114953468721</v>
      </c>
      <c r="AN13" s="20">
        <v>0.12271126225886669</v>
      </c>
      <c r="AO13" s="20">
        <v>0.1157654526790136</v>
      </c>
      <c r="AP13" s="20">
        <v>0.2710722798353582</v>
      </c>
      <c r="AQ13" s="20">
        <v>0.1844621456422823</v>
      </c>
      <c r="AR13" s="20">
        <v>0.1870412718693647</v>
      </c>
      <c r="AS13" s="20">
        <v>0.29132119742748941</v>
      </c>
      <c r="AT13" s="20">
        <v>0.1599839721561592</v>
      </c>
      <c r="AV13" s="20">
        <v>0.21838736623793231</v>
      </c>
      <c r="AW13" s="20">
        <v>0.19196537540025099</v>
      </c>
      <c r="AX13" s="20">
        <v>0.18914000938514131</v>
      </c>
      <c r="AY13" s="20">
        <v>6.5345280888235158E-2</v>
      </c>
      <c r="AZ13" s="20">
        <v>0.1405479952499383</v>
      </c>
      <c r="BA13" s="20">
        <v>0.27333896788454798</v>
      </c>
      <c r="BB13" s="20">
        <v>0.1248400786483351</v>
      </c>
      <c r="BC13" s="20">
        <v>0.1190155675311671</v>
      </c>
      <c r="BE13" s="20">
        <v>0.1930979518130069</v>
      </c>
      <c r="BF13" s="20">
        <v>0.23015287726890801</v>
      </c>
      <c r="BG13" s="20">
        <v>0.14095747699714339</v>
      </c>
      <c r="BH13" s="20">
        <v>8.8049423035525931E-2</v>
      </c>
      <c r="BI13" s="20">
        <v>0.1470557106972924</v>
      </c>
      <c r="BJ13" s="20">
        <v>2.3505725441106049E-2</v>
      </c>
      <c r="BK13" s="20">
        <v>0.15897191670069599</v>
      </c>
      <c r="BL13" s="20">
        <v>0.25264196629881941</v>
      </c>
      <c r="BN13" s="20">
        <v>0.16764161525199939</v>
      </c>
      <c r="BO13" s="20">
        <v>0.1539635012071873</v>
      </c>
      <c r="BP13" s="20">
        <v>0.20416197467474231</v>
      </c>
    </row>
    <row r="14" spans="2:70" ht="19" customHeight="1" x14ac:dyDescent="0.35">
      <c r="B14" s="22" t="s">
        <v>93</v>
      </c>
      <c r="C14" s="20">
        <v>4.4713426210911712E-2</v>
      </c>
      <c r="D14" s="20">
        <v>2.4156872662563372E-2</v>
      </c>
      <c r="E14" s="20">
        <v>2.3156636743917131E-2</v>
      </c>
      <c r="F14" s="20">
        <v>2.643423419151443E-2</v>
      </c>
      <c r="G14" s="20">
        <v>4.6542524604847459E-2</v>
      </c>
      <c r="H14" s="20">
        <v>4.7132115213284247E-2</v>
      </c>
      <c r="I14" s="20">
        <v>0.1113461111181091</v>
      </c>
      <c r="K14" s="20">
        <v>3.3216834595083747E-2</v>
      </c>
      <c r="L14" s="20">
        <v>5.7966945420408068E-2</v>
      </c>
      <c r="N14" s="20">
        <v>1.8033085928411581E-2</v>
      </c>
      <c r="O14" s="20">
        <v>5.5250165021980699E-2</v>
      </c>
      <c r="P14" s="20">
        <v>4.2665063904369999E-2</v>
      </c>
      <c r="Q14" s="20">
        <v>8.6063817036268003E-2</v>
      </c>
      <c r="S14" s="20">
        <v>0.19158244517494891</v>
      </c>
      <c r="T14" s="20">
        <v>0.1066566126416971</v>
      </c>
      <c r="U14" s="20">
        <v>4.159834192456513E-2</v>
      </c>
      <c r="V14" s="20">
        <v>0</v>
      </c>
      <c r="W14" s="20">
        <v>6.3527025477374488E-2</v>
      </c>
      <c r="X14" s="20">
        <v>3.8997817107741098E-2</v>
      </c>
      <c r="Y14" s="20">
        <v>5.3961466475375919E-2</v>
      </c>
      <c r="Z14" s="20">
        <v>3.9554418891934867E-2</v>
      </c>
      <c r="AA14" s="20">
        <v>3.6878563561530318E-2</v>
      </c>
      <c r="AB14" s="20">
        <v>7.4908229474091106E-2</v>
      </c>
      <c r="AC14" s="20">
        <v>2.17082655961259E-2</v>
      </c>
      <c r="AD14" s="20">
        <v>2.12756754860376E-2</v>
      </c>
      <c r="AE14" s="20">
        <v>3.2310732462613227E-2</v>
      </c>
      <c r="AF14" s="20">
        <v>0</v>
      </c>
      <c r="AG14" s="20">
        <v>0</v>
      </c>
      <c r="AH14" s="20">
        <v>2.062120086557117E-2</v>
      </c>
      <c r="AI14" s="20">
        <v>0.17306630771200521</v>
      </c>
      <c r="AK14" s="20">
        <v>4.1008051761934443E-2</v>
      </c>
      <c r="AL14" s="20">
        <v>4.7975776267948862E-2</v>
      </c>
      <c r="AN14" s="20">
        <v>6.9949631339618137E-2</v>
      </c>
      <c r="AO14" s="20">
        <v>4.3764784102223411E-2</v>
      </c>
      <c r="AP14" s="20">
        <v>6.6311228966527955E-2</v>
      </c>
      <c r="AQ14" s="20">
        <v>2.0619407490268998E-2</v>
      </c>
      <c r="AR14" s="20">
        <v>2.4538578955600611E-2</v>
      </c>
      <c r="AS14" s="20">
        <v>0</v>
      </c>
      <c r="AT14" s="20">
        <v>0.19032965949796371</v>
      </c>
      <c r="AV14" s="20">
        <v>1.9710846082891861E-2</v>
      </c>
      <c r="AW14" s="20">
        <v>2.4136726093279961E-2</v>
      </c>
      <c r="AX14" s="20">
        <v>6.0337719999052082E-2</v>
      </c>
      <c r="AY14" s="20">
        <v>3.739308268249443E-2</v>
      </c>
      <c r="AZ14" s="20">
        <v>8.3882002824223936E-2</v>
      </c>
      <c r="BA14" s="20">
        <v>0</v>
      </c>
      <c r="BB14" s="20">
        <v>0.43283354099150761</v>
      </c>
      <c r="BC14" s="20">
        <v>6.6275940376344517E-2</v>
      </c>
      <c r="BE14" s="20">
        <v>2.7884115801026309E-2</v>
      </c>
      <c r="BF14" s="20">
        <v>1.217726743845486E-2</v>
      </c>
      <c r="BG14" s="20">
        <v>5.7028876487590099E-2</v>
      </c>
      <c r="BH14" s="20">
        <v>4.0499056348960477E-2</v>
      </c>
      <c r="BI14" s="20">
        <v>5.1365142008763721E-2</v>
      </c>
      <c r="BJ14" s="20">
        <v>0.1568948521916283</v>
      </c>
      <c r="BK14" s="20">
        <v>0.1192380242637421</v>
      </c>
      <c r="BL14" s="20">
        <v>3.9701663742766888E-2</v>
      </c>
      <c r="BN14" s="20">
        <v>3.5763147951673561E-2</v>
      </c>
      <c r="BO14" s="20">
        <v>8.3796340904593342E-2</v>
      </c>
      <c r="BP14" s="20">
        <v>4.5601076713615407E-2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6.825800033651401E-2</v>
      </c>
      <c r="D9" s="20">
        <v>0.12478990055917751</v>
      </c>
      <c r="E9" s="20">
        <v>7.4570939163408234E-2</v>
      </c>
      <c r="F9" s="20">
        <v>4.7014011460517008E-2</v>
      </c>
      <c r="G9" s="20">
        <v>8.1087348381902374E-2</v>
      </c>
      <c r="H9" s="20">
        <v>8.1152653815408093E-2</v>
      </c>
      <c r="I9" s="20">
        <v>2.7676283906451399E-2</v>
      </c>
      <c r="K9" s="20">
        <v>6.7931357912459814E-2</v>
      </c>
      <c r="L9" s="20">
        <v>6.7777017508731954E-2</v>
      </c>
      <c r="N9" s="20">
        <v>4.6886807597544593E-2</v>
      </c>
      <c r="O9" s="20">
        <v>8.2983052649680838E-2</v>
      </c>
      <c r="P9" s="20">
        <v>9.2168272815781702E-2</v>
      </c>
      <c r="Q9" s="20">
        <v>7.8180227294238666E-2</v>
      </c>
      <c r="S9" s="20">
        <v>0</v>
      </c>
      <c r="T9" s="20">
        <v>9.5087980834707209E-2</v>
      </c>
      <c r="U9" s="20">
        <v>0.1095562395148843</v>
      </c>
      <c r="V9" s="20">
        <v>9.5989353826255147E-2</v>
      </c>
      <c r="W9" s="20">
        <v>4.4733042634536938E-2</v>
      </c>
      <c r="X9" s="20">
        <v>8.484807728278855E-2</v>
      </c>
      <c r="Y9" s="20">
        <v>0.1038959336100789</v>
      </c>
      <c r="Z9" s="20">
        <v>7.2967651452892066E-2</v>
      </c>
      <c r="AA9" s="20">
        <v>8.4999891519713395E-3</v>
      </c>
      <c r="AB9" s="20">
        <v>2.098518148418977E-2</v>
      </c>
      <c r="AC9" s="20">
        <v>8.6458415078129458E-2</v>
      </c>
      <c r="AD9" s="20">
        <v>2.3607938735847871E-2</v>
      </c>
      <c r="AE9" s="20">
        <v>1.551529068531313E-2</v>
      </c>
      <c r="AF9" s="20">
        <v>0.10526005024627121</v>
      </c>
      <c r="AG9" s="20">
        <v>1.565287446558469E-2</v>
      </c>
      <c r="AH9" s="20">
        <v>3.8360128249846193E-2</v>
      </c>
      <c r="AI9" s="20">
        <v>0.2531860522044766</v>
      </c>
      <c r="AK9" s="20">
        <v>7.1030395463668225E-2</v>
      </c>
      <c r="AL9" s="20">
        <v>6.5693080892885669E-2</v>
      </c>
      <c r="AN9" s="20">
        <v>8.1930959955799895E-2</v>
      </c>
      <c r="AO9" s="20">
        <v>9.737326557451699E-2</v>
      </c>
      <c r="AP9" s="20">
        <v>6.6420292601986203E-2</v>
      </c>
      <c r="AQ9" s="20">
        <v>5.4487698373092919E-2</v>
      </c>
      <c r="AR9" s="20">
        <v>3.9930897599832343E-2</v>
      </c>
      <c r="AS9" s="20">
        <v>7.6589539015321367E-2</v>
      </c>
      <c r="AT9" s="20">
        <v>5.2788274135553551E-2</v>
      </c>
      <c r="AV9" s="20">
        <v>5.7653414390411432E-2</v>
      </c>
      <c r="AW9" s="20">
        <v>6.0365150018104233E-2</v>
      </c>
      <c r="AX9" s="20">
        <v>5.2664203282777829E-2</v>
      </c>
      <c r="AY9" s="20">
        <v>0.1358217868748543</v>
      </c>
      <c r="AZ9" s="20">
        <v>9.4241769750649074E-2</v>
      </c>
      <c r="BA9" s="20">
        <v>0.16550946563706651</v>
      </c>
      <c r="BB9" s="20">
        <v>0</v>
      </c>
      <c r="BC9" s="20">
        <v>7.1777663223143495E-2</v>
      </c>
      <c r="BE9" s="20">
        <v>3.4233221992958023E-2</v>
      </c>
      <c r="BF9" s="20">
        <v>7.0799650873137596E-2</v>
      </c>
      <c r="BG9" s="20">
        <v>3.6187398136438363E-2</v>
      </c>
      <c r="BH9" s="20">
        <v>0.1190480545679018</v>
      </c>
      <c r="BI9" s="20">
        <v>6.4783984121569119E-2</v>
      </c>
      <c r="BJ9" s="20">
        <v>8.8673144581261146E-2</v>
      </c>
      <c r="BK9" s="20">
        <v>8.4883912089269473E-2</v>
      </c>
      <c r="BL9" s="20">
        <v>8.8817477480892568E-2</v>
      </c>
      <c r="BN9" s="20">
        <v>7.9380142625281092E-2</v>
      </c>
      <c r="BO9" s="20">
        <v>3.3993822861535267E-2</v>
      </c>
      <c r="BP9" s="20">
        <v>5.8120363220058452E-2</v>
      </c>
    </row>
    <row r="10" spans="2:70" ht="19" customHeight="1" x14ac:dyDescent="0.35">
      <c r="B10" s="22" t="s">
        <v>146</v>
      </c>
      <c r="C10" s="20">
        <v>0.1123625780400388</v>
      </c>
      <c r="D10" s="20">
        <v>0.22802832546641191</v>
      </c>
      <c r="E10" s="20">
        <v>0.1409722355385904</v>
      </c>
      <c r="F10" s="20">
        <v>0.14210315748558591</v>
      </c>
      <c r="G10" s="20">
        <v>0.10342098583956789</v>
      </c>
      <c r="H10" s="20">
        <v>2.5560797149207171E-2</v>
      </c>
      <c r="I10" s="20">
        <v>2.5042286948738831E-2</v>
      </c>
      <c r="K10" s="20">
        <v>0.12147539020014581</v>
      </c>
      <c r="L10" s="20">
        <v>9.8764792236448865E-2</v>
      </c>
      <c r="N10" s="20">
        <v>9.3710302964235132E-2</v>
      </c>
      <c r="O10" s="20">
        <v>0.102173658004214</v>
      </c>
      <c r="P10" s="20">
        <v>0.17684273272671919</v>
      </c>
      <c r="Q10" s="20">
        <v>0.1153494372325001</v>
      </c>
      <c r="S10" s="20">
        <v>7.1755432345456976E-2</v>
      </c>
      <c r="T10" s="20">
        <v>0.17478924107122909</v>
      </c>
      <c r="U10" s="20">
        <v>8.0449567654499662E-2</v>
      </c>
      <c r="V10" s="20">
        <v>6.7566422973027326E-2</v>
      </c>
      <c r="W10" s="20">
        <v>0.20258740644354001</v>
      </c>
      <c r="X10" s="20">
        <v>8.8881143705349053E-2</v>
      </c>
      <c r="Y10" s="20">
        <v>0.1442087111258715</v>
      </c>
      <c r="Z10" s="20">
        <v>6.5772501608397871E-2</v>
      </c>
      <c r="AA10" s="20">
        <v>0.1612892897656826</v>
      </c>
      <c r="AB10" s="20">
        <v>8.2083794494039145E-2</v>
      </c>
      <c r="AC10" s="20">
        <v>0.18814983280725359</v>
      </c>
      <c r="AD10" s="20">
        <v>8.4078002151968437E-2</v>
      </c>
      <c r="AE10" s="20">
        <v>0.12296901090697029</v>
      </c>
      <c r="AF10" s="20">
        <v>3.574980065253712E-2</v>
      </c>
      <c r="AG10" s="20">
        <v>0.1042571326589062</v>
      </c>
      <c r="AH10" s="20">
        <v>7.5521208763070932E-2</v>
      </c>
      <c r="AI10" s="20">
        <v>0.10842076304850461</v>
      </c>
      <c r="AK10" s="20">
        <v>0.1053985015604325</v>
      </c>
      <c r="AL10" s="20">
        <v>0.11938593405315059</v>
      </c>
      <c r="AN10" s="20">
        <v>0.1021052290387941</v>
      </c>
      <c r="AO10" s="20">
        <v>0.13340304876000289</v>
      </c>
      <c r="AP10" s="20">
        <v>9.9864663988650709E-2</v>
      </c>
      <c r="AQ10" s="20">
        <v>0.11747190590331109</v>
      </c>
      <c r="AR10" s="20">
        <v>9.902928486379993E-2</v>
      </c>
      <c r="AS10" s="20">
        <v>0.10667300681111611</v>
      </c>
      <c r="AT10" s="20">
        <v>0.10985998872377491</v>
      </c>
      <c r="AV10" s="20">
        <v>7.2949124264042597E-2</v>
      </c>
      <c r="AW10" s="20">
        <v>0.12608898116835771</v>
      </c>
      <c r="AX10" s="20">
        <v>6.656879114647013E-2</v>
      </c>
      <c r="AY10" s="20">
        <v>9.6406043792198456E-2</v>
      </c>
      <c r="AZ10" s="20">
        <v>0.12825238970155611</v>
      </c>
      <c r="BA10" s="20">
        <v>0.1935822602973207</v>
      </c>
      <c r="BB10" s="20">
        <v>0</v>
      </c>
      <c r="BC10" s="20">
        <v>0.14317028663792941</v>
      </c>
      <c r="BE10" s="20">
        <v>8.2837682088157769E-2</v>
      </c>
      <c r="BF10" s="20">
        <v>0.11427160230096731</v>
      </c>
      <c r="BG10" s="20">
        <v>0.12109465920657191</v>
      </c>
      <c r="BH10" s="20">
        <v>0.1153072606184362</v>
      </c>
      <c r="BI10" s="20">
        <v>0.1184489776234476</v>
      </c>
      <c r="BJ10" s="20">
        <v>0.1249026149388902</v>
      </c>
      <c r="BK10" s="20">
        <v>9.8425944551939912E-2</v>
      </c>
      <c r="BL10" s="20">
        <v>0.22329364556376449</v>
      </c>
      <c r="BN10" s="20">
        <v>0.12953452707824031</v>
      </c>
      <c r="BO10" s="20">
        <v>7.6075969589550069E-2</v>
      </c>
      <c r="BP10" s="20">
        <v>7.7188571966924607E-2</v>
      </c>
    </row>
    <row r="11" spans="2:70" ht="32" customHeight="1" x14ac:dyDescent="0.35">
      <c r="B11" s="22" t="s">
        <v>145</v>
      </c>
      <c r="C11" s="20">
        <v>0.16155458888901211</v>
      </c>
      <c r="D11" s="20">
        <v>0.1943621241766742</v>
      </c>
      <c r="E11" s="20">
        <v>0.1724771433150169</v>
      </c>
      <c r="F11" s="20">
        <v>0.15139702041980399</v>
      </c>
      <c r="G11" s="20">
        <v>0.1769654025172086</v>
      </c>
      <c r="H11" s="20">
        <v>0.16783969253274739</v>
      </c>
      <c r="I11" s="20">
        <v>0.11795065014820159</v>
      </c>
      <c r="K11" s="20">
        <v>0.1518210989435439</v>
      </c>
      <c r="L11" s="20">
        <v>0.17360354479909479</v>
      </c>
      <c r="N11" s="20">
        <v>0.11214282722897879</v>
      </c>
      <c r="O11" s="20">
        <v>0.17558275297757389</v>
      </c>
      <c r="P11" s="20">
        <v>0.18256940162724039</v>
      </c>
      <c r="Q11" s="20">
        <v>0.227991081836555</v>
      </c>
      <c r="S11" s="20">
        <v>0.1132423440494917</v>
      </c>
      <c r="T11" s="20">
        <v>0.30306761502035418</v>
      </c>
      <c r="U11" s="20">
        <v>0.1664781304353867</v>
      </c>
      <c r="V11" s="20">
        <v>0.31807379298558791</v>
      </c>
      <c r="W11" s="20">
        <v>0.1669534263987445</v>
      </c>
      <c r="X11" s="20">
        <v>0.1950317811734312</v>
      </c>
      <c r="Y11" s="20">
        <v>0.24244249723860251</v>
      </c>
      <c r="Z11" s="20">
        <v>0.13591442651774011</v>
      </c>
      <c r="AA11" s="20">
        <v>0.13136521279472979</v>
      </c>
      <c r="AB11" s="20">
        <v>0.1126978199626382</v>
      </c>
      <c r="AC11" s="20">
        <v>0.1724586716060601</v>
      </c>
      <c r="AD11" s="20">
        <v>0.1400064205290425</v>
      </c>
      <c r="AE11" s="20">
        <v>0.12117840651942979</v>
      </c>
      <c r="AF11" s="20">
        <v>9.2365887541855818E-2</v>
      </c>
      <c r="AG11" s="20">
        <v>9.0329609999361987E-2</v>
      </c>
      <c r="AH11" s="20">
        <v>0.1065117559542151</v>
      </c>
      <c r="AI11" s="20">
        <v>0.14515075320831869</v>
      </c>
      <c r="AK11" s="20">
        <v>0.13558611739382301</v>
      </c>
      <c r="AL11" s="20">
        <v>0.18750964864197939</v>
      </c>
      <c r="AN11" s="20">
        <v>0.2420311633454324</v>
      </c>
      <c r="AO11" s="20">
        <v>0.13658812006630189</v>
      </c>
      <c r="AP11" s="20">
        <v>0.18620680102062739</v>
      </c>
      <c r="AQ11" s="20">
        <v>0.13733353965992509</v>
      </c>
      <c r="AR11" s="20">
        <v>0.1198343014818774</v>
      </c>
      <c r="AS11" s="20">
        <v>0.17300647003350969</v>
      </c>
      <c r="AT11" s="20">
        <v>0.19579900949049239</v>
      </c>
      <c r="AV11" s="20">
        <v>0.13462104237158401</v>
      </c>
      <c r="AW11" s="20">
        <v>0.13861557373345221</v>
      </c>
      <c r="AX11" s="20">
        <v>0.16648078333497329</v>
      </c>
      <c r="AY11" s="20">
        <v>0.23435501484838411</v>
      </c>
      <c r="AZ11" s="20">
        <v>0.180636804180451</v>
      </c>
      <c r="BA11" s="20">
        <v>0.2281367485562848</v>
      </c>
      <c r="BB11" s="20">
        <v>0.18669952212733409</v>
      </c>
      <c r="BC11" s="20">
        <v>0.2010860438537358</v>
      </c>
      <c r="BE11" s="20">
        <v>0.15152720999933311</v>
      </c>
      <c r="BF11" s="20">
        <v>0.14852868381173279</v>
      </c>
      <c r="BG11" s="20">
        <v>0.1239278145156797</v>
      </c>
      <c r="BH11" s="20">
        <v>0.24602117539774129</v>
      </c>
      <c r="BI11" s="20">
        <v>0.1201662815559992</v>
      </c>
      <c r="BJ11" s="20">
        <v>0.24512710162025411</v>
      </c>
      <c r="BK11" s="20">
        <v>0.16470237837268381</v>
      </c>
      <c r="BL11" s="20">
        <v>0.22552940280203329</v>
      </c>
      <c r="BN11" s="20">
        <v>0.16408900945431079</v>
      </c>
      <c r="BO11" s="20">
        <v>0.14300288572686309</v>
      </c>
      <c r="BP11" s="20">
        <v>0.16900490437497881</v>
      </c>
    </row>
    <row r="12" spans="2:70" ht="19" customHeight="1" x14ac:dyDescent="0.35">
      <c r="B12" s="22" t="s">
        <v>144</v>
      </c>
      <c r="C12" s="20">
        <v>0.31107819888641969</v>
      </c>
      <c r="D12" s="20">
        <v>0.30583327226339718</v>
      </c>
      <c r="E12" s="20">
        <v>0.2322359453159866</v>
      </c>
      <c r="F12" s="20">
        <v>0.29173788673368389</v>
      </c>
      <c r="G12" s="20">
        <v>0.34286770895497598</v>
      </c>
      <c r="H12" s="20">
        <v>0.38609184038709532</v>
      </c>
      <c r="I12" s="20">
        <v>0.3664380468851387</v>
      </c>
      <c r="K12" s="20">
        <v>0.30452477528243421</v>
      </c>
      <c r="L12" s="20">
        <v>0.31923880606831823</v>
      </c>
      <c r="N12" s="20">
        <v>0.34665211234258991</v>
      </c>
      <c r="O12" s="20">
        <v>0.28830564320212299</v>
      </c>
      <c r="P12" s="20">
        <v>0.29725457206729522</v>
      </c>
      <c r="Q12" s="20">
        <v>0.27772367831060057</v>
      </c>
      <c r="S12" s="20">
        <v>0.38481968634909081</v>
      </c>
      <c r="T12" s="20">
        <v>0.21394029176635199</v>
      </c>
      <c r="U12" s="20">
        <v>0.29470921764246649</v>
      </c>
      <c r="V12" s="20">
        <v>0.22717441811343889</v>
      </c>
      <c r="W12" s="20">
        <v>0.2173971338868062</v>
      </c>
      <c r="X12" s="20">
        <v>0.32206571343060109</v>
      </c>
      <c r="Y12" s="20">
        <v>0.23134638922945899</v>
      </c>
      <c r="Z12" s="20">
        <v>0.46698553871630971</v>
      </c>
      <c r="AA12" s="20">
        <v>0.38424361644976052</v>
      </c>
      <c r="AB12" s="20">
        <v>0.33724140483454118</v>
      </c>
      <c r="AC12" s="20">
        <v>0.25179797021897271</v>
      </c>
      <c r="AD12" s="20">
        <v>0.41683347051031588</v>
      </c>
      <c r="AE12" s="20">
        <v>0.41127469448789961</v>
      </c>
      <c r="AF12" s="20">
        <v>0.31568384833413382</v>
      </c>
      <c r="AG12" s="20">
        <v>0.37781799414534573</v>
      </c>
      <c r="AH12" s="20">
        <v>0.32303095784371683</v>
      </c>
      <c r="AI12" s="20">
        <v>0.13573156468089059</v>
      </c>
      <c r="AK12" s="20">
        <v>0.32942649942627927</v>
      </c>
      <c r="AL12" s="20">
        <v>0.29287808317821379</v>
      </c>
      <c r="AN12" s="20">
        <v>0.30376451788754139</v>
      </c>
      <c r="AO12" s="20">
        <v>0.3382513234474368</v>
      </c>
      <c r="AP12" s="20">
        <v>0.21925296162327329</v>
      </c>
      <c r="AQ12" s="20">
        <v>0.32341733528740091</v>
      </c>
      <c r="AR12" s="20">
        <v>0.34035406988212502</v>
      </c>
      <c r="AS12" s="20">
        <v>0.28364339924687748</v>
      </c>
      <c r="AT12" s="20">
        <v>0.2294361878609982</v>
      </c>
      <c r="AV12" s="20">
        <v>0.33914046379333412</v>
      </c>
      <c r="AW12" s="20">
        <v>0.32560966826413451</v>
      </c>
      <c r="AX12" s="20">
        <v>0.32159109054348878</v>
      </c>
      <c r="AY12" s="20">
        <v>0.25276073247599729</v>
      </c>
      <c r="AZ12" s="20">
        <v>0.24910438059071621</v>
      </c>
      <c r="BA12" s="20">
        <v>0.27333896788454798</v>
      </c>
      <c r="BB12" s="20">
        <v>0.25562685823282311</v>
      </c>
      <c r="BC12" s="20">
        <v>0.29951148003050793</v>
      </c>
      <c r="BE12" s="20">
        <v>0.3246640786776796</v>
      </c>
      <c r="BF12" s="20">
        <v>0.3122879099628168</v>
      </c>
      <c r="BG12" s="20">
        <v>0.33703313154926989</v>
      </c>
      <c r="BH12" s="20">
        <v>0.25265124379810178</v>
      </c>
      <c r="BI12" s="20">
        <v>0.32873258121068633</v>
      </c>
      <c r="BJ12" s="20">
        <v>0.33990991650656038</v>
      </c>
      <c r="BK12" s="20">
        <v>0.33352261163202612</v>
      </c>
      <c r="BL12" s="20">
        <v>0.12597867588579709</v>
      </c>
      <c r="BN12" s="20">
        <v>0.30155393093756039</v>
      </c>
      <c r="BO12" s="20">
        <v>0.3483861394014538</v>
      </c>
      <c r="BP12" s="20">
        <v>0.31048893728639332</v>
      </c>
    </row>
    <row r="13" spans="2:70" ht="19" customHeight="1" x14ac:dyDescent="0.35">
      <c r="B13" s="22" t="s">
        <v>143</v>
      </c>
      <c r="C13" s="20">
        <v>0.31690436169731062</v>
      </c>
      <c r="D13" s="20">
        <v>0.13628868742608591</v>
      </c>
      <c r="E13" s="20">
        <v>0.34597766257945523</v>
      </c>
      <c r="F13" s="20">
        <v>0.3299462150816827</v>
      </c>
      <c r="G13" s="20">
        <v>0.27834752547408242</v>
      </c>
      <c r="H13" s="20">
        <v>0.30865155158382718</v>
      </c>
      <c r="I13" s="20">
        <v>0.42513959745102958</v>
      </c>
      <c r="K13" s="20">
        <v>0.33944628653211889</v>
      </c>
      <c r="L13" s="20">
        <v>0.29362558549933448</v>
      </c>
      <c r="N13" s="20">
        <v>0.38151296832073422</v>
      </c>
      <c r="O13" s="20">
        <v>0.30752072515856982</v>
      </c>
      <c r="P13" s="20">
        <v>0.23125424533123451</v>
      </c>
      <c r="Q13" s="20">
        <v>0.25728411834437143</v>
      </c>
      <c r="S13" s="20">
        <v>0.23860009208101171</v>
      </c>
      <c r="T13" s="20">
        <v>0.21311487130735751</v>
      </c>
      <c r="U13" s="20">
        <v>0.33302329607634912</v>
      </c>
      <c r="V13" s="20">
        <v>0.22596765301777</v>
      </c>
      <c r="W13" s="20">
        <v>0.36832899063637231</v>
      </c>
      <c r="X13" s="20">
        <v>0.2528220016187277</v>
      </c>
      <c r="Y13" s="20">
        <v>0.24960046975235439</v>
      </c>
      <c r="Z13" s="20">
        <v>0.21880546281272539</v>
      </c>
      <c r="AA13" s="20">
        <v>0.28372550383383732</v>
      </c>
      <c r="AB13" s="20">
        <v>0.36444654858326719</v>
      </c>
      <c r="AC13" s="20">
        <v>0.28247304152855351</v>
      </c>
      <c r="AD13" s="20">
        <v>0.33547416807282532</v>
      </c>
      <c r="AE13" s="20">
        <v>0.30875563035532039</v>
      </c>
      <c r="AF13" s="20">
        <v>0.45094041322520201</v>
      </c>
      <c r="AG13" s="20">
        <v>0.41194238873080158</v>
      </c>
      <c r="AH13" s="20">
        <v>0.45657594918915079</v>
      </c>
      <c r="AI13" s="20">
        <v>0.2291749151636053</v>
      </c>
      <c r="AK13" s="20">
        <v>0.33565382900889529</v>
      </c>
      <c r="AL13" s="20">
        <v>0.29821492271004152</v>
      </c>
      <c r="AN13" s="20">
        <v>0.26462584305299419</v>
      </c>
      <c r="AO13" s="20">
        <v>0.26332044233298157</v>
      </c>
      <c r="AP13" s="20">
        <v>0.39689054381702232</v>
      </c>
      <c r="AQ13" s="20">
        <v>0.33997539382762931</v>
      </c>
      <c r="AR13" s="20">
        <v>0.37351566022470911</v>
      </c>
      <c r="AS13" s="20">
        <v>0.34042637382990959</v>
      </c>
      <c r="AT13" s="20">
        <v>0.2217868802912171</v>
      </c>
      <c r="AV13" s="20">
        <v>0.38393224898022432</v>
      </c>
      <c r="AW13" s="20">
        <v>0.32187263639356328</v>
      </c>
      <c r="AX13" s="20">
        <v>0.39269513169229009</v>
      </c>
      <c r="AY13" s="20">
        <v>0.20359150714081109</v>
      </c>
      <c r="AZ13" s="20">
        <v>0.33195420790832247</v>
      </c>
      <c r="BA13" s="20">
        <v>0.13943255762478021</v>
      </c>
      <c r="BB13" s="20">
        <v>0.1248400786483351</v>
      </c>
      <c r="BC13" s="20">
        <v>0.2511372555994934</v>
      </c>
      <c r="BE13" s="20">
        <v>0.37992022055841512</v>
      </c>
      <c r="BF13" s="20">
        <v>0.33532783638001018</v>
      </c>
      <c r="BG13" s="20">
        <v>0.33825330525686848</v>
      </c>
      <c r="BH13" s="20">
        <v>0.20248371854314759</v>
      </c>
      <c r="BI13" s="20">
        <v>0.35253434496381292</v>
      </c>
      <c r="BJ13" s="20">
        <v>0.13257535393794931</v>
      </c>
      <c r="BK13" s="20">
        <v>0.28661954585004618</v>
      </c>
      <c r="BL13" s="20">
        <v>0.33638079826751249</v>
      </c>
      <c r="BN13" s="20">
        <v>0.30348955050408871</v>
      </c>
      <c r="BO13" s="20">
        <v>0.34226956576589568</v>
      </c>
      <c r="BP13" s="20">
        <v>0.3476545455648809</v>
      </c>
    </row>
    <row r="14" spans="2:70" ht="19" customHeight="1" x14ac:dyDescent="0.35">
      <c r="B14" s="22" t="s">
        <v>93</v>
      </c>
      <c r="C14" s="20">
        <v>2.9842272150704618E-2</v>
      </c>
      <c r="D14" s="20">
        <v>1.069769010825317E-2</v>
      </c>
      <c r="E14" s="20">
        <v>3.3766074087542737E-2</v>
      </c>
      <c r="F14" s="20">
        <v>3.7801708818726271E-2</v>
      </c>
      <c r="G14" s="20">
        <v>1.7311028832263001E-2</v>
      </c>
      <c r="H14" s="20">
        <v>3.0703464531714832E-2</v>
      </c>
      <c r="I14" s="20">
        <v>3.7753134660439863E-2</v>
      </c>
      <c r="K14" s="20">
        <v>1.480109112929733E-2</v>
      </c>
      <c r="L14" s="20">
        <v>4.6990253888071667E-2</v>
      </c>
      <c r="N14" s="20">
        <v>1.9094981545917381E-2</v>
      </c>
      <c r="O14" s="20">
        <v>4.3434168007838413E-2</v>
      </c>
      <c r="P14" s="20">
        <v>1.991077543172903E-2</v>
      </c>
      <c r="Q14" s="20">
        <v>4.3471456981734227E-2</v>
      </c>
      <c r="S14" s="20">
        <v>0.19158244517494891</v>
      </c>
      <c r="T14" s="20">
        <v>0</v>
      </c>
      <c r="U14" s="20">
        <v>1.5783548676413631E-2</v>
      </c>
      <c r="V14" s="20">
        <v>6.5228359083920509E-2</v>
      </c>
      <c r="W14" s="20">
        <v>0</v>
      </c>
      <c r="X14" s="20">
        <v>5.635128278910264E-2</v>
      </c>
      <c r="Y14" s="20">
        <v>2.850599904363358E-2</v>
      </c>
      <c r="Z14" s="20">
        <v>3.9554418891934867E-2</v>
      </c>
      <c r="AA14" s="20">
        <v>3.0876388004018509E-2</v>
      </c>
      <c r="AB14" s="20">
        <v>8.2545250641324286E-2</v>
      </c>
      <c r="AC14" s="20">
        <v>1.866206876103076E-2</v>
      </c>
      <c r="AD14" s="20">
        <v>0</v>
      </c>
      <c r="AE14" s="20">
        <v>2.030696704506656E-2</v>
      </c>
      <c r="AF14" s="20">
        <v>0</v>
      </c>
      <c r="AG14" s="20">
        <v>0</v>
      </c>
      <c r="AH14" s="20">
        <v>0</v>
      </c>
      <c r="AI14" s="20">
        <v>0.12833595169420431</v>
      </c>
      <c r="AK14" s="20">
        <v>2.2904657146901451E-2</v>
      </c>
      <c r="AL14" s="20">
        <v>3.6318330523729001E-2</v>
      </c>
      <c r="AN14" s="20">
        <v>5.5422867194379281E-3</v>
      </c>
      <c r="AO14" s="20">
        <v>3.106379981875973E-2</v>
      </c>
      <c r="AP14" s="20">
        <v>3.1364736948440199E-2</v>
      </c>
      <c r="AQ14" s="20">
        <v>2.7314126948640671E-2</v>
      </c>
      <c r="AR14" s="20">
        <v>2.733578594765643E-2</v>
      </c>
      <c r="AS14" s="20">
        <v>1.9661211063265689E-2</v>
      </c>
      <c r="AT14" s="20">
        <v>0.19032965949796371</v>
      </c>
      <c r="AV14" s="20">
        <v>1.1703706200403849E-2</v>
      </c>
      <c r="AW14" s="20">
        <v>2.744799042238805E-2</v>
      </c>
      <c r="AX14" s="20">
        <v>0</v>
      </c>
      <c r="AY14" s="20">
        <v>7.7064914867754755E-2</v>
      </c>
      <c r="AZ14" s="20">
        <v>1.5810447868304999E-2</v>
      </c>
      <c r="BA14" s="20">
        <v>0</v>
      </c>
      <c r="BB14" s="20">
        <v>0.43283354099150761</v>
      </c>
      <c r="BC14" s="20">
        <v>3.3317270655189933E-2</v>
      </c>
      <c r="BE14" s="20">
        <v>2.681758668345657E-2</v>
      </c>
      <c r="BF14" s="20">
        <v>1.878431667133542E-2</v>
      </c>
      <c r="BG14" s="20">
        <v>4.3503691335171457E-2</v>
      </c>
      <c r="BH14" s="20">
        <v>6.4488547074671373E-2</v>
      </c>
      <c r="BI14" s="20">
        <v>1.5333830524484761E-2</v>
      </c>
      <c r="BJ14" s="20">
        <v>6.8811868415084812E-2</v>
      </c>
      <c r="BK14" s="20">
        <v>3.1845607504034451E-2</v>
      </c>
      <c r="BL14" s="20">
        <v>0</v>
      </c>
      <c r="BN14" s="20">
        <v>2.1952839400518748E-2</v>
      </c>
      <c r="BO14" s="20">
        <v>5.6271616654702053E-2</v>
      </c>
      <c r="BP14" s="20">
        <v>3.7542677586763863E-2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159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7.5350955185636212E-2</v>
      </c>
      <c r="D9" s="20">
        <v>0.1120577104478646</v>
      </c>
      <c r="E9" s="20">
        <v>7.5533915418493053E-2</v>
      </c>
      <c r="F9" s="20">
        <v>0.10544462401081239</v>
      </c>
      <c r="G9" s="20">
        <v>5.0725441705235338E-2</v>
      </c>
      <c r="H9" s="20">
        <v>6.9433489934476886E-2</v>
      </c>
      <c r="I9" s="20">
        <v>3.6083468166460478E-2</v>
      </c>
      <c r="K9" s="20">
        <v>7.8341964481923682E-2</v>
      </c>
      <c r="L9" s="20">
        <v>7.248508367420195E-2</v>
      </c>
      <c r="N9" s="20">
        <v>6.6974957668892707E-2</v>
      </c>
      <c r="O9" s="20">
        <v>7.655299114270285E-2</v>
      </c>
      <c r="P9" s="20">
        <v>0.11326241512069959</v>
      </c>
      <c r="Q9" s="20">
        <v>6.5172713747908353E-2</v>
      </c>
      <c r="S9" s="20">
        <v>3.4699510073873063E-2</v>
      </c>
      <c r="T9" s="20">
        <v>7.0155484110586155E-2</v>
      </c>
      <c r="U9" s="20">
        <v>8.7482328728455461E-2</v>
      </c>
      <c r="V9" s="20">
        <v>9.2754221116483626E-2</v>
      </c>
      <c r="W9" s="20">
        <v>9.7690680758887052E-2</v>
      </c>
      <c r="X9" s="20">
        <v>4.3981854050130449E-2</v>
      </c>
      <c r="Y9" s="20">
        <v>0.1119547227623984</v>
      </c>
      <c r="Z9" s="20">
        <v>6.0535977392887859E-2</v>
      </c>
      <c r="AA9" s="20">
        <v>2.4277422348798851E-2</v>
      </c>
      <c r="AB9" s="20">
        <v>9.0044886271565122E-2</v>
      </c>
      <c r="AC9" s="20">
        <v>0.14724130141974581</v>
      </c>
      <c r="AD9" s="20">
        <v>6.746380449888123E-2</v>
      </c>
      <c r="AE9" s="20">
        <v>5.4675101325508568E-2</v>
      </c>
      <c r="AF9" s="20">
        <v>0.10526005024627121</v>
      </c>
      <c r="AG9" s="20">
        <v>4.3416206988906129E-2</v>
      </c>
      <c r="AH9" s="20">
        <v>2.4029946574775401E-2</v>
      </c>
      <c r="AI9" s="20">
        <v>0.1406521525111189</v>
      </c>
      <c r="AK9" s="20">
        <v>6.8389804067214469E-2</v>
      </c>
      <c r="AL9" s="20">
        <v>8.2642835734881487E-2</v>
      </c>
      <c r="AN9" s="20">
        <v>8.4589479232820258E-2</v>
      </c>
      <c r="AO9" s="20">
        <v>8.6465060067683203E-2</v>
      </c>
      <c r="AP9" s="20">
        <v>4.395781260289576E-2</v>
      </c>
      <c r="AQ9" s="20">
        <v>7.9405288828232168E-2</v>
      </c>
      <c r="AR9" s="20">
        <v>6.4386907661721185E-2</v>
      </c>
      <c r="AS9" s="20">
        <v>6.8675136665460726E-2</v>
      </c>
      <c r="AT9" s="20">
        <v>7.9828533200830817E-2</v>
      </c>
      <c r="AV9" s="20">
        <v>6.5422000621318074E-2</v>
      </c>
      <c r="AW9" s="20">
        <v>7.1229515148975284E-2</v>
      </c>
      <c r="AX9" s="20">
        <v>5.2057275064520778E-2</v>
      </c>
      <c r="AY9" s="20">
        <v>0.17284093834749539</v>
      </c>
      <c r="AZ9" s="20">
        <v>4.6532335200102373E-2</v>
      </c>
      <c r="BA9" s="20">
        <v>0.35909172593438721</v>
      </c>
      <c r="BB9" s="20">
        <v>0</v>
      </c>
      <c r="BC9" s="20">
        <v>8.8331504773775077E-2</v>
      </c>
      <c r="BE9" s="20">
        <v>6.2507683897306349E-2</v>
      </c>
      <c r="BF9" s="20">
        <v>5.9564007131916133E-2</v>
      </c>
      <c r="BG9" s="20">
        <v>6.0755625551660739E-2</v>
      </c>
      <c r="BH9" s="20">
        <v>0.14015070771060539</v>
      </c>
      <c r="BI9" s="20">
        <v>9.6726979862245252E-2</v>
      </c>
      <c r="BJ9" s="20">
        <v>7.7071316498342077E-2</v>
      </c>
      <c r="BK9" s="20">
        <v>4.7396555816579478E-2</v>
      </c>
      <c r="BL9" s="20">
        <v>6.3628551803905767E-2</v>
      </c>
      <c r="BN9" s="20">
        <v>8.7219831756785229E-2</v>
      </c>
      <c r="BO9" s="20">
        <v>3.2054870727711383E-2</v>
      </c>
      <c r="BP9" s="20">
        <v>7.0664234184046798E-2</v>
      </c>
    </row>
    <row r="10" spans="2:70" ht="19" customHeight="1" x14ac:dyDescent="0.35">
      <c r="B10" s="22" t="s">
        <v>146</v>
      </c>
      <c r="C10" s="20">
        <v>9.3061187090872216E-2</v>
      </c>
      <c r="D10" s="20">
        <v>0.2061360439342467</v>
      </c>
      <c r="E10" s="20">
        <v>8.7690691838253884E-2</v>
      </c>
      <c r="F10" s="20">
        <v>0.11283605003292251</v>
      </c>
      <c r="G10" s="20">
        <v>8.269752902668831E-2</v>
      </c>
      <c r="H10" s="20">
        <v>6.1031018910632992E-2</v>
      </c>
      <c r="I10" s="20">
        <v>2.951526210726577E-2</v>
      </c>
      <c r="K10" s="20">
        <v>9.6309262957104722E-2</v>
      </c>
      <c r="L10" s="20">
        <v>8.7689103682992958E-2</v>
      </c>
      <c r="N10" s="20">
        <v>7.5749905480021959E-2</v>
      </c>
      <c r="O10" s="20">
        <v>9.1010307332310858E-2</v>
      </c>
      <c r="P10" s="20">
        <v>0.1339236178026095</v>
      </c>
      <c r="Q10" s="20">
        <v>0.101121160428713</v>
      </c>
      <c r="S10" s="20">
        <v>7.1755432345456976E-2</v>
      </c>
      <c r="T10" s="20">
        <v>0.11006307875177671</v>
      </c>
      <c r="U10" s="20">
        <v>0.11035485615768</v>
      </c>
      <c r="V10" s="20">
        <v>0.1087501573002841</v>
      </c>
      <c r="W10" s="20">
        <v>4.4253180135393928E-2</v>
      </c>
      <c r="X10" s="20">
        <v>0.1818077275204473</v>
      </c>
      <c r="Y10" s="20">
        <v>8.1241851928659903E-2</v>
      </c>
      <c r="Z10" s="20">
        <v>3.1887813610577173E-2</v>
      </c>
      <c r="AA10" s="20">
        <v>0.2012438725406003</v>
      </c>
      <c r="AB10" s="20">
        <v>6.8569407627550275E-2</v>
      </c>
      <c r="AC10" s="20">
        <v>0.10280515767510701</v>
      </c>
      <c r="AD10" s="20">
        <v>0.102723013394661</v>
      </c>
      <c r="AE10" s="20">
        <v>5.2329622113544819E-2</v>
      </c>
      <c r="AF10" s="20">
        <v>3.3930841919978687E-2</v>
      </c>
      <c r="AG10" s="20">
        <v>5.4364939837968591E-2</v>
      </c>
      <c r="AH10" s="20">
        <v>7.3968477423913881E-2</v>
      </c>
      <c r="AI10" s="20">
        <v>0.12850454860612701</v>
      </c>
      <c r="AK10" s="20">
        <v>9.8599319987092468E-2</v>
      </c>
      <c r="AL10" s="20">
        <v>8.7545747673470842E-2</v>
      </c>
      <c r="AN10" s="20">
        <v>0.11199214040138129</v>
      </c>
      <c r="AO10" s="20">
        <v>0.12570378378019831</v>
      </c>
      <c r="AP10" s="20">
        <v>0.10186207292455721</v>
      </c>
      <c r="AQ10" s="20">
        <v>9.1998308698934911E-2</v>
      </c>
      <c r="AR10" s="20">
        <v>5.33300954729585E-2</v>
      </c>
      <c r="AS10" s="20">
        <v>7.6290355391681969E-2</v>
      </c>
      <c r="AT10" s="20">
        <v>0</v>
      </c>
      <c r="AV10" s="20">
        <v>9.2920242238404685E-2</v>
      </c>
      <c r="AW10" s="20">
        <v>7.8798643841377247E-2</v>
      </c>
      <c r="AX10" s="20">
        <v>6.4078742862601443E-2</v>
      </c>
      <c r="AY10" s="20">
        <v>0.15053663620937729</v>
      </c>
      <c r="AZ10" s="20">
        <v>0.14256848184562329</v>
      </c>
      <c r="BA10" s="20">
        <v>0.2281367485562848</v>
      </c>
      <c r="BB10" s="20">
        <v>0</v>
      </c>
      <c r="BC10" s="20">
        <v>9.6240744236968934E-2</v>
      </c>
      <c r="BE10" s="20">
        <v>8.4004940999962557E-2</v>
      </c>
      <c r="BF10" s="20">
        <v>8.5406048182243718E-2</v>
      </c>
      <c r="BG10" s="20">
        <v>0.1113443249637773</v>
      </c>
      <c r="BH10" s="20">
        <v>0.15472938033169031</v>
      </c>
      <c r="BI10" s="20">
        <v>6.3731179286870471E-2</v>
      </c>
      <c r="BJ10" s="20">
        <v>0.14017431296702121</v>
      </c>
      <c r="BK10" s="20">
        <v>3.6595042765358007E-2</v>
      </c>
      <c r="BL10" s="20">
        <v>0.17356817183074519</v>
      </c>
      <c r="BN10" s="20">
        <v>0.10648646952208191</v>
      </c>
      <c r="BO10" s="20">
        <v>9.4933666146915396E-2</v>
      </c>
      <c r="BP10" s="20">
        <v>4.2273279460062117E-2</v>
      </c>
    </row>
    <row r="11" spans="2:70" ht="32" customHeight="1" x14ac:dyDescent="0.35">
      <c r="B11" s="22" t="s">
        <v>145</v>
      </c>
      <c r="C11" s="20">
        <v>0.17078809138210241</v>
      </c>
      <c r="D11" s="20">
        <v>0.22427594688719221</v>
      </c>
      <c r="E11" s="20">
        <v>0.2000441509500113</v>
      </c>
      <c r="F11" s="20">
        <v>0.1593992791287045</v>
      </c>
      <c r="G11" s="20">
        <v>0.12929530574999859</v>
      </c>
      <c r="H11" s="20">
        <v>0.16215044361119041</v>
      </c>
      <c r="I11" s="20">
        <v>0.15425900549645921</v>
      </c>
      <c r="K11" s="20">
        <v>0.167676479462216</v>
      </c>
      <c r="L11" s="20">
        <v>0.17543739517867379</v>
      </c>
      <c r="N11" s="20">
        <v>0.12337807825973469</v>
      </c>
      <c r="O11" s="20">
        <v>0.1772682638629888</v>
      </c>
      <c r="P11" s="20">
        <v>0.16042128400078931</v>
      </c>
      <c r="Q11" s="20">
        <v>0.26255845768285652</v>
      </c>
      <c r="S11" s="20">
        <v>0.21096414241613171</v>
      </c>
      <c r="T11" s="20">
        <v>0.37514228412512762</v>
      </c>
      <c r="U11" s="20">
        <v>0.1726232064433886</v>
      </c>
      <c r="V11" s="20">
        <v>0.24568995662029189</v>
      </c>
      <c r="W11" s="20">
        <v>0.17796996228996739</v>
      </c>
      <c r="X11" s="20">
        <v>0.24332420330408289</v>
      </c>
      <c r="Y11" s="20">
        <v>0.27625606011400372</v>
      </c>
      <c r="Z11" s="20">
        <v>9.9632010450084685E-2</v>
      </c>
      <c r="AA11" s="20">
        <v>7.5356592477018675E-2</v>
      </c>
      <c r="AB11" s="20">
        <v>7.6051494032974801E-2</v>
      </c>
      <c r="AC11" s="20">
        <v>0.11281915577236031</v>
      </c>
      <c r="AD11" s="20">
        <v>0.17423710865793829</v>
      </c>
      <c r="AE11" s="20">
        <v>0.15996425744257309</v>
      </c>
      <c r="AF11" s="20">
        <v>0.1979403705053977</v>
      </c>
      <c r="AG11" s="20">
        <v>7.9817181317391961E-2</v>
      </c>
      <c r="AH11" s="20">
        <v>0.12521253152170009</v>
      </c>
      <c r="AI11" s="20">
        <v>0.21429263126561429</v>
      </c>
      <c r="AK11" s="20">
        <v>0.17020810667361669</v>
      </c>
      <c r="AL11" s="20">
        <v>0.17134384302906699</v>
      </c>
      <c r="AN11" s="20">
        <v>0.22190480368061011</v>
      </c>
      <c r="AO11" s="20">
        <v>0.20959562964567319</v>
      </c>
      <c r="AP11" s="20">
        <v>9.1566514877758839E-2</v>
      </c>
      <c r="AQ11" s="20">
        <v>0.14246075575423431</v>
      </c>
      <c r="AR11" s="20">
        <v>0.14456844633972679</v>
      </c>
      <c r="AS11" s="20">
        <v>0.1024799794903493</v>
      </c>
      <c r="AT11" s="20">
        <v>0.30017123908337218</v>
      </c>
      <c r="AV11" s="20">
        <v>0.14571833796253941</v>
      </c>
      <c r="AW11" s="20">
        <v>0.1608621980429982</v>
      </c>
      <c r="AX11" s="20">
        <v>0.1464924044932974</v>
      </c>
      <c r="AY11" s="20">
        <v>0.18329615283422129</v>
      </c>
      <c r="AZ11" s="20">
        <v>0.19352670682427381</v>
      </c>
      <c r="BA11" s="20">
        <v>0.41277152550932811</v>
      </c>
      <c r="BB11" s="20">
        <v>0.28225565517465928</v>
      </c>
      <c r="BC11" s="20">
        <v>0.1995378772799862</v>
      </c>
      <c r="BE11" s="20">
        <v>0.15256067128152881</v>
      </c>
      <c r="BF11" s="20">
        <v>0.17941525956004589</v>
      </c>
      <c r="BG11" s="20">
        <v>0.13272605902018331</v>
      </c>
      <c r="BH11" s="20">
        <v>0.1654644290510385</v>
      </c>
      <c r="BI11" s="20">
        <v>0.18449812025903861</v>
      </c>
      <c r="BJ11" s="20">
        <v>0.18387120595057091</v>
      </c>
      <c r="BK11" s="20">
        <v>0.15963153327905449</v>
      </c>
      <c r="BL11" s="20">
        <v>0.24233911515679821</v>
      </c>
      <c r="BN11" s="20">
        <v>0.17756945831755749</v>
      </c>
      <c r="BO11" s="20">
        <v>0.14741583557152441</v>
      </c>
      <c r="BP11" s="20">
        <v>0.1526622631117934</v>
      </c>
    </row>
    <row r="12" spans="2:70" ht="19" customHeight="1" x14ac:dyDescent="0.35">
      <c r="B12" s="22" t="s">
        <v>144</v>
      </c>
      <c r="C12" s="20">
        <v>0.3257035799903239</v>
      </c>
      <c r="D12" s="20">
        <v>0.30796391995610611</v>
      </c>
      <c r="E12" s="20">
        <v>0.25120487099806488</v>
      </c>
      <c r="F12" s="20">
        <v>0.30564027655034282</v>
      </c>
      <c r="G12" s="20">
        <v>0.39251708888567649</v>
      </c>
      <c r="H12" s="20">
        <v>0.40410480354741157</v>
      </c>
      <c r="I12" s="20">
        <v>0.34843945697630929</v>
      </c>
      <c r="K12" s="20">
        <v>0.31019485989467421</v>
      </c>
      <c r="L12" s="20">
        <v>0.34100030347049448</v>
      </c>
      <c r="N12" s="20">
        <v>0.31805292510295252</v>
      </c>
      <c r="O12" s="20">
        <v>0.3214116245119884</v>
      </c>
      <c r="P12" s="20">
        <v>0.36800218341607632</v>
      </c>
      <c r="Q12" s="20">
        <v>0.31573959701479071</v>
      </c>
      <c r="S12" s="20">
        <v>0.25689561030275221</v>
      </c>
      <c r="T12" s="20">
        <v>0.34376499734233468</v>
      </c>
      <c r="U12" s="20">
        <v>0.33699190688579278</v>
      </c>
      <c r="V12" s="20">
        <v>0.18324068626443049</v>
      </c>
      <c r="W12" s="20">
        <v>0.27163678717864581</v>
      </c>
      <c r="X12" s="20">
        <v>0.24803441508505999</v>
      </c>
      <c r="Y12" s="20">
        <v>0.29337109467417788</v>
      </c>
      <c r="Z12" s="20">
        <v>0.54821463732830056</v>
      </c>
      <c r="AA12" s="20">
        <v>0.37563133873166582</v>
      </c>
      <c r="AB12" s="20">
        <v>0.23405580864884201</v>
      </c>
      <c r="AC12" s="20">
        <v>0.38433822099709958</v>
      </c>
      <c r="AD12" s="20">
        <v>0.36889569027082569</v>
      </c>
      <c r="AE12" s="20">
        <v>0.35361134034131858</v>
      </c>
      <c r="AF12" s="20">
        <v>0.24535194680517411</v>
      </c>
      <c r="AG12" s="20">
        <v>0.44005892062351121</v>
      </c>
      <c r="AH12" s="20">
        <v>0.29790581189313298</v>
      </c>
      <c r="AI12" s="20">
        <v>0.238533852419065</v>
      </c>
      <c r="AK12" s="20">
        <v>0.32335409227947759</v>
      </c>
      <c r="AL12" s="20">
        <v>0.32783655420945562</v>
      </c>
      <c r="AN12" s="20">
        <v>0.36025885944777902</v>
      </c>
      <c r="AO12" s="20">
        <v>0.30305228713178722</v>
      </c>
      <c r="AP12" s="20">
        <v>0.33093436355171241</v>
      </c>
      <c r="AQ12" s="20">
        <v>0.35301591092241508</v>
      </c>
      <c r="AR12" s="20">
        <v>0.29335007996825813</v>
      </c>
      <c r="AS12" s="20">
        <v>0.30359959332293213</v>
      </c>
      <c r="AT12" s="20">
        <v>0.27158077748109011</v>
      </c>
      <c r="AV12" s="20">
        <v>0.32555553002200632</v>
      </c>
      <c r="AW12" s="20">
        <v>0.3525090616321413</v>
      </c>
      <c r="AX12" s="20">
        <v>0.34292783740330363</v>
      </c>
      <c r="AY12" s="20">
        <v>0.2244650355078936</v>
      </c>
      <c r="AZ12" s="20">
        <v>0.26164590826547252</v>
      </c>
      <c r="BA12" s="20">
        <v>0</v>
      </c>
      <c r="BB12" s="20">
        <v>0.29273681505492161</v>
      </c>
      <c r="BC12" s="20">
        <v>0.33185403104584232</v>
      </c>
      <c r="BE12" s="20">
        <v>0.33075996780356198</v>
      </c>
      <c r="BF12" s="20">
        <v>0.31963326060041242</v>
      </c>
      <c r="BG12" s="20">
        <v>0.35744151028090643</v>
      </c>
      <c r="BH12" s="20">
        <v>0.30180589454426221</v>
      </c>
      <c r="BI12" s="20">
        <v>0.32404369002882988</v>
      </c>
      <c r="BJ12" s="20">
        <v>0.34729123021688679</v>
      </c>
      <c r="BK12" s="20">
        <v>0.37309060033481029</v>
      </c>
      <c r="BL12" s="20">
        <v>0.200047530866097</v>
      </c>
      <c r="BN12" s="20">
        <v>0.3161561660682794</v>
      </c>
      <c r="BO12" s="20">
        <v>0.30212532020640942</v>
      </c>
      <c r="BP12" s="20">
        <v>0.38937297410121458</v>
      </c>
    </row>
    <row r="13" spans="2:70" ht="19" customHeight="1" x14ac:dyDescent="0.35">
      <c r="B13" s="22" t="s">
        <v>143</v>
      </c>
      <c r="C13" s="20">
        <v>0.30587492688928469</v>
      </c>
      <c r="D13" s="20">
        <v>0.13804315671440531</v>
      </c>
      <c r="E13" s="20">
        <v>0.3490873328752695</v>
      </c>
      <c r="F13" s="20">
        <v>0.3015985461165549</v>
      </c>
      <c r="G13" s="20">
        <v>0.32234157756862158</v>
      </c>
      <c r="H13" s="20">
        <v>0.26598289420301341</v>
      </c>
      <c r="I13" s="20">
        <v>0.38057519375004062</v>
      </c>
      <c r="K13" s="20">
        <v>0.32676161462308939</v>
      </c>
      <c r="L13" s="20">
        <v>0.28438742719335292</v>
      </c>
      <c r="N13" s="20">
        <v>0.39450715319906771</v>
      </c>
      <c r="O13" s="20">
        <v>0.30935128521331939</v>
      </c>
      <c r="P13" s="20">
        <v>0.20679265785773129</v>
      </c>
      <c r="Q13" s="20">
        <v>0.1982528013725785</v>
      </c>
      <c r="S13" s="20">
        <v>0.30767705794552902</v>
      </c>
      <c r="T13" s="20">
        <v>5.7306999336380088E-2</v>
      </c>
      <c r="U13" s="20">
        <v>0.22573561317614069</v>
      </c>
      <c r="V13" s="20">
        <v>0.34250933800494521</v>
      </c>
      <c r="W13" s="20">
        <v>0.39912764167579762</v>
      </c>
      <c r="X13" s="20">
        <v>0.2593795501461314</v>
      </c>
      <c r="Y13" s="20">
        <v>0.2371762705207601</v>
      </c>
      <c r="Z13" s="20">
        <v>0.23346382029771501</v>
      </c>
      <c r="AA13" s="20">
        <v>0.27721058068281551</v>
      </c>
      <c r="AB13" s="20">
        <v>0.43174482500798672</v>
      </c>
      <c r="AC13" s="20">
        <v>0.25279616413568728</v>
      </c>
      <c r="AD13" s="20">
        <v>0.27367211863614049</v>
      </c>
      <c r="AE13" s="20">
        <v>0.35727560286104021</v>
      </c>
      <c r="AF13" s="20">
        <v>0.41751679052317819</v>
      </c>
      <c r="AG13" s="20">
        <v>0.38234275123222222</v>
      </c>
      <c r="AH13" s="20">
        <v>0.46761526524071129</v>
      </c>
      <c r="AI13" s="20">
        <v>0.1484156623039514</v>
      </c>
      <c r="AK13" s="20">
        <v>0.31095744336301417</v>
      </c>
      <c r="AL13" s="20">
        <v>0.30120642551305959</v>
      </c>
      <c r="AN13" s="20">
        <v>0.20018474967273411</v>
      </c>
      <c r="AO13" s="20">
        <v>0.26972460662917608</v>
      </c>
      <c r="AP13" s="20">
        <v>0.38749130592028941</v>
      </c>
      <c r="AQ13" s="20">
        <v>0.30583546928229832</v>
      </c>
      <c r="AR13" s="20">
        <v>0.40578626735165019</v>
      </c>
      <c r="AS13" s="20">
        <v>0.44895493512957602</v>
      </c>
      <c r="AT13" s="20">
        <v>0.16626812318147441</v>
      </c>
      <c r="AV13" s="20">
        <v>0.35904693724383552</v>
      </c>
      <c r="AW13" s="20">
        <v>0.31238393807405679</v>
      </c>
      <c r="AX13" s="20">
        <v>0.39444374017627698</v>
      </c>
      <c r="AY13" s="20">
        <v>0.21522188548801841</v>
      </c>
      <c r="AZ13" s="20">
        <v>0.32937485641177461</v>
      </c>
      <c r="BA13" s="20">
        <v>0</v>
      </c>
      <c r="BB13" s="20">
        <v>0.1248400786483351</v>
      </c>
      <c r="BC13" s="20">
        <v>0.2375106752562188</v>
      </c>
      <c r="BE13" s="20">
        <v>0.35139492515228299</v>
      </c>
      <c r="BF13" s="20">
        <v>0.34036834978331643</v>
      </c>
      <c r="BG13" s="20">
        <v>0.32821414917187619</v>
      </c>
      <c r="BH13" s="20">
        <v>0.2036373697886468</v>
      </c>
      <c r="BI13" s="20">
        <v>0.30240185764617111</v>
      </c>
      <c r="BJ13" s="20">
        <v>0.10217655094739569</v>
      </c>
      <c r="BK13" s="20">
        <v>0.3388648082673934</v>
      </c>
      <c r="BL13" s="20">
        <v>0.32041663034245382</v>
      </c>
      <c r="BN13" s="20">
        <v>0.28557731648667561</v>
      </c>
      <c r="BO13" s="20">
        <v>0.39207999551967498</v>
      </c>
      <c r="BP13" s="20">
        <v>0.30821697120462183</v>
      </c>
    </row>
    <row r="14" spans="2:70" ht="19" customHeight="1" x14ac:dyDescent="0.35">
      <c r="B14" s="22" t="s">
        <v>93</v>
      </c>
      <c r="C14" s="20">
        <v>2.922125946178036E-2</v>
      </c>
      <c r="D14" s="20">
        <v>1.152322206018495E-2</v>
      </c>
      <c r="E14" s="20">
        <v>3.6439037919907262E-2</v>
      </c>
      <c r="F14" s="20">
        <v>1.5081224160662829E-2</v>
      </c>
      <c r="G14" s="20">
        <v>2.2423057063779721E-2</v>
      </c>
      <c r="H14" s="20">
        <v>3.7297349793274821E-2</v>
      </c>
      <c r="I14" s="20">
        <v>5.1127613503464439E-2</v>
      </c>
      <c r="K14" s="20">
        <v>2.0715818580992081E-2</v>
      </c>
      <c r="L14" s="20">
        <v>3.9000686800283887E-2</v>
      </c>
      <c r="N14" s="20">
        <v>2.1336980289330579E-2</v>
      </c>
      <c r="O14" s="20">
        <v>2.4405527936689621E-2</v>
      </c>
      <c r="P14" s="20">
        <v>1.7597841802093991E-2</v>
      </c>
      <c r="Q14" s="20">
        <v>5.7155269753153048E-2</v>
      </c>
      <c r="S14" s="20">
        <v>0.1180082469162571</v>
      </c>
      <c r="T14" s="20">
        <v>4.3567156333794703E-2</v>
      </c>
      <c r="U14" s="20">
        <v>6.6812088608542403E-2</v>
      </c>
      <c r="V14" s="20">
        <v>2.7055640693564489E-2</v>
      </c>
      <c r="W14" s="20">
        <v>9.3217479613083246E-3</v>
      </c>
      <c r="X14" s="20">
        <v>2.3472249894148131E-2</v>
      </c>
      <c r="Y14" s="20">
        <v>0</v>
      </c>
      <c r="Z14" s="20">
        <v>2.6265740920434742E-2</v>
      </c>
      <c r="AA14" s="20">
        <v>4.6280193219100901E-2</v>
      </c>
      <c r="AB14" s="20">
        <v>9.9533578411081139E-2</v>
      </c>
      <c r="AC14" s="20">
        <v>0</v>
      </c>
      <c r="AD14" s="20">
        <v>1.3008264541553139E-2</v>
      </c>
      <c r="AE14" s="20">
        <v>2.21440759160146E-2</v>
      </c>
      <c r="AF14" s="20">
        <v>0</v>
      </c>
      <c r="AG14" s="20">
        <v>0</v>
      </c>
      <c r="AH14" s="20">
        <v>1.126796734576632E-2</v>
      </c>
      <c r="AI14" s="20">
        <v>0.12960115289412361</v>
      </c>
      <c r="AK14" s="20">
        <v>2.8491233629584521E-2</v>
      </c>
      <c r="AL14" s="20">
        <v>2.9424593840065499E-2</v>
      </c>
      <c r="AN14" s="20">
        <v>2.1069967564675111E-2</v>
      </c>
      <c r="AO14" s="20">
        <v>5.4586327454820222E-3</v>
      </c>
      <c r="AP14" s="20">
        <v>4.4187930122786483E-2</v>
      </c>
      <c r="AQ14" s="20">
        <v>2.7284266513885339E-2</v>
      </c>
      <c r="AR14" s="20">
        <v>3.8578203205685328E-2</v>
      </c>
      <c r="AS14" s="20">
        <v>0</v>
      </c>
      <c r="AT14" s="20">
        <v>0.1821513270532325</v>
      </c>
      <c r="AV14" s="20">
        <v>1.1336951911896251E-2</v>
      </c>
      <c r="AW14" s="20">
        <v>2.4216643260451011E-2</v>
      </c>
      <c r="AX14" s="20">
        <v>0</v>
      </c>
      <c r="AY14" s="20">
        <v>5.3639351612994081E-2</v>
      </c>
      <c r="AZ14" s="20">
        <v>2.635171145275348E-2</v>
      </c>
      <c r="BA14" s="20">
        <v>0</v>
      </c>
      <c r="BB14" s="20">
        <v>0.30016745112208398</v>
      </c>
      <c r="BC14" s="20">
        <v>4.6525167407208752E-2</v>
      </c>
      <c r="BE14" s="20">
        <v>1.8771810865357359E-2</v>
      </c>
      <c r="BF14" s="20">
        <v>1.5613074742065551E-2</v>
      </c>
      <c r="BG14" s="20">
        <v>9.518331011595868E-3</v>
      </c>
      <c r="BH14" s="20">
        <v>3.4212218573756822E-2</v>
      </c>
      <c r="BI14" s="20">
        <v>2.859817291684463E-2</v>
      </c>
      <c r="BJ14" s="20">
        <v>0.14941538341978339</v>
      </c>
      <c r="BK14" s="20">
        <v>4.4421459536804167E-2</v>
      </c>
      <c r="BL14" s="20">
        <v>0</v>
      </c>
      <c r="BN14" s="20">
        <v>2.6990757848620341E-2</v>
      </c>
      <c r="BO14" s="20">
        <v>3.1390311827764132E-2</v>
      </c>
      <c r="BP14" s="20">
        <v>3.6810277938261339E-2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160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6.4927698761932634E-2</v>
      </c>
      <c r="D9" s="20">
        <v>7.9505915315115985E-2</v>
      </c>
      <c r="E9" s="20">
        <v>6.0554834727862127E-2</v>
      </c>
      <c r="F9" s="20">
        <v>7.5161243434848563E-2</v>
      </c>
      <c r="G9" s="20">
        <v>5.21422025168405E-2</v>
      </c>
      <c r="H9" s="20">
        <v>7.0459656275602744E-2</v>
      </c>
      <c r="I9" s="20">
        <v>5.493564593640652E-2</v>
      </c>
      <c r="K9" s="20">
        <v>6.4149444040083214E-2</v>
      </c>
      <c r="L9" s="20">
        <v>6.6239222703412259E-2</v>
      </c>
      <c r="N9" s="20">
        <v>5.8419487336427718E-2</v>
      </c>
      <c r="O9" s="20">
        <v>7.3888876486497154E-2</v>
      </c>
      <c r="P9" s="20">
        <v>7.7816214558918712E-2</v>
      </c>
      <c r="Q9" s="20">
        <v>6.0311034718613217E-2</v>
      </c>
      <c r="S9" s="20">
        <v>0.18043510439927021</v>
      </c>
      <c r="T9" s="20">
        <v>0.1073055131399084</v>
      </c>
      <c r="U9" s="20">
        <v>9.0638209653405633E-2</v>
      </c>
      <c r="V9" s="20">
        <v>5.1034994092570243E-2</v>
      </c>
      <c r="W9" s="20">
        <v>4.3151533554059922E-2</v>
      </c>
      <c r="X9" s="20">
        <v>2.55681515949206E-2</v>
      </c>
      <c r="Y9" s="20">
        <v>5.8351329500868958E-2</v>
      </c>
      <c r="Z9" s="20">
        <v>3.0018319562508469E-2</v>
      </c>
      <c r="AA9" s="20">
        <v>4.4099620805543471E-2</v>
      </c>
      <c r="AB9" s="20">
        <v>0</v>
      </c>
      <c r="AC9" s="20">
        <v>0.105200153960927</v>
      </c>
      <c r="AD9" s="20">
        <v>5.3823693878485311E-2</v>
      </c>
      <c r="AE9" s="20">
        <v>2.5681947231911761E-2</v>
      </c>
      <c r="AF9" s="20">
        <v>0.11542234939100481</v>
      </c>
      <c r="AG9" s="20">
        <v>2.9703318204677139E-2</v>
      </c>
      <c r="AH9" s="20">
        <v>5.7484158211306327E-2</v>
      </c>
      <c r="AI9" s="20">
        <v>0.178063853737286</v>
      </c>
      <c r="AK9" s="20">
        <v>6.9228585167946541E-2</v>
      </c>
      <c r="AL9" s="20">
        <v>6.0807282423292322E-2</v>
      </c>
      <c r="AN9" s="20">
        <v>6.8898499362305826E-2</v>
      </c>
      <c r="AO9" s="20">
        <v>6.9346321946063147E-2</v>
      </c>
      <c r="AP9" s="20">
        <v>4.7117796786244018E-2</v>
      </c>
      <c r="AQ9" s="20">
        <v>7.7542401527614102E-2</v>
      </c>
      <c r="AR9" s="20">
        <v>5.2786058370802302E-2</v>
      </c>
      <c r="AS9" s="20">
        <v>5.1757479020374517E-2</v>
      </c>
      <c r="AT9" s="20">
        <v>5.5518757109742627E-2</v>
      </c>
      <c r="AV9" s="20">
        <v>6.2030396153562803E-2</v>
      </c>
      <c r="AW9" s="20">
        <v>6.4859527799676353E-2</v>
      </c>
      <c r="AX9" s="20">
        <v>1.0338890243299349E-2</v>
      </c>
      <c r="AY9" s="20">
        <v>0.14490934311651071</v>
      </c>
      <c r="AZ9" s="20">
        <v>3.7663011922436658E-2</v>
      </c>
      <c r="BA9" s="20">
        <v>0.35909172593438721</v>
      </c>
      <c r="BB9" s="20">
        <v>0</v>
      </c>
      <c r="BC9" s="20">
        <v>7.7348412331113586E-2</v>
      </c>
      <c r="BE9" s="20">
        <v>5.512971054954105E-2</v>
      </c>
      <c r="BF9" s="20">
        <v>6.813285499870296E-2</v>
      </c>
      <c r="BG9" s="20">
        <v>3.5495580937378778E-2</v>
      </c>
      <c r="BH9" s="20">
        <v>6.9562934008682284E-2</v>
      </c>
      <c r="BI9" s="20">
        <v>6.9276948699613067E-2</v>
      </c>
      <c r="BJ9" s="20">
        <v>9.8999728751848537E-2</v>
      </c>
      <c r="BK9" s="20">
        <v>6.3464271508406334E-2</v>
      </c>
      <c r="BL9" s="20">
        <v>6.3628551803905767E-2</v>
      </c>
      <c r="BN9" s="20">
        <v>7.8646067639066342E-2</v>
      </c>
      <c r="BO9" s="20">
        <v>3.1373998334710662E-2</v>
      </c>
      <c r="BP9" s="20">
        <v>4.3995807110627658E-2</v>
      </c>
    </row>
    <row r="10" spans="2:70" ht="19" customHeight="1" x14ac:dyDescent="0.35">
      <c r="B10" s="22" t="s">
        <v>146</v>
      </c>
      <c r="C10" s="20">
        <v>9.5548222726567378E-2</v>
      </c>
      <c r="D10" s="20">
        <v>0.1668275399009734</v>
      </c>
      <c r="E10" s="20">
        <v>0.11581345385901989</v>
      </c>
      <c r="F10" s="20">
        <v>9.396179947383386E-2</v>
      </c>
      <c r="G10" s="20">
        <v>8.1995992164687934E-2</v>
      </c>
      <c r="H10" s="20">
        <v>0.1155388212060956</v>
      </c>
      <c r="I10" s="20">
        <v>1.7511953676087641E-2</v>
      </c>
      <c r="K10" s="20">
        <v>0.10797535872259741</v>
      </c>
      <c r="L10" s="20">
        <v>8.2185021982695991E-2</v>
      </c>
      <c r="N10" s="20">
        <v>9.5630728947122629E-2</v>
      </c>
      <c r="O10" s="20">
        <v>8.3525747521198804E-2</v>
      </c>
      <c r="P10" s="20">
        <v>0.1138381612178153</v>
      </c>
      <c r="Q10" s="20">
        <v>9.6515784767331164E-2</v>
      </c>
      <c r="S10" s="20">
        <v>0.1235403186228952</v>
      </c>
      <c r="T10" s="20">
        <v>0.11836566451345169</v>
      </c>
      <c r="U10" s="20">
        <v>2.984059540092136E-2</v>
      </c>
      <c r="V10" s="20">
        <v>0.1251001071947507</v>
      </c>
      <c r="W10" s="20">
        <v>0.17230393624199219</v>
      </c>
      <c r="X10" s="20">
        <v>9.1786001706848683E-2</v>
      </c>
      <c r="Y10" s="20">
        <v>0.11995538204562441</v>
      </c>
      <c r="Z10" s="20">
        <v>0.1138668825041521</v>
      </c>
      <c r="AA10" s="20">
        <v>7.2466731615671354E-2</v>
      </c>
      <c r="AB10" s="20">
        <v>2.2402359308974391E-2</v>
      </c>
      <c r="AC10" s="20">
        <v>0.1108473186203342</v>
      </c>
      <c r="AD10" s="20">
        <v>9.0516955524794926E-2</v>
      </c>
      <c r="AE10" s="20">
        <v>0.21689333916067499</v>
      </c>
      <c r="AF10" s="20">
        <v>9.2129596680153428E-2</v>
      </c>
      <c r="AG10" s="20">
        <v>8.2740499052536762E-2</v>
      </c>
      <c r="AH10" s="20">
        <v>4.7532231107216959E-2</v>
      </c>
      <c r="AI10" s="20">
        <v>6.090710603735585E-2</v>
      </c>
      <c r="AK10" s="20">
        <v>9.7341597114777523E-2</v>
      </c>
      <c r="AL10" s="20">
        <v>9.3824126183198464E-2</v>
      </c>
      <c r="AN10" s="20">
        <v>0.10180487929469199</v>
      </c>
      <c r="AO10" s="20">
        <v>0.1136082407371323</v>
      </c>
      <c r="AP10" s="20">
        <v>2.3885579938462818E-2</v>
      </c>
      <c r="AQ10" s="20">
        <v>9.8047311786954403E-2</v>
      </c>
      <c r="AR10" s="20">
        <v>9.6722580889527107E-2</v>
      </c>
      <c r="AS10" s="20">
        <v>0.1054948068428478</v>
      </c>
      <c r="AT10" s="20">
        <v>0.10985998872377491</v>
      </c>
      <c r="AV10" s="20">
        <v>6.4205927587259237E-2</v>
      </c>
      <c r="AW10" s="20">
        <v>9.5617622611621586E-2</v>
      </c>
      <c r="AX10" s="20">
        <v>0.11911875073963379</v>
      </c>
      <c r="AY10" s="20">
        <v>0.15251809807847311</v>
      </c>
      <c r="AZ10" s="20">
        <v>8.2680548020090977E-2</v>
      </c>
      <c r="BA10" s="20">
        <v>0.50147571644083277</v>
      </c>
      <c r="BB10" s="20">
        <v>0</v>
      </c>
      <c r="BC10" s="20">
        <v>0.10734094794099</v>
      </c>
      <c r="BE10" s="20">
        <v>4.7779436555663239E-2</v>
      </c>
      <c r="BF10" s="20">
        <v>9.2102585848074098E-2</v>
      </c>
      <c r="BG10" s="20">
        <v>0.1212171345556219</v>
      </c>
      <c r="BH10" s="20">
        <v>0.17728537748026729</v>
      </c>
      <c r="BI10" s="20">
        <v>0.1024975580761492</v>
      </c>
      <c r="BJ10" s="20">
        <v>8.4748959188717748E-2</v>
      </c>
      <c r="BK10" s="20">
        <v>5.9016321360797173E-2</v>
      </c>
      <c r="BL10" s="20">
        <v>0.1232556710015178</v>
      </c>
      <c r="BN10" s="20">
        <v>0.10290801723947381</v>
      </c>
      <c r="BO10" s="20">
        <v>8.6199808311226908E-2</v>
      </c>
      <c r="BP10" s="20">
        <v>7.8413694640026829E-2</v>
      </c>
    </row>
    <row r="11" spans="2:70" ht="32" customHeight="1" x14ac:dyDescent="0.35">
      <c r="B11" s="22" t="s">
        <v>145</v>
      </c>
      <c r="C11" s="20">
        <v>0.1702747799213894</v>
      </c>
      <c r="D11" s="20">
        <v>0.29399469661419159</v>
      </c>
      <c r="E11" s="20">
        <v>0.15858172764816031</v>
      </c>
      <c r="F11" s="20">
        <v>0.15903322937262049</v>
      </c>
      <c r="G11" s="20">
        <v>0.1502218984777681</v>
      </c>
      <c r="H11" s="20">
        <v>0.13207592964034659</v>
      </c>
      <c r="I11" s="20">
        <v>0.16534039119110691</v>
      </c>
      <c r="K11" s="20">
        <v>0.18108061221016711</v>
      </c>
      <c r="L11" s="20">
        <v>0.1579327034212131</v>
      </c>
      <c r="N11" s="20">
        <v>0.1123995768484831</v>
      </c>
      <c r="O11" s="20">
        <v>0.1749631259247417</v>
      </c>
      <c r="P11" s="20">
        <v>0.25928854287705128</v>
      </c>
      <c r="Q11" s="20">
        <v>0.21186855336214849</v>
      </c>
      <c r="S11" s="20">
        <v>5.1784886277438227E-2</v>
      </c>
      <c r="T11" s="20">
        <v>0.31832438244504663</v>
      </c>
      <c r="U11" s="20">
        <v>0.23604346667036591</v>
      </c>
      <c r="V11" s="20">
        <v>0.29807975245033402</v>
      </c>
      <c r="W11" s="20">
        <v>0.19127870288413951</v>
      </c>
      <c r="X11" s="20">
        <v>0.26713324549926221</v>
      </c>
      <c r="Y11" s="20">
        <v>0.16150210169511339</v>
      </c>
      <c r="Z11" s="20">
        <v>0.17045007445754029</v>
      </c>
      <c r="AA11" s="20">
        <v>0.124085902301907</v>
      </c>
      <c r="AB11" s="20">
        <v>9.0102763161859042E-2</v>
      </c>
      <c r="AC11" s="20">
        <v>0.1115635021200113</v>
      </c>
      <c r="AD11" s="20">
        <v>0.1783911376329021</v>
      </c>
      <c r="AE11" s="20">
        <v>9.7441895411228122E-2</v>
      </c>
      <c r="AF11" s="20">
        <v>0.1139644636445262</v>
      </c>
      <c r="AG11" s="20">
        <v>0.1451755290023635</v>
      </c>
      <c r="AH11" s="20">
        <v>9.7689752267437688E-2</v>
      </c>
      <c r="AI11" s="20">
        <v>0.3008529994132112</v>
      </c>
      <c r="AK11" s="20">
        <v>0.1621859083571012</v>
      </c>
      <c r="AL11" s="20">
        <v>0.1779801225985253</v>
      </c>
      <c r="AN11" s="20">
        <v>0.220595123995034</v>
      </c>
      <c r="AO11" s="20">
        <v>0.1995565400225679</v>
      </c>
      <c r="AP11" s="20">
        <v>0.14442485075802949</v>
      </c>
      <c r="AQ11" s="20">
        <v>0.1387311442536541</v>
      </c>
      <c r="AR11" s="20">
        <v>0.1556901321612931</v>
      </c>
      <c r="AS11" s="20">
        <v>7.4382352528939585E-2</v>
      </c>
      <c r="AT11" s="20">
        <v>0.21538746153710289</v>
      </c>
      <c r="AV11" s="20">
        <v>0.1668553565870578</v>
      </c>
      <c r="AW11" s="20">
        <v>9.8988257301627622E-2</v>
      </c>
      <c r="AX11" s="20">
        <v>0.2233901853235542</v>
      </c>
      <c r="AY11" s="20">
        <v>0.19767940083891361</v>
      </c>
      <c r="AZ11" s="20">
        <v>0.25968918983839367</v>
      </c>
      <c r="BA11" s="20">
        <v>0</v>
      </c>
      <c r="BB11" s="20">
        <v>0.28225565517465928</v>
      </c>
      <c r="BC11" s="20">
        <v>0.24425472653249269</v>
      </c>
      <c r="BE11" s="20">
        <v>0.1550773681458413</v>
      </c>
      <c r="BF11" s="20">
        <v>0.12432013726582369</v>
      </c>
      <c r="BG11" s="20">
        <v>0.20388502256568181</v>
      </c>
      <c r="BH11" s="20">
        <v>0.1966770183379685</v>
      </c>
      <c r="BI11" s="20">
        <v>0.1875919404612548</v>
      </c>
      <c r="BJ11" s="20">
        <v>0.28357215612606429</v>
      </c>
      <c r="BK11" s="20">
        <v>0.14447449932030501</v>
      </c>
      <c r="BL11" s="20">
        <v>0.32642530079931498</v>
      </c>
      <c r="BN11" s="20">
        <v>0.1831972980387338</v>
      </c>
      <c r="BO11" s="20">
        <v>0.1130762681108316</v>
      </c>
      <c r="BP11" s="20">
        <v>0.16773555297039999</v>
      </c>
    </row>
    <row r="12" spans="2:70" ht="19" customHeight="1" x14ac:dyDescent="0.35">
      <c r="B12" s="22" t="s">
        <v>144</v>
      </c>
      <c r="C12" s="20">
        <v>0.28059198476119518</v>
      </c>
      <c r="D12" s="20">
        <v>0.26498040914563148</v>
      </c>
      <c r="E12" s="20">
        <v>0.25503275667940362</v>
      </c>
      <c r="F12" s="20">
        <v>0.26712450129656229</v>
      </c>
      <c r="G12" s="20">
        <v>0.3069657587788987</v>
      </c>
      <c r="H12" s="20">
        <v>0.2291060280133356</v>
      </c>
      <c r="I12" s="20">
        <v>0.36028691819437009</v>
      </c>
      <c r="K12" s="20">
        <v>0.26176776736252172</v>
      </c>
      <c r="L12" s="20">
        <v>0.29829344764471522</v>
      </c>
      <c r="N12" s="20">
        <v>0.30103527209526332</v>
      </c>
      <c r="O12" s="20">
        <v>0.26884212539661578</v>
      </c>
      <c r="P12" s="20">
        <v>0.24986476852608791</v>
      </c>
      <c r="Q12" s="20">
        <v>0.27940530270363689</v>
      </c>
      <c r="S12" s="20">
        <v>0.2128483479308704</v>
      </c>
      <c r="T12" s="20">
        <v>0.18992935576048711</v>
      </c>
      <c r="U12" s="20">
        <v>0.26836904936527561</v>
      </c>
      <c r="V12" s="20">
        <v>0.21869564945886491</v>
      </c>
      <c r="W12" s="20">
        <v>0.2072249077879296</v>
      </c>
      <c r="X12" s="20">
        <v>0.2604038397791445</v>
      </c>
      <c r="Y12" s="20">
        <v>0.25187533381243182</v>
      </c>
      <c r="Z12" s="20">
        <v>0.41514565032421569</v>
      </c>
      <c r="AA12" s="20">
        <v>0.3626931282020639</v>
      </c>
      <c r="AB12" s="20">
        <v>0.3793929046195032</v>
      </c>
      <c r="AC12" s="20">
        <v>0.33660140305742348</v>
      </c>
      <c r="AD12" s="20">
        <v>0.3460091882051321</v>
      </c>
      <c r="AE12" s="20">
        <v>0.23016530766427459</v>
      </c>
      <c r="AF12" s="20">
        <v>0.21909018788649481</v>
      </c>
      <c r="AG12" s="20">
        <v>0.23170962060256439</v>
      </c>
      <c r="AH12" s="20">
        <v>0.32524145518319159</v>
      </c>
      <c r="AI12" s="20">
        <v>6.7327021600956966E-2</v>
      </c>
      <c r="AK12" s="20">
        <v>0.29390490580406259</v>
      </c>
      <c r="AL12" s="20">
        <v>0.26789756454685559</v>
      </c>
      <c r="AN12" s="20">
        <v>0.27290348822050409</v>
      </c>
      <c r="AO12" s="20">
        <v>0.29904106623607951</v>
      </c>
      <c r="AP12" s="20">
        <v>0.24261183356461449</v>
      </c>
      <c r="AQ12" s="20">
        <v>0.29199478448679361</v>
      </c>
      <c r="AR12" s="20">
        <v>0.28079367064121508</v>
      </c>
      <c r="AS12" s="20">
        <v>0.36616381028736528</v>
      </c>
      <c r="AT12" s="20">
        <v>0.11839867364151289</v>
      </c>
      <c r="AV12" s="20">
        <v>0.29940860402655578</v>
      </c>
      <c r="AW12" s="20">
        <v>0.3283835480052259</v>
      </c>
      <c r="AX12" s="20">
        <v>0.1987019716871834</v>
      </c>
      <c r="AY12" s="20">
        <v>0.2394383838796843</v>
      </c>
      <c r="AZ12" s="20">
        <v>0.25650116796703609</v>
      </c>
      <c r="BA12" s="20">
        <v>0.13943255762478021</v>
      </c>
      <c r="BB12" s="20">
        <v>9.056942749439427E-2</v>
      </c>
      <c r="BC12" s="20">
        <v>0.23189632189294901</v>
      </c>
      <c r="BE12" s="20">
        <v>0.29780851042989648</v>
      </c>
      <c r="BF12" s="20">
        <v>0.29943077913700428</v>
      </c>
      <c r="BG12" s="20">
        <v>0.21923260451602289</v>
      </c>
      <c r="BH12" s="20">
        <v>0.25289554483218829</v>
      </c>
      <c r="BI12" s="20">
        <v>0.29801142515597101</v>
      </c>
      <c r="BJ12" s="20">
        <v>0.25323494468620528</v>
      </c>
      <c r="BK12" s="20">
        <v>0.29091313967400168</v>
      </c>
      <c r="BL12" s="20">
        <v>0.15659068672379131</v>
      </c>
      <c r="BN12" s="20">
        <v>0.26861377074175402</v>
      </c>
      <c r="BO12" s="20">
        <v>0.32771858916055729</v>
      </c>
      <c r="BP12" s="20">
        <v>0.28868964833575339</v>
      </c>
    </row>
    <row r="13" spans="2:70" ht="19" customHeight="1" x14ac:dyDescent="0.35">
      <c r="B13" s="22" t="s">
        <v>143</v>
      </c>
      <c r="C13" s="20">
        <v>0.3551241335122885</v>
      </c>
      <c r="D13" s="20">
        <v>0.18937077754072271</v>
      </c>
      <c r="E13" s="20">
        <v>0.37341387963460643</v>
      </c>
      <c r="F13" s="20">
        <v>0.38310376658058481</v>
      </c>
      <c r="G13" s="20">
        <v>0.3609665074843898</v>
      </c>
      <c r="H13" s="20">
        <v>0.40105288143920559</v>
      </c>
      <c r="I13" s="20">
        <v>0.36417195634158878</v>
      </c>
      <c r="K13" s="20">
        <v>0.3625722557933741</v>
      </c>
      <c r="L13" s="20">
        <v>0.34910870742489758</v>
      </c>
      <c r="N13" s="20">
        <v>0.41476106615482772</v>
      </c>
      <c r="O13" s="20">
        <v>0.33485459449900401</v>
      </c>
      <c r="P13" s="20">
        <v>0.28109811827885661</v>
      </c>
      <c r="Q13" s="20">
        <v>0.30842786746653589</v>
      </c>
      <c r="S13" s="20">
        <v>0.2398088975945771</v>
      </c>
      <c r="T13" s="20">
        <v>0.26607508414110642</v>
      </c>
      <c r="U13" s="20">
        <v>0.34978336954755168</v>
      </c>
      <c r="V13" s="20">
        <v>0.27803329733763921</v>
      </c>
      <c r="W13" s="20">
        <v>0.3763727965650831</v>
      </c>
      <c r="X13" s="20">
        <v>0.29425426818993938</v>
      </c>
      <c r="Y13" s="20">
        <v>0.38906709431572262</v>
      </c>
      <c r="Z13" s="20">
        <v>0.24505413500644921</v>
      </c>
      <c r="AA13" s="20">
        <v>0.34467709870609281</v>
      </c>
      <c r="AB13" s="20">
        <v>0.40054999678568759</v>
      </c>
      <c r="AC13" s="20">
        <v>0.30719417927918991</v>
      </c>
      <c r="AD13" s="20">
        <v>0.30713513653203789</v>
      </c>
      <c r="AE13" s="20">
        <v>0.40767343461589589</v>
      </c>
      <c r="AF13" s="20">
        <v>0.45939340239782089</v>
      </c>
      <c r="AG13" s="20">
        <v>0.51067103313785833</v>
      </c>
      <c r="AH13" s="20">
        <v>0.467428200373328</v>
      </c>
      <c r="AI13" s="20">
        <v>0.26451306751698578</v>
      </c>
      <c r="AK13" s="20">
        <v>0.34589622759489669</v>
      </c>
      <c r="AL13" s="20">
        <v>0.36436532304257702</v>
      </c>
      <c r="AN13" s="20">
        <v>0.30758719775015569</v>
      </c>
      <c r="AO13" s="20">
        <v>0.30033542098304822</v>
      </c>
      <c r="AP13" s="20">
        <v>0.51368257044728882</v>
      </c>
      <c r="AQ13" s="20">
        <v>0.35009953517588638</v>
      </c>
      <c r="AR13" s="20">
        <v>0.38947445830099531</v>
      </c>
      <c r="AS13" s="20">
        <v>0.40220155132047269</v>
      </c>
      <c r="AT13" s="20">
        <v>0.31050545948990282</v>
      </c>
      <c r="AV13" s="20">
        <v>0.38664886293786749</v>
      </c>
      <c r="AW13" s="20">
        <v>0.38484423850770888</v>
      </c>
      <c r="AX13" s="20">
        <v>0.41917032773106389</v>
      </c>
      <c r="AY13" s="20">
        <v>0.24891388841087961</v>
      </c>
      <c r="AZ13" s="20">
        <v>0.31091173933324701</v>
      </c>
      <c r="BA13" s="20">
        <v>0</v>
      </c>
      <c r="BB13" s="20">
        <v>0.19434137633943879</v>
      </c>
      <c r="BC13" s="20">
        <v>0.306772596811137</v>
      </c>
      <c r="BE13" s="20">
        <v>0.40580573457534302</v>
      </c>
      <c r="BF13" s="20">
        <v>0.40026680038448292</v>
      </c>
      <c r="BG13" s="20">
        <v>0.38499142480861093</v>
      </c>
      <c r="BH13" s="20">
        <v>0.25999618590154322</v>
      </c>
      <c r="BI13" s="20">
        <v>0.30709866713750661</v>
      </c>
      <c r="BJ13" s="20">
        <v>0.22018620886246429</v>
      </c>
      <c r="BK13" s="20">
        <v>0.38883991976891158</v>
      </c>
      <c r="BL13" s="20">
        <v>0.28411190057184849</v>
      </c>
      <c r="BN13" s="20">
        <v>0.33913580066195742</v>
      </c>
      <c r="BO13" s="20">
        <v>0.38959221109003078</v>
      </c>
      <c r="BP13" s="20">
        <v>0.37987516574192742</v>
      </c>
    </row>
    <row r="14" spans="2:70" ht="19" customHeight="1" x14ac:dyDescent="0.35">
      <c r="B14" s="22" t="s">
        <v>93</v>
      </c>
      <c r="C14" s="20">
        <v>3.3533180316626762E-2</v>
      </c>
      <c r="D14" s="20">
        <v>5.3206614833648212E-3</v>
      </c>
      <c r="E14" s="20">
        <v>3.6603347450947857E-2</v>
      </c>
      <c r="F14" s="20">
        <v>2.1615459841549872E-2</v>
      </c>
      <c r="G14" s="20">
        <v>4.7707640577415181E-2</v>
      </c>
      <c r="H14" s="20">
        <v>5.1766683425413969E-2</v>
      </c>
      <c r="I14" s="20">
        <v>3.7753134660439863E-2</v>
      </c>
      <c r="K14" s="20">
        <v>2.2454561871256471E-2</v>
      </c>
      <c r="L14" s="20">
        <v>4.6240896823065779E-2</v>
      </c>
      <c r="N14" s="20">
        <v>1.7753868617875691E-2</v>
      </c>
      <c r="O14" s="20">
        <v>6.3925530171942621E-2</v>
      </c>
      <c r="P14" s="20">
        <v>1.809419454127029E-2</v>
      </c>
      <c r="Q14" s="20">
        <v>4.3471456981734227E-2</v>
      </c>
      <c r="S14" s="20">
        <v>0.19158244517494891</v>
      </c>
      <c r="T14" s="20">
        <v>0</v>
      </c>
      <c r="U14" s="20">
        <v>2.5325309362479641E-2</v>
      </c>
      <c r="V14" s="20">
        <v>2.9056199465840881E-2</v>
      </c>
      <c r="W14" s="20">
        <v>9.6681229667957072E-3</v>
      </c>
      <c r="X14" s="20">
        <v>6.0854493229884732E-2</v>
      </c>
      <c r="Y14" s="20">
        <v>1.9248758630238821E-2</v>
      </c>
      <c r="Z14" s="20">
        <v>2.5464938145134189E-2</v>
      </c>
      <c r="AA14" s="20">
        <v>5.1977518368721318E-2</v>
      </c>
      <c r="AB14" s="20">
        <v>0.1075519761239757</v>
      </c>
      <c r="AC14" s="20">
        <v>2.8593442962114201E-2</v>
      </c>
      <c r="AD14" s="20">
        <v>2.41238882266476E-2</v>
      </c>
      <c r="AE14" s="20">
        <v>2.21440759160146E-2</v>
      </c>
      <c r="AF14" s="20">
        <v>0</v>
      </c>
      <c r="AG14" s="20">
        <v>0</v>
      </c>
      <c r="AH14" s="20">
        <v>4.624202857519211E-3</v>
      </c>
      <c r="AI14" s="20">
        <v>0.12833595169420431</v>
      </c>
      <c r="AK14" s="20">
        <v>3.1442775961215308E-2</v>
      </c>
      <c r="AL14" s="20">
        <v>3.5125581205551301E-2</v>
      </c>
      <c r="AN14" s="20">
        <v>2.821081137730836E-2</v>
      </c>
      <c r="AO14" s="20">
        <v>1.8112410075108921E-2</v>
      </c>
      <c r="AP14" s="20">
        <v>2.8277368505360261E-2</v>
      </c>
      <c r="AQ14" s="20">
        <v>4.3584822769097468E-2</v>
      </c>
      <c r="AR14" s="20">
        <v>2.453309963616725E-2</v>
      </c>
      <c r="AS14" s="20">
        <v>0</v>
      </c>
      <c r="AT14" s="20">
        <v>0.19032965949796371</v>
      </c>
      <c r="AV14" s="20">
        <v>2.0850852707696949E-2</v>
      </c>
      <c r="AW14" s="20">
        <v>2.7306805774139641E-2</v>
      </c>
      <c r="AX14" s="20">
        <v>2.927987427526553E-2</v>
      </c>
      <c r="AY14" s="20">
        <v>1.654088567553871E-2</v>
      </c>
      <c r="AZ14" s="20">
        <v>5.255434291879537E-2</v>
      </c>
      <c r="BA14" s="20">
        <v>0</v>
      </c>
      <c r="BB14" s="20">
        <v>0.43283354099150761</v>
      </c>
      <c r="BC14" s="20">
        <v>3.238699449131778E-2</v>
      </c>
      <c r="BE14" s="20">
        <v>3.8399239743714987E-2</v>
      </c>
      <c r="BF14" s="20">
        <v>1.57468423659122E-2</v>
      </c>
      <c r="BG14" s="20">
        <v>3.517823261668359E-2</v>
      </c>
      <c r="BH14" s="20">
        <v>4.3582939439350453E-2</v>
      </c>
      <c r="BI14" s="20">
        <v>3.5523460469505372E-2</v>
      </c>
      <c r="BJ14" s="20">
        <v>5.9258002384699783E-2</v>
      </c>
      <c r="BK14" s="20">
        <v>5.3291848367578137E-2</v>
      </c>
      <c r="BL14" s="20">
        <v>4.5987889099621593E-2</v>
      </c>
      <c r="BN14" s="20">
        <v>2.7499045679014719E-2</v>
      </c>
      <c r="BO14" s="20">
        <v>5.2039124992642433E-2</v>
      </c>
      <c r="BP14" s="20">
        <v>4.1290131201264568E-2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161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6.4642636250024588E-2</v>
      </c>
      <c r="D9" s="20">
        <v>8.9720901438323369E-2</v>
      </c>
      <c r="E9" s="20">
        <v>6.3584134410718848E-2</v>
      </c>
      <c r="F9" s="20">
        <v>8.3315864430882389E-2</v>
      </c>
      <c r="G9" s="20">
        <v>5.8640698065250178E-2</v>
      </c>
      <c r="H9" s="20">
        <v>4.7934377357234638E-2</v>
      </c>
      <c r="I9" s="20">
        <v>4.1381544623403363E-2</v>
      </c>
      <c r="K9" s="20">
        <v>7.1748673786493536E-2</v>
      </c>
      <c r="L9" s="20">
        <v>5.7068321300910607E-2</v>
      </c>
      <c r="N9" s="20">
        <v>5.9142293859771579E-2</v>
      </c>
      <c r="O9" s="20">
        <v>5.4689665979138068E-2</v>
      </c>
      <c r="P9" s="20">
        <v>9.6581755910629716E-2</v>
      </c>
      <c r="Q9" s="20">
        <v>6.4206669725982227E-2</v>
      </c>
      <c r="S9" s="20">
        <v>9.2026499161067532E-2</v>
      </c>
      <c r="T9" s="20">
        <v>9.1127864270716105E-2</v>
      </c>
      <c r="U9" s="20">
        <v>8.1741168187560956E-2</v>
      </c>
      <c r="V9" s="20">
        <v>6.2222867591785927E-2</v>
      </c>
      <c r="W9" s="20">
        <v>9.7493724664269574E-2</v>
      </c>
      <c r="X9" s="20">
        <v>2.4550985615207899E-2</v>
      </c>
      <c r="Y9" s="20">
        <v>0.1132383982604708</v>
      </c>
      <c r="Z9" s="20">
        <v>7.7076223550330794E-2</v>
      </c>
      <c r="AA9" s="20">
        <v>5.2327542096274791E-2</v>
      </c>
      <c r="AB9" s="20">
        <v>4.2701839443664888E-2</v>
      </c>
      <c r="AC9" s="20">
        <v>7.7361541124470259E-2</v>
      </c>
      <c r="AD9" s="20">
        <v>4.6085230456773471E-2</v>
      </c>
      <c r="AE9" s="20">
        <v>3.765936660132773E-2</v>
      </c>
      <c r="AF9" s="20">
        <v>8.1276776098839001E-2</v>
      </c>
      <c r="AG9" s="20">
        <v>1.405044373909245E-2</v>
      </c>
      <c r="AH9" s="20">
        <v>2.5817452856953312E-2</v>
      </c>
      <c r="AI9" s="20">
        <v>0.1478906988053669</v>
      </c>
      <c r="AK9" s="20">
        <v>6.0665313786966248E-2</v>
      </c>
      <c r="AL9" s="20">
        <v>6.888344760034236E-2</v>
      </c>
      <c r="AN9" s="20">
        <v>6.1784083994968493E-2</v>
      </c>
      <c r="AO9" s="20">
        <v>7.0498093605125725E-2</v>
      </c>
      <c r="AP9" s="20">
        <v>6.4799812339385435E-2</v>
      </c>
      <c r="AQ9" s="20">
        <v>6.0324589609747618E-2</v>
      </c>
      <c r="AR9" s="20">
        <v>7.6629933307491002E-2</v>
      </c>
      <c r="AS9" s="20">
        <v>3.069348904657131E-2</v>
      </c>
      <c r="AT9" s="20">
        <v>5.5518757109742627E-2</v>
      </c>
      <c r="AV9" s="20">
        <v>5.6544301465175799E-2</v>
      </c>
      <c r="AW9" s="20">
        <v>5.9787404426959602E-2</v>
      </c>
      <c r="AX9" s="20">
        <v>3.3259922829422507E-2</v>
      </c>
      <c r="AY9" s="20">
        <v>0.1072168072853366</v>
      </c>
      <c r="AZ9" s="20">
        <v>0.1043428923891727</v>
      </c>
      <c r="BA9" s="20">
        <v>0.63243069381893513</v>
      </c>
      <c r="BB9" s="20">
        <v>0</v>
      </c>
      <c r="BC9" s="20">
        <v>5.7257681375301961E-2</v>
      </c>
      <c r="BE9" s="20">
        <v>5.3439830784584211E-2</v>
      </c>
      <c r="BF9" s="20">
        <v>5.3777333651277008E-2</v>
      </c>
      <c r="BG9" s="20">
        <v>3.7280974113272143E-2</v>
      </c>
      <c r="BH9" s="20">
        <v>8.7294825375611507E-2</v>
      </c>
      <c r="BI9" s="20">
        <v>8.048976120502882E-2</v>
      </c>
      <c r="BJ9" s="20">
        <v>0.1055325708110549</v>
      </c>
      <c r="BK9" s="20">
        <v>3.7139250080023327E-2</v>
      </c>
      <c r="BL9" s="20">
        <v>0.1444411622630036</v>
      </c>
      <c r="BN9" s="20">
        <v>7.4770625656951667E-2</v>
      </c>
      <c r="BO9" s="20">
        <v>4.902837080633838E-2</v>
      </c>
      <c r="BP9" s="20">
        <v>4.1469593201779842E-2</v>
      </c>
    </row>
    <row r="10" spans="2:70" ht="19" customHeight="1" x14ac:dyDescent="0.35">
      <c r="B10" s="22" t="s">
        <v>146</v>
      </c>
      <c r="C10" s="20">
        <v>9.0337014465639603E-2</v>
      </c>
      <c r="D10" s="20">
        <v>0.1669364139047024</v>
      </c>
      <c r="E10" s="20">
        <v>0.1170599053944885</v>
      </c>
      <c r="F10" s="20">
        <v>0.1103044139149961</v>
      </c>
      <c r="G10" s="20">
        <v>5.0788264288326598E-2</v>
      </c>
      <c r="H10" s="20">
        <v>7.000346713395833E-2</v>
      </c>
      <c r="I10" s="20">
        <v>2.5015620298163552E-2</v>
      </c>
      <c r="K10" s="20">
        <v>9.5190452059936217E-2</v>
      </c>
      <c r="L10" s="20">
        <v>8.5472889545624875E-2</v>
      </c>
      <c r="N10" s="20">
        <v>6.8647023843632637E-2</v>
      </c>
      <c r="O10" s="20">
        <v>0.1199769122024079</v>
      </c>
      <c r="P10" s="20">
        <v>9.5727322597147307E-2</v>
      </c>
      <c r="Q10" s="20">
        <v>9.8787081166281057E-2</v>
      </c>
      <c r="S10" s="20">
        <v>3.2117813268760773E-2</v>
      </c>
      <c r="T10" s="20">
        <v>9.6423069117030219E-2</v>
      </c>
      <c r="U10" s="20">
        <v>0</v>
      </c>
      <c r="V10" s="20">
        <v>6.9095520398722007E-2</v>
      </c>
      <c r="W10" s="20">
        <v>0.11502723511707889</v>
      </c>
      <c r="X10" s="20">
        <v>0.1124116680478182</v>
      </c>
      <c r="Y10" s="20">
        <v>8.9374177726911058E-2</v>
      </c>
      <c r="Z10" s="20">
        <v>0.14535021778729479</v>
      </c>
      <c r="AA10" s="20">
        <v>2.6831923040761589E-2</v>
      </c>
      <c r="AB10" s="20">
        <v>7.2566261341983171E-2</v>
      </c>
      <c r="AC10" s="20">
        <v>0.18811534272676131</v>
      </c>
      <c r="AD10" s="20">
        <v>6.8412268010277916E-2</v>
      </c>
      <c r="AE10" s="20">
        <v>0.1002676134035399</v>
      </c>
      <c r="AF10" s="20">
        <v>5.347193197431313E-2</v>
      </c>
      <c r="AG10" s="20">
        <v>1.7596472981989259E-2</v>
      </c>
      <c r="AH10" s="20">
        <v>8.4878779771222809E-2</v>
      </c>
      <c r="AI10" s="20">
        <v>0.137961173741485</v>
      </c>
      <c r="AK10" s="20">
        <v>7.6687776382008882E-2</v>
      </c>
      <c r="AL10" s="20">
        <v>0.1044365769515944</v>
      </c>
      <c r="AN10" s="20">
        <v>0.1391510226114421</v>
      </c>
      <c r="AO10" s="20">
        <v>0.1071763385726877</v>
      </c>
      <c r="AP10" s="20">
        <v>4.6900315751638597E-2</v>
      </c>
      <c r="AQ10" s="20">
        <v>7.4186790419751542E-2</v>
      </c>
      <c r="AR10" s="20">
        <v>7.3206192126787376E-2</v>
      </c>
      <c r="AS10" s="20">
        <v>6.6115246623044174E-2</v>
      </c>
      <c r="AT10" s="20">
        <v>8.0594968287248353E-2</v>
      </c>
      <c r="AV10" s="20">
        <v>5.6757157652016263E-2</v>
      </c>
      <c r="AW10" s="20">
        <v>9.9037425414890343E-2</v>
      </c>
      <c r="AX10" s="20">
        <v>6.0550656562902573E-2</v>
      </c>
      <c r="AY10" s="20">
        <v>0.14742654763753191</v>
      </c>
      <c r="AZ10" s="20">
        <v>6.6591296783983775E-2</v>
      </c>
      <c r="BA10" s="20">
        <v>0</v>
      </c>
      <c r="BB10" s="20">
        <v>0</v>
      </c>
      <c r="BC10" s="20">
        <v>0.11980960334806889</v>
      </c>
      <c r="BE10" s="20">
        <v>7.797554207091574E-2</v>
      </c>
      <c r="BF10" s="20">
        <v>0.1035909313803204</v>
      </c>
      <c r="BG10" s="20">
        <v>2.8530770309468181E-2</v>
      </c>
      <c r="BH10" s="20">
        <v>0.15137617500122119</v>
      </c>
      <c r="BI10" s="20">
        <v>0.1004343390708109</v>
      </c>
      <c r="BJ10" s="20">
        <v>5.1406618310004523E-2</v>
      </c>
      <c r="BK10" s="20">
        <v>3.3848661754183149E-2</v>
      </c>
      <c r="BL10" s="20">
        <v>0.1240780117921924</v>
      </c>
      <c r="BN10" s="20">
        <v>0.10127098502506809</v>
      </c>
      <c r="BO10" s="20">
        <v>3.057021766215726E-2</v>
      </c>
      <c r="BP10" s="20">
        <v>0.1045465116087263</v>
      </c>
    </row>
    <row r="11" spans="2:70" ht="32" customHeight="1" x14ac:dyDescent="0.35">
      <c r="B11" s="22" t="s">
        <v>145</v>
      </c>
      <c r="C11" s="20">
        <v>0.17202908196436659</v>
      </c>
      <c r="D11" s="20">
        <v>0.26034263190184592</v>
      </c>
      <c r="E11" s="20">
        <v>0.18224691737550311</v>
      </c>
      <c r="F11" s="20">
        <v>0.16556523650317981</v>
      </c>
      <c r="G11" s="20">
        <v>0.2184412186083205</v>
      </c>
      <c r="H11" s="20">
        <v>0.12570009803568261</v>
      </c>
      <c r="I11" s="20">
        <v>9.6313394935976293E-2</v>
      </c>
      <c r="K11" s="20">
        <v>0.16351452421557949</v>
      </c>
      <c r="L11" s="20">
        <v>0.18146874361941581</v>
      </c>
      <c r="N11" s="20">
        <v>0.12504196487370869</v>
      </c>
      <c r="O11" s="20">
        <v>0.17323735705014531</v>
      </c>
      <c r="P11" s="20">
        <v>0.18685697000595869</v>
      </c>
      <c r="Q11" s="20">
        <v>0.25119671062285692</v>
      </c>
      <c r="S11" s="20">
        <v>0.25644973568106427</v>
      </c>
      <c r="T11" s="20">
        <v>0.38126890027015231</v>
      </c>
      <c r="U11" s="20">
        <v>0.2443112934499691</v>
      </c>
      <c r="V11" s="20">
        <v>0.30817806730085678</v>
      </c>
      <c r="W11" s="20">
        <v>0.1925799491816729</v>
      </c>
      <c r="X11" s="20">
        <v>0.27855437899616731</v>
      </c>
      <c r="Y11" s="20">
        <v>0.15369456726467659</v>
      </c>
      <c r="Z11" s="20">
        <v>7.0593331685929628E-2</v>
      </c>
      <c r="AA11" s="20">
        <v>0.10434869706391769</v>
      </c>
      <c r="AB11" s="20">
        <v>0.15241418332991921</v>
      </c>
      <c r="AC11" s="20">
        <v>0.1223393442195186</v>
      </c>
      <c r="AD11" s="20">
        <v>0.14197475448385061</v>
      </c>
      <c r="AE11" s="20">
        <v>0.1518804470522018</v>
      </c>
      <c r="AF11" s="20">
        <v>0.12174821135326939</v>
      </c>
      <c r="AG11" s="20">
        <v>0.1570047494317654</v>
      </c>
      <c r="AH11" s="20">
        <v>0.11863158225442511</v>
      </c>
      <c r="AI11" s="20">
        <v>0.15090326654221589</v>
      </c>
      <c r="AK11" s="20">
        <v>0.16284647505522859</v>
      </c>
      <c r="AL11" s="20">
        <v>0.1806888250263933</v>
      </c>
      <c r="AN11" s="20">
        <v>0.20820527294912319</v>
      </c>
      <c r="AO11" s="20">
        <v>0.19055681625496021</v>
      </c>
      <c r="AP11" s="20">
        <v>0.169755930912979</v>
      </c>
      <c r="AQ11" s="20">
        <v>0.15020497012698961</v>
      </c>
      <c r="AR11" s="20">
        <v>0.15390076561951441</v>
      </c>
      <c r="AS11" s="20">
        <v>0.11836424932101661</v>
      </c>
      <c r="AT11" s="20">
        <v>0.18913372486388691</v>
      </c>
      <c r="AV11" s="20">
        <v>0.17774867682211881</v>
      </c>
      <c r="AW11" s="20">
        <v>0.14962092694844659</v>
      </c>
      <c r="AX11" s="20">
        <v>0.14281079370388239</v>
      </c>
      <c r="AY11" s="20">
        <v>0.223227225203316</v>
      </c>
      <c r="AZ11" s="20">
        <v>0.1618646261818539</v>
      </c>
      <c r="BA11" s="20">
        <v>0</v>
      </c>
      <c r="BB11" s="20">
        <v>0.19478620660735729</v>
      </c>
      <c r="BC11" s="20">
        <v>0.21432934574698939</v>
      </c>
      <c r="BE11" s="20">
        <v>0.1766643267340996</v>
      </c>
      <c r="BF11" s="20">
        <v>0.15563175449718269</v>
      </c>
      <c r="BG11" s="20">
        <v>0.21078717372240291</v>
      </c>
      <c r="BH11" s="20">
        <v>0.214103011335955</v>
      </c>
      <c r="BI11" s="20">
        <v>0.11804098643488189</v>
      </c>
      <c r="BJ11" s="20">
        <v>0.20607708004326331</v>
      </c>
      <c r="BK11" s="20">
        <v>0.21755862734501261</v>
      </c>
      <c r="BL11" s="20">
        <v>0.19584424676166229</v>
      </c>
      <c r="BN11" s="20">
        <v>0.177884832100839</v>
      </c>
      <c r="BO11" s="20">
        <v>0.15107515116963821</v>
      </c>
      <c r="BP11" s="20">
        <v>0.1643091571154166</v>
      </c>
    </row>
    <row r="12" spans="2:70" ht="19" customHeight="1" x14ac:dyDescent="0.35">
      <c r="B12" s="22" t="s">
        <v>144</v>
      </c>
      <c r="C12" s="20">
        <v>0.29050587778620379</v>
      </c>
      <c r="D12" s="20">
        <v>0.25782866644999392</v>
      </c>
      <c r="E12" s="20">
        <v>0.26352120233225701</v>
      </c>
      <c r="F12" s="20">
        <v>0.26733659808985138</v>
      </c>
      <c r="G12" s="20">
        <v>0.29670624162640669</v>
      </c>
      <c r="H12" s="20">
        <v>0.34533544166380659</v>
      </c>
      <c r="I12" s="20">
        <v>0.33604702101202388</v>
      </c>
      <c r="K12" s="20">
        <v>0.29696330304587559</v>
      </c>
      <c r="L12" s="20">
        <v>0.2797866322742748</v>
      </c>
      <c r="N12" s="20">
        <v>0.31058946491985162</v>
      </c>
      <c r="O12" s="20">
        <v>0.29656064744492422</v>
      </c>
      <c r="P12" s="20">
        <v>0.27252206297382658</v>
      </c>
      <c r="Q12" s="20">
        <v>0.26356888948970519</v>
      </c>
      <c r="S12" s="20">
        <v>0.12014644876862959</v>
      </c>
      <c r="T12" s="20">
        <v>0.31878687139385142</v>
      </c>
      <c r="U12" s="20">
        <v>0.28300538655759327</v>
      </c>
      <c r="V12" s="20">
        <v>0.2010779770447651</v>
      </c>
      <c r="W12" s="20">
        <v>0.17877872380046561</v>
      </c>
      <c r="X12" s="20">
        <v>0.26145052059072049</v>
      </c>
      <c r="Y12" s="20">
        <v>0.26487829700265958</v>
      </c>
      <c r="Z12" s="20">
        <v>0.39571673201492941</v>
      </c>
      <c r="AA12" s="20">
        <v>0.43978460153654042</v>
      </c>
      <c r="AB12" s="20">
        <v>0.21813423508600421</v>
      </c>
      <c r="AC12" s="20">
        <v>0.32844957881628611</v>
      </c>
      <c r="AD12" s="20">
        <v>0.3086353102926872</v>
      </c>
      <c r="AE12" s="20">
        <v>0.28434140774103411</v>
      </c>
      <c r="AF12" s="20">
        <v>0.28659901208024902</v>
      </c>
      <c r="AG12" s="20">
        <v>0.38327672475687508</v>
      </c>
      <c r="AH12" s="20">
        <v>0.31404663439026997</v>
      </c>
      <c r="AI12" s="20">
        <v>0.1477122101188649</v>
      </c>
      <c r="AK12" s="20">
        <v>0.30839898918680919</v>
      </c>
      <c r="AL12" s="20">
        <v>0.27251411062882658</v>
      </c>
      <c r="AN12" s="20">
        <v>0.30623117354778778</v>
      </c>
      <c r="AO12" s="20">
        <v>0.2467637507474294</v>
      </c>
      <c r="AP12" s="20">
        <v>0.23355134017093049</v>
      </c>
      <c r="AQ12" s="20">
        <v>0.35491938426995268</v>
      </c>
      <c r="AR12" s="20">
        <v>0.30414159194622542</v>
      </c>
      <c r="AS12" s="20">
        <v>0.26774535766154928</v>
      </c>
      <c r="AT12" s="20">
        <v>0.1384755479164145</v>
      </c>
      <c r="AV12" s="20">
        <v>0.30857944466569931</v>
      </c>
      <c r="AW12" s="20">
        <v>0.31290435784840892</v>
      </c>
      <c r="AX12" s="20">
        <v>0.2433654172470617</v>
      </c>
      <c r="AY12" s="20">
        <v>0.25224487711004989</v>
      </c>
      <c r="AZ12" s="20">
        <v>0.236634973683086</v>
      </c>
      <c r="BA12" s="20">
        <v>0</v>
      </c>
      <c r="BB12" s="20">
        <v>0.17803887606169619</v>
      </c>
      <c r="BC12" s="20">
        <v>0.29245861922282829</v>
      </c>
      <c r="BE12" s="20">
        <v>0.30485131218644917</v>
      </c>
      <c r="BF12" s="20">
        <v>0.30769577640120072</v>
      </c>
      <c r="BG12" s="20">
        <v>0.27878681547670919</v>
      </c>
      <c r="BH12" s="20">
        <v>0.27921804594142591</v>
      </c>
      <c r="BI12" s="20">
        <v>0.28948124363938399</v>
      </c>
      <c r="BJ12" s="20">
        <v>0.33524162569784649</v>
      </c>
      <c r="BK12" s="20">
        <v>0.24454886550547431</v>
      </c>
      <c r="BL12" s="20">
        <v>9.5776784178526364E-2</v>
      </c>
      <c r="BN12" s="20">
        <v>0.27757300795281392</v>
      </c>
      <c r="BO12" s="20">
        <v>0.33673196643277992</v>
      </c>
      <c r="BP12" s="20">
        <v>0.29445770635082869</v>
      </c>
    </row>
    <row r="13" spans="2:70" ht="19" customHeight="1" x14ac:dyDescent="0.35">
      <c r="B13" s="22" t="s">
        <v>143</v>
      </c>
      <c r="C13" s="20">
        <v>0.33249838264523479</v>
      </c>
      <c r="D13" s="20">
        <v>0.19557422499217439</v>
      </c>
      <c r="E13" s="20">
        <v>0.31930249841004021</v>
      </c>
      <c r="F13" s="20">
        <v>0.33886550066469362</v>
      </c>
      <c r="G13" s="20">
        <v>0.3337273328895608</v>
      </c>
      <c r="H13" s="20">
        <v>0.34748864842714799</v>
      </c>
      <c r="I13" s="20">
        <v>0.42435209907050608</v>
      </c>
      <c r="K13" s="20">
        <v>0.34575422270517658</v>
      </c>
      <c r="L13" s="20">
        <v>0.319787440140472</v>
      </c>
      <c r="N13" s="20">
        <v>0.40798093148602738</v>
      </c>
      <c r="O13" s="20">
        <v>0.27295535759545381</v>
      </c>
      <c r="P13" s="20">
        <v>0.32394169095178571</v>
      </c>
      <c r="Q13" s="20">
        <v>0.2468700110367639</v>
      </c>
      <c r="S13" s="20">
        <v>0.30767705794552902</v>
      </c>
      <c r="T13" s="20">
        <v>4.6028439022960298E-2</v>
      </c>
      <c r="U13" s="20">
        <v>0.3499448564444857</v>
      </c>
      <c r="V13" s="20">
        <v>0.35942556766387002</v>
      </c>
      <c r="W13" s="20">
        <v>0.39955476494195352</v>
      </c>
      <c r="X13" s="20">
        <v>0.2163441035818762</v>
      </c>
      <c r="Y13" s="20">
        <v>0.32485309326990602</v>
      </c>
      <c r="Z13" s="20">
        <v>0.28579855681638111</v>
      </c>
      <c r="AA13" s="20">
        <v>0.29731618057631298</v>
      </c>
      <c r="AB13" s="20">
        <v>0.43927525132433742</v>
      </c>
      <c r="AC13" s="20">
        <v>0.23622947878074621</v>
      </c>
      <c r="AD13" s="20">
        <v>0.43489243675641082</v>
      </c>
      <c r="AE13" s="20">
        <v>0.38639628242226698</v>
      </c>
      <c r="AF13" s="20">
        <v>0.4569040684933296</v>
      </c>
      <c r="AG13" s="20">
        <v>0.39363393113799588</v>
      </c>
      <c r="AH13" s="20">
        <v>0.44561120855906949</v>
      </c>
      <c r="AI13" s="20">
        <v>0.18636466637774229</v>
      </c>
      <c r="AK13" s="20">
        <v>0.35346513305457111</v>
      </c>
      <c r="AL13" s="20">
        <v>0.31205629342887009</v>
      </c>
      <c r="AN13" s="20">
        <v>0.24172641736174319</v>
      </c>
      <c r="AO13" s="20">
        <v>0.32540209806367898</v>
      </c>
      <c r="AP13" s="20">
        <v>0.43505957917988758</v>
      </c>
      <c r="AQ13" s="20">
        <v>0.32479987051532172</v>
      </c>
      <c r="AR13" s="20">
        <v>0.37167133647968242</v>
      </c>
      <c r="AS13" s="20">
        <v>0.4390681261968129</v>
      </c>
      <c r="AT13" s="20">
        <v>0.2904285852150012</v>
      </c>
      <c r="AV13" s="20">
        <v>0.37669564620385321</v>
      </c>
      <c r="AW13" s="20">
        <v>0.33004402584137182</v>
      </c>
      <c r="AX13" s="20">
        <v>0.49839638979054413</v>
      </c>
      <c r="AY13" s="20">
        <v>0.20606789020468841</v>
      </c>
      <c r="AZ13" s="20">
        <v>0.38447850839686493</v>
      </c>
      <c r="BA13" s="20">
        <v>0.36756930618106493</v>
      </c>
      <c r="BB13" s="20">
        <v>0.19434137633943879</v>
      </c>
      <c r="BC13" s="20">
        <v>0.25100741622650391</v>
      </c>
      <c r="BE13" s="20">
        <v>0.36097009110273609</v>
      </c>
      <c r="BF13" s="20">
        <v>0.33928865786731383</v>
      </c>
      <c r="BG13" s="20">
        <v>0.4161516781075702</v>
      </c>
      <c r="BH13" s="20">
        <v>0.18874238724040679</v>
      </c>
      <c r="BI13" s="20">
        <v>0.37972189201137141</v>
      </c>
      <c r="BJ13" s="20">
        <v>0.16017684650138581</v>
      </c>
      <c r="BK13" s="20">
        <v>0.34637715371616462</v>
      </c>
      <c r="BL13" s="20">
        <v>0.43985979500461542</v>
      </c>
      <c r="BN13" s="20">
        <v>0.32412137695507492</v>
      </c>
      <c r="BO13" s="20">
        <v>0.37023864105437809</v>
      </c>
      <c r="BP13" s="20">
        <v>0.33309531744117482</v>
      </c>
    </row>
    <row r="14" spans="2:70" ht="19" customHeight="1" x14ac:dyDescent="0.35">
      <c r="B14" s="22" t="s">
        <v>93</v>
      </c>
      <c r="C14" s="20">
        <v>4.9987006888530409E-2</v>
      </c>
      <c r="D14" s="20">
        <v>2.9597161312959901E-2</v>
      </c>
      <c r="E14" s="20">
        <v>5.4285342076992302E-2</v>
      </c>
      <c r="F14" s="20">
        <v>3.4612386396396647E-2</v>
      </c>
      <c r="G14" s="20">
        <v>4.1696244522135287E-2</v>
      </c>
      <c r="H14" s="20">
        <v>6.3537967382169866E-2</v>
      </c>
      <c r="I14" s="20">
        <v>7.6890320059926631E-2</v>
      </c>
      <c r="K14" s="20">
        <v>2.6828824186938501E-2</v>
      </c>
      <c r="L14" s="20">
        <v>7.6415973119301844E-2</v>
      </c>
      <c r="N14" s="20">
        <v>2.8598321017008248E-2</v>
      </c>
      <c r="O14" s="20">
        <v>8.2580059727930671E-2</v>
      </c>
      <c r="P14" s="20">
        <v>2.437019756065208E-2</v>
      </c>
      <c r="Q14" s="20">
        <v>7.5370637958410702E-2</v>
      </c>
      <c r="S14" s="20">
        <v>0.19158244517494891</v>
      </c>
      <c r="T14" s="20">
        <v>6.6364855925289706E-2</v>
      </c>
      <c r="U14" s="20">
        <v>4.0997295360390908E-2</v>
      </c>
      <c r="V14" s="20">
        <v>0</v>
      </c>
      <c r="W14" s="20">
        <v>1.6565602294559331E-2</v>
      </c>
      <c r="X14" s="20">
        <v>0.1066883431682101</v>
      </c>
      <c r="Y14" s="20">
        <v>5.3961466475375919E-2</v>
      </c>
      <c r="Z14" s="20">
        <v>2.5464938145134189E-2</v>
      </c>
      <c r="AA14" s="20">
        <v>7.9391055686192591E-2</v>
      </c>
      <c r="AB14" s="20">
        <v>7.4908229474091106E-2</v>
      </c>
      <c r="AC14" s="20">
        <v>4.7504714332217667E-2</v>
      </c>
      <c r="AD14" s="20">
        <v>0</v>
      </c>
      <c r="AE14" s="20">
        <v>3.9454882779629379E-2</v>
      </c>
      <c r="AF14" s="20">
        <v>0</v>
      </c>
      <c r="AG14" s="20">
        <v>3.4437677952282003E-2</v>
      </c>
      <c r="AH14" s="20">
        <v>1.101434216805916E-2</v>
      </c>
      <c r="AI14" s="20">
        <v>0.22916798441432509</v>
      </c>
      <c r="AK14" s="20">
        <v>3.7936312534415852E-2</v>
      </c>
      <c r="AL14" s="20">
        <v>6.1420746363973273E-2</v>
      </c>
      <c r="AN14" s="20">
        <v>4.2902029534935313E-2</v>
      </c>
      <c r="AO14" s="20">
        <v>5.9602902756117938E-2</v>
      </c>
      <c r="AP14" s="20">
        <v>4.9933021645178849E-2</v>
      </c>
      <c r="AQ14" s="20">
        <v>3.5564395058236928E-2</v>
      </c>
      <c r="AR14" s="20">
        <v>2.045018052029933E-2</v>
      </c>
      <c r="AS14" s="20">
        <v>7.8013531151005719E-2</v>
      </c>
      <c r="AT14" s="20">
        <v>0.24584841660770629</v>
      </c>
      <c r="AV14" s="20">
        <v>2.3674773191136929E-2</v>
      </c>
      <c r="AW14" s="20">
        <v>4.8605859519922648E-2</v>
      </c>
      <c r="AX14" s="20">
        <v>2.1616819866186888E-2</v>
      </c>
      <c r="AY14" s="20">
        <v>6.3816652559077217E-2</v>
      </c>
      <c r="AZ14" s="20">
        <v>4.6087702565038517E-2</v>
      </c>
      <c r="BA14" s="20">
        <v>0</v>
      </c>
      <c r="BB14" s="20">
        <v>0.43283354099150761</v>
      </c>
      <c r="BC14" s="20">
        <v>6.5137334080307502E-2</v>
      </c>
      <c r="BE14" s="20">
        <v>2.6098897121215148E-2</v>
      </c>
      <c r="BF14" s="20">
        <v>4.0015546202705463E-2</v>
      </c>
      <c r="BG14" s="20">
        <v>2.8462588270577249E-2</v>
      </c>
      <c r="BH14" s="20">
        <v>7.9265555105379706E-2</v>
      </c>
      <c r="BI14" s="20">
        <v>3.1831777638523018E-2</v>
      </c>
      <c r="BJ14" s="20">
        <v>0.14156525863644509</v>
      </c>
      <c r="BK14" s="20">
        <v>0.120527441599142</v>
      </c>
      <c r="BL14" s="20">
        <v>0</v>
      </c>
      <c r="BN14" s="20">
        <v>4.4379172309252382E-2</v>
      </c>
      <c r="BO14" s="20">
        <v>6.2355652874708012E-2</v>
      </c>
      <c r="BP14" s="20">
        <v>6.2121714282073678E-2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162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147</v>
      </c>
      <c r="C9" s="20">
        <v>0.1228659415655395</v>
      </c>
      <c r="D9" s="20">
        <v>0.1263452153992361</v>
      </c>
      <c r="E9" s="20">
        <v>9.7655819368689736E-2</v>
      </c>
      <c r="F9" s="20">
        <v>0.14324688372744609</v>
      </c>
      <c r="G9" s="20">
        <v>0.12246745991043149</v>
      </c>
      <c r="H9" s="20">
        <v>0.1070028637004982</v>
      </c>
      <c r="I9" s="20">
        <v>0.14052426957474151</v>
      </c>
      <c r="K9" s="20">
        <v>0.1128034114640195</v>
      </c>
      <c r="L9" s="20">
        <v>0.13328011396695039</v>
      </c>
      <c r="N9" s="20">
        <v>0.12161317698939419</v>
      </c>
      <c r="O9" s="20">
        <v>0.10819723058392761</v>
      </c>
      <c r="P9" s="20">
        <v>0.14104087268990539</v>
      </c>
      <c r="Q9" s="20">
        <v>0.1228944071432588</v>
      </c>
      <c r="S9" s="20">
        <v>3.4699510073873063E-2</v>
      </c>
      <c r="T9" s="20">
        <v>0.15120539523065671</v>
      </c>
      <c r="U9" s="20">
        <v>0.1337900541697889</v>
      </c>
      <c r="V9" s="20">
        <v>0.12377265291214901</v>
      </c>
      <c r="W9" s="20">
        <v>8.2146295044910264E-2</v>
      </c>
      <c r="X9" s="20">
        <v>0.1182519995629069</v>
      </c>
      <c r="Y9" s="20">
        <v>0.1097705878210348</v>
      </c>
      <c r="Z9" s="20">
        <v>9.5423948074787879E-2</v>
      </c>
      <c r="AA9" s="20">
        <v>0.11436475852849021</v>
      </c>
      <c r="AB9" s="20">
        <v>0.15155218402145629</v>
      </c>
      <c r="AC9" s="20">
        <v>0.13348856712460069</v>
      </c>
      <c r="AD9" s="20">
        <v>0.16599152057230529</v>
      </c>
      <c r="AE9" s="20">
        <v>5.45396817961602E-2</v>
      </c>
      <c r="AF9" s="20">
        <v>0.1136799132652543</v>
      </c>
      <c r="AG9" s="20">
        <v>9.189888959821399E-2</v>
      </c>
      <c r="AH9" s="20">
        <v>0.13464130494134291</v>
      </c>
      <c r="AI9" s="20">
        <v>0.21148455943946731</v>
      </c>
      <c r="AK9" s="20">
        <v>0.13155320859201619</v>
      </c>
      <c r="AL9" s="20">
        <v>0.11451462138337649</v>
      </c>
      <c r="AN9" s="20">
        <v>0.15416610991632429</v>
      </c>
      <c r="AO9" s="20">
        <v>0.11114846038453</v>
      </c>
      <c r="AP9" s="20">
        <v>0.1240875316337571</v>
      </c>
      <c r="AQ9" s="20">
        <v>0.13094896998447289</v>
      </c>
      <c r="AR9" s="20">
        <v>0.1061421548807325</v>
      </c>
      <c r="AS9" s="20">
        <v>0.14359880836666811</v>
      </c>
      <c r="AT9" s="20">
        <v>2.9265020436526599E-2</v>
      </c>
      <c r="AV9" s="20">
        <v>9.5366035888773057E-2</v>
      </c>
      <c r="AW9" s="20">
        <v>0.1313335622967797</v>
      </c>
      <c r="AX9" s="20">
        <v>0.1228438243014168</v>
      </c>
      <c r="AY9" s="20">
        <v>0.1427197964762707</v>
      </c>
      <c r="AZ9" s="20">
        <v>0.12674089104249911</v>
      </c>
      <c r="BA9" s="20">
        <v>0.30494202326184661</v>
      </c>
      <c r="BB9" s="20">
        <v>6.9501297691103664E-2</v>
      </c>
      <c r="BC9" s="20">
        <v>0.12610890672355601</v>
      </c>
      <c r="BE9" s="20">
        <v>9.8218600963154032E-2</v>
      </c>
      <c r="BF9" s="20">
        <v>0.1166321333611207</v>
      </c>
      <c r="BG9" s="20">
        <v>7.3854949192928551E-2</v>
      </c>
      <c r="BH9" s="20">
        <v>0.13885913623100571</v>
      </c>
      <c r="BI9" s="20">
        <v>0.11784823377151921</v>
      </c>
      <c r="BJ9" s="20">
        <v>0.19465790058210539</v>
      </c>
      <c r="BK9" s="20">
        <v>0.17964457606337059</v>
      </c>
      <c r="BL9" s="20">
        <v>0.1696300879399904</v>
      </c>
      <c r="BN9" s="20">
        <v>0.12543712421988301</v>
      </c>
      <c r="BO9" s="20">
        <v>9.9079130452478778E-2</v>
      </c>
      <c r="BP9" s="20">
        <v>0.13330756366578209</v>
      </c>
    </row>
    <row r="10" spans="2:70" ht="19" customHeight="1" x14ac:dyDescent="0.35">
      <c r="B10" s="22" t="s">
        <v>146</v>
      </c>
      <c r="C10" s="20">
        <v>0.1389529981169253</v>
      </c>
      <c r="D10" s="20">
        <v>0.23902387161640631</v>
      </c>
      <c r="E10" s="20">
        <v>0.16126436981315001</v>
      </c>
      <c r="F10" s="20">
        <v>0.1214485683556146</v>
      </c>
      <c r="G10" s="20">
        <v>0.108285476057075</v>
      </c>
      <c r="H10" s="20">
        <v>0.1645531294414502</v>
      </c>
      <c r="I10" s="20">
        <v>7.2321991364663066E-2</v>
      </c>
      <c r="K10" s="20">
        <v>0.12758059919532341</v>
      </c>
      <c r="L10" s="20">
        <v>0.14905635085078731</v>
      </c>
      <c r="N10" s="20">
        <v>0.1407850907311009</v>
      </c>
      <c r="O10" s="20">
        <v>0.17958392878156909</v>
      </c>
      <c r="P10" s="20">
        <v>0.12648497341335929</v>
      </c>
      <c r="Q10" s="20">
        <v>0.10527364853681161</v>
      </c>
      <c r="S10" s="20">
        <v>0.10679037605432209</v>
      </c>
      <c r="T10" s="20">
        <v>8.2108412625013838E-2</v>
      </c>
      <c r="U10" s="20">
        <v>4.4432981411605767E-2</v>
      </c>
      <c r="V10" s="20">
        <v>0.1072171423359361</v>
      </c>
      <c r="W10" s="20">
        <v>0.19067002577057651</v>
      </c>
      <c r="X10" s="20">
        <v>0.21561918677962971</v>
      </c>
      <c r="Y10" s="20">
        <v>0.1626048271459852</v>
      </c>
      <c r="Z10" s="20">
        <v>0.11483488436601599</v>
      </c>
      <c r="AA10" s="20">
        <v>0.16726443672720401</v>
      </c>
      <c r="AB10" s="20">
        <v>8.4093895668697863E-2</v>
      </c>
      <c r="AC10" s="20">
        <v>0.19811882052269961</v>
      </c>
      <c r="AD10" s="20">
        <v>0.1362052383116735</v>
      </c>
      <c r="AE10" s="20">
        <v>0.2584332145628403</v>
      </c>
      <c r="AF10" s="20">
        <v>0.17729933478080209</v>
      </c>
      <c r="AG10" s="20">
        <v>0.13943728255067989</v>
      </c>
      <c r="AH10" s="20">
        <v>0.1007207815631864</v>
      </c>
      <c r="AI10" s="20">
        <v>3.4606847765822762E-2</v>
      </c>
      <c r="AK10" s="20">
        <v>0.1481760325657486</v>
      </c>
      <c r="AL10" s="20">
        <v>0.12970572658202659</v>
      </c>
      <c r="AN10" s="20">
        <v>0.1162197099499304</v>
      </c>
      <c r="AO10" s="20">
        <v>0.16099013927069089</v>
      </c>
      <c r="AP10" s="20">
        <v>0.1257289680930565</v>
      </c>
      <c r="AQ10" s="20">
        <v>0.14438475238689591</v>
      </c>
      <c r="AR10" s="20">
        <v>0.15599133174084009</v>
      </c>
      <c r="AS10" s="20">
        <v>9.8779464938715311E-2</v>
      </c>
      <c r="AT10" s="20">
        <v>8.3870623480248097E-2</v>
      </c>
      <c r="AV10" s="20">
        <v>0.14327866939173359</v>
      </c>
      <c r="AW10" s="20">
        <v>0.16392302004904</v>
      </c>
      <c r="AX10" s="20">
        <v>0.1014186975768073</v>
      </c>
      <c r="AY10" s="20">
        <v>0.18147387772327339</v>
      </c>
      <c r="AZ10" s="20">
        <v>9.7911414644927058E-2</v>
      </c>
      <c r="BA10" s="20">
        <v>0.1935822602973207</v>
      </c>
      <c r="BB10" s="20">
        <v>9.056942749439427E-2</v>
      </c>
      <c r="BC10" s="20">
        <v>0.1075389631579272</v>
      </c>
      <c r="BE10" s="20">
        <v>0.14370415143381929</v>
      </c>
      <c r="BF10" s="20">
        <v>0.13339133121574151</v>
      </c>
      <c r="BG10" s="20">
        <v>0.16797847257856391</v>
      </c>
      <c r="BH10" s="20">
        <v>0.2293298706447148</v>
      </c>
      <c r="BI10" s="20">
        <v>0.1368237399343728</v>
      </c>
      <c r="BJ10" s="20">
        <v>7.2029848498861682E-2</v>
      </c>
      <c r="BK10" s="20">
        <v>5.0638911902211113E-2</v>
      </c>
      <c r="BL10" s="20">
        <v>0.1110837645637003</v>
      </c>
      <c r="BN10" s="20">
        <v>0.15079462720969011</v>
      </c>
      <c r="BO10" s="20">
        <v>0.14612702327925009</v>
      </c>
      <c r="BP10" s="20">
        <v>9.0947800790460831E-2</v>
      </c>
    </row>
    <row r="11" spans="2:70" ht="32" customHeight="1" x14ac:dyDescent="0.35">
      <c r="B11" s="22" t="s">
        <v>145</v>
      </c>
      <c r="C11" s="20">
        <v>0.25320340331645302</v>
      </c>
      <c r="D11" s="20">
        <v>0.31280454660053852</v>
      </c>
      <c r="E11" s="20">
        <v>0.26748519117462738</v>
      </c>
      <c r="F11" s="20">
        <v>0.24159616248622581</v>
      </c>
      <c r="G11" s="20">
        <v>0.21069417565577969</v>
      </c>
      <c r="H11" s="20">
        <v>0.24125119737169781</v>
      </c>
      <c r="I11" s="20">
        <v>0.25756927041743621</v>
      </c>
      <c r="K11" s="20">
        <v>0.23852272227110999</v>
      </c>
      <c r="L11" s="20">
        <v>0.27013432514948632</v>
      </c>
      <c r="N11" s="20">
        <v>0.2214805926328999</v>
      </c>
      <c r="O11" s="20">
        <v>0.2633049353350137</v>
      </c>
      <c r="P11" s="20">
        <v>0.26584461776126062</v>
      </c>
      <c r="Q11" s="20">
        <v>0.29762875488542329</v>
      </c>
      <c r="S11" s="20">
        <v>0.20268714640544691</v>
      </c>
      <c r="T11" s="20">
        <v>0.35082514425648698</v>
      </c>
      <c r="U11" s="20">
        <v>0.33619718219185379</v>
      </c>
      <c r="V11" s="20">
        <v>0.29320168694416288</v>
      </c>
      <c r="W11" s="20">
        <v>0.32650527801819412</v>
      </c>
      <c r="X11" s="20">
        <v>0.20764786717216119</v>
      </c>
      <c r="Y11" s="20">
        <v>0.28670277015656409</v>
      </c>
      <c r="Z11" s="20">
        <v>0.30020295918180512</v>
      </c>
      <c r="AA11" s="20">
        <v>0.27985971639833329</v>
      </c>
      <c r="AB11" s="20">
        <v>0.24977522441106609</v>
      </c>
      <c r="AC11" s="20">
        <v>0.20858679457609131</v>
      </c>
      <c r="AD11" s="20">
        <v>0.2882415350927513</v>
      </c>
      <c r="AE11" s="20">
        <v>0.1908522661198333</v>
      </c>
      <c r="AF11" s="20">
        <v>0.16657815643332771</v>
      </c>
      <c r="AG11" s="20">
        <v>0.2479757068356527</v>
      </c>
      <c r="AH11" s="20">
        <v>0.1825387628679298</v>
      </c>
      <c r="AI11" s="20">
        <v>0.23858821249761711</v>
      </c>
      <c r="AK11" s="20">
        <v>0.21149917090488141</v>
      </c>
      <c r="AL11" s="20">
        <v>0.29542828211831462</v>
      </c>
      <c r="AN11" s="20">
        <v>0.3131388034926022</v>
      </c>
      <c r="AO11" s="20">
        <v>0.23597668517195219</v>
      </c>
      <c r="AP11" s="20">
        <v>0.22285452220827409</v>
      </c>
      <c r="AQ11" s="20">
        <v>0.25279445945947882</v>
      </c>
      <c r="AR11" s="20">
        <v>0.2374564259874547</v>
      </c>
      <c r="AS11" s="20">
        <v>0.2175168957381827</v>
      </c>
      <c r="AT11" s="20">
        <v>0.25686585694043879</v>
      </c>
      <c r="AV11" s="20">
        <v>0.2483463194645876</v>
      </c>
      <c r="AW11" s="20">
        <v>0.2381917120403301</v>
      </c>
      <c r="AX11" s="20">
        <v>0.2598082374659566</v>
      </c>
      <c r="AY11" s="20">
        <v>0.27569545888669789</v>
      </c>
      <c r="AZ11" s="20">
        <v>0.24223454158361149</v>
      </c>
      <c r="BA11" s="20">
        <v>0.27333896788454798</v>
      </c>
      <c r="BB11" s="20">
        <v>0.19478620660735729</v>
      </c>
      <c r="BC11" s="20">
        <v>0.28814607719331942</v>
      </c>
      <c r="BE11" s="20">
        <v>0.2354960464424132</v>
      </c>
      <c r="BF11" s="20">
        <v>0.24647403356195571</v>
      </c>
      <c r="BG11" s="20">
        <v>0.29611347802376681</v>
      </c>
      <c r="BH11" s="20">
        <v>0.27710720370607128</v>
      </c>
      <c r="BI11" s="20">
        <v>0.243508761312863</v>
      </c>
      <c r="BJ11" s="20">
        <v>0.25813841456258452</v>
      </c>
      <c r="BK11" s="20">
        <v>0.28474097535694037</v>
      </c>
      <c r="BL11" s="20">
        <v>0.19054728697248521</v>
      </c>
      <c r="BN11" s="20">
        <v>0.25594827608150411</v>
      </c>
      <c r="BO11" s="20">
        <v>0.229186441984952</v>
      </c>
      <c r="BP11" s="20">
        <v>0.25941110206728057</v>
      </c>
    </row>
    <row r="12" spans="2:70" ht="19" customHeight="1" x14ac:dyDescent="0.35">
      <c r="B12" s="22" t="s">
        <v>144</v>
      </c>
      <c r="C12" s="20">
        <v>0.26683003837442221</v>
      </c>
      <c r="D12" s="20">
        <v>0.18003284381854459</v>
      </c>
      <c r="E12" s="20">
        <v>0.26565552012329302</v>
      </c>
      <c r="F12" s="20">
        <v>0.28337791243494959</v>
      </c>
      <c r="G12" s="20">
        <v>0.29660778884194577</v>
      </c>
      <c r="H12" s="20">
        <v>0.24201236459157499</v>
      </c>
      <c r="I12" s="20">
        <v>0.29579271883553448</v>
      </c>
      <c r="K12" s="20">
        <v>0.27269152865900098</v>
      </c>
      <c r="L12" s="20">
        <v>0.26201141216397161</v>
      </c>
      <c r="N12" s="20">
        <v>0.28664836981581432</v>
      </c>
      <c r="O12" s="20">
        <v>0.2484216368374807</v>
      </c>
      <c r="P12" s="20">
        <v>0.24750656068101659</v>
      </c>
      <c r="Q12" s="20">
        <v>0.2615957146507471</v>
      </c>
      <c r="S12" s="20">
        <v>0.13032772025305689</v>
      </c>
      <c r="T12" s="20">
        <v>0.30157670891251098</v>
      </c>
      <c r="U12" s="20">
        <v>0.1532425150788197</v>
      </c>
      <c r="V12" s="20">
        <v>0.29834275706792018</v>
      </c>
      <c r="W12" s="20">
        <v>0.19869202552157861</v>
      </c>
      <c r="X12" s="20">
        <v>0.27989081473880539</v>
      </c>
      <c r="Y12" s="20">
        <v>0.25892389388826992</v>
      </c>
      <c r="Z12" s="20">
        <v>0.30711346643740378</v>
      </c>
      <c r="AA12" s="20">
        <v>0.23944562742634851</v>
      </c>
      <c r="AB12" s="20">
        <v>0.23296274179872689</v>
      </c>
      <c r="AC12" s="20">
        <v>0.23806704496820369</v>
      </c>
      <c r="AD12" s="20">
        <v>0.2453371044119482</v>
      </c>
      <c r="AE12" s="20">
        <v>0.31352479351722462</v>
      </c>
      <c r="AF12" s="20">
        <v>0.24114420255843211</v>
      </c>
      <c r="AG12" s="20">
        <v>0.31840590002945102</v>
      </c>
      <c r="AH12" s="20">
        <v>0.35975906845931582</v>
      </c>
      <c r="AI12" s="20">
        <v>0.23428559558135259</v>
      </c>
      <c r="AK12" s="20">
        <v>0.28975938533681372</v>
      </c>
      <c r="AL12" s="20">
        <v>0.243392390699498</v>
      </c>
      <c r="AN12" s="20">
        <v>0.25270750407480269</v>
      </c>
      <c r="AO12" s="20">
        <v>0.28011345691189399</v>
      </c>
      <c r="AP12" s="20">
        <v>0.22391022517707809</v>
      </c>
      <c r="AQ12" s="20">
        <v>0.2495048412307436</v>
      </c>
      <c r="AR12" s="20">
        <v>0.3040661781672036</v>
      </c>
      <c r="AS12" s="20">
        <v>0.30130961480981799</v>
      </c>
      <c r="AT12" s="20">
        <v>0.26263600994994118</v>
      </c>
      <c r="AV12" s="20">
        <v>0.30359580348417792</v>
      </c>
      <c r="AW12" s="20">
        <v>0.24110348309986701</v>
      </c>
      <c r="AX12" s="20">
        <v>0.29957134997342338</v>
      </c>
      <c r="AY12" s="20">
        <v>0.21073473745121871</v>
      </c>
      <c r="AZ12" s="20">
        <v>0.3139359980327599</v>
      </c>
      <c r="BA12" s="20">
        <v>0.2281367485562848</v>
      </c>
      <c r="BB12" s="20">
        <v>0</v>
      </c>
      <c r="BC12" s="20">
        <v>0.27998897669245021</v>
      </c>
      <c r="BE12" s="20">
        <v>0.32383416952703642</v>
      </c>
      <c r="BF12" s="20">
        <v>0.25665020093142282</v>
      </c>
      <c r="BG12" s="20">
        <v>0.22217617140480619</v>
      </c>
      <c r="BH12" s="20">
        <v>0.1714718009998612</v>
      </c>
      <c r="BI12" s="20">
        <v>0.29650117419628069</v>
      </c>
      <c r="BJ12" s="20">
        <v>0.34372618039806818</v>
      </c>
      <c r="BK12" s="20">
        <v>0.20397072671960489</v>
      </c>
      <c r="BL12" s="20">
        <v>0.34249420283742038</v>
      </c>
      <c r="BN12" s="20">
        <v>0.25575946214141448</v>
      </c>
      <c r="BO12" s="20">
        <v>0.29459181199192408</v>
      </c>
      <c r="BP12" s="20">
        <v>0.2794451832676515</v>
      </c>
    </row>
    <row r="13" spans="2:70" ht="19" customHeight="1" x14ac:dyDescent="0.35">
      <c r="B13" s="22" t="s">
        <v>143</v>
      </c>
      <c r="C13" s="20">
        <v>0.17714215583464921</v>
      </c>
      <c r="D13" s="20">
        <v>0.1127553399281708</v>
      </c>
      <c r="E13" s="20">
        <v>0.17687676725324911</v>
      </c>
      <c r="F13" s="20">
        <v>0.17861331883120721</v>
      </c>
      <c r="G13" s="20">
        <v>0.20075033179035751</v>
      </c>
      <c r="H13" s="20">
        <v>0.20612680058127539</v>
      </c>
      <c r="I13" s="20">
        <v>0.17531867142100591</v>
      </c>
      <c r="K13" s="20">
        <v>0.2172632135532466</v>
      </c>
      <c r="L13" s="20">
        <v>0.13311991045180549</v>
      </c>
      <c r="N13" s="20">
        <v>0.2091439951372967</v>
      </c>
      <c r="O13" s="20">
        <v>0.14234398778345789</v>
      </c>
      <c r="P13" s="20">
        <v>0.19672809481240611</v>
      </c>
      <c r="Q13" s="20">
        <v>0.13691140431015991</v>
      </c>
      <c r="S13" s="20">
        <v>0.28212791576091401</v>
      </c>
      <c r="T13" s="20">
        <v>3.0703290845638859E-2</v>
      </c>
      <c r="U13" s="20">
        <v>0.30701195778545198</v>
      </c>
      <c r="V13" s="20">
        <v>0.15041012004626719</v>
      </c>
      <c r="W13" s="20">
        <v>0.1626618504948299</v>
      </c>
      <c r="X13" s="20">
        <v>0.13326120573020531</v>
      </c>
      <c r="Y13" s="20">
        <v>0.1702991383118852</v>
      </c>
      <c r="Z13" s="20">
        <v>0.13548513784966121</v>
      </c>
      <c r="AA13" s="20">
        <v>0.15241163971877791</v>
      </c>
      <c r="AB13" s="20">
        <v>0.23013251954783071</v>
      </c>
      <c r="AC13" s="20">
        <v>0.19613523655182319</v>
      </c>
      <c r="AD13" s="20">
        <v>0.1201246390949401</v>
      </c>
      <c r="AE13" s="20">
        <v>0.18265004400394161</v>
      </c>
      <c r="AF13" s="20">
        <v>0.28886937117641498</v>
      </c>
      <c r="AG13" s="20">
        <v>0.1834974174993052</v>
      </c>
      <c r="AH13" s="20">
        <v>0.22234008216822501</v>
      </c>
      <c r="AI13" s="20">
        <v>8.7314205306377624E-2</v>
      </c>
      <c r="AK13" s="20">
        <v>0.1783875385341257</v>
      </c>
      <c r="AL13" s="20">
        <v>0.17566964461180981</v>
      </c>
      <c r="AN13" s="20">
        <v>0.1188657992511841</v>
      </c>
      <c r="AO13" s="20">
        <v>0.18294670028879431</v>
      </c>
      <c r="AP13" s="20">
        <v>0.28974188392655409</v>
      </c>
      <c r="AQ13" s="20">
        <v>0.18125567191824879</v>
      </c>
      <c r="AR13" s="20">
        <v>0.16833565999595179</v>
      </c>
      <c r="AS13" s="20">
        <v>0.22828711165330981</v>
      </c>
      <c r="AT13" s="20">
        <v>9.0911286502761507E-2</v>
      </c>
      <c r="AV13" s="20">
        <v>0.1761756970233487</v>
      </c>
      <c r="AW13" s="20">
        <v>0.19718198991164271</v>
      </c>
      <c r="AX13" s="20">
        <v>0.20958315804550751</v>
      </c>
      <c r="AY13" s="20">
        <v>0.13160649602191771</v>
      </c>
      <c r="AZ13" s="20">
        <v>0.16697306522634131</v>
      </c>
      <c r="BA13" s="20">
        <v>0</v>
      </c>
      <c r="BB13" s="20">
        <v>0.1248400786483351</v>
      </c>
      <c r="BC13" s="20">
        <v>0.14965984308908251</v>
      </c>
      <c r="BE13" s="20">
        <v>0.18563623733337201</v>
      </c>
      <c r="BF13" s="20">
        <v>0.23150410533666399</v>
      </c>
      <c r="BG13" s="20">
        <v>0.21141434052935709</v>
      </c>
      <c r="BH13" s="20">
        <v>0.10414505836497891</v>
      </c>
      <c r="BI13" s="20">
        <v>0.14883442897971741</v>
      </c>
      <c r="BJ13" s="20">
        <v>5.4577156710481349E-2</v>
      </c>
      <c r="BK13" s="20">
        <v>0.15792319564227261</v>
      </c>
      <c r="BL13" s="20">
        <v>0.1654456942637689</v>
      </c>
      <c r="BN13" s="20">
        <v>0.17536507879858121</v>
      </c>
      <c r="BO13" s="20">
        <v>0.17588990036243321</v>
      </c>
      <c r="BP13" s="20">
        <v>0.1906261328982872</v>
      </c>
    </row>
    <row r="14" spans="2:70" ht="19" customHeight="1" x14ac:dyDescent="0.35">
      <c r="B14" s="22" t="s">
        <v>93</v>
      </c>
      <c r="C14" s="20">
        <v>4.1005462792010838E-2</v>
      </c>
      <c r="D14" s="20">
        <v>2.9038182637103789E-2</v>
      </c>
      <c r="E14" s="20">
        <v>3.1062332266990709E-2</v>
      </c>
      <c r="F14" s="20">
        <v>3.171715416455663E-2</v>
      </c>
      <c r="G14" s="20">
        <v>6.1194767744410843E-2</v>
      </c>
      <c r="H14" s="20">
        <v>3.9053644313503513E-2</v>
      </c>
      <c r="I14" s="20">
        <v>5.8473078386618693E-2</v>
      </c>
      <c r="K14" s="20">
        <v>3.1138524857299451E-2</v>
      </c>
      <c r="L14" s="20">
        <v>5.2397887416999071E-2</v>
      </c>
      <c r="N14" s="20">
        <v>2.0328774693494141E-2</v>
      </c>
      <c r="O14" s="20">
        <v>5.814828067855092E-2</v>
      </c>
      <c r="P14" s="20">
        <v>2.239488064205199E-2</v>
      </c>
      <c r="Q14" s="20">
        <v>7.5696070473599303E-2</v>
      </c>
      <c r="S14" s="20">
        <v>0.24336733145238709</v>
      </c>
      <c r="T14" s="20">
        <v>8.3581048129692526E-2</v>
      </c>
      <c r="U14" s="20">
        <v>2.5325309362479641E-2</v>
      </c>
      <c r="V14" s="20">
        <v>2.7055640693564489E-2</v>
      </c>
      <c r="W14" s="20">
        <v>3.9324525149910583E-2</v>
      </c>
      <c r="X14" s="20">
        <v>4.5328926016291772E-2</v>
      </c>
      <c r="Y14" s="20">
        <v>1.1698782676260649E-2</v>
      </c>
      <c r="Z14" s="20">
        <v>4.6939604090325993E-2</v>
      </c>
      <c r="AA14" s="20">
        <v>4.6653821200846012E-2</v>
      </c>
      <c r="AB14" s="20">
        <v>5.1483434552222047E-2</v>
      </c>
      <c r="AC14" s="20">
        <v>2.5603536256581551E-2</v>
      </c>
      <c r="AD14" s="20">
        <v>4.4099962516381618E-2</v>
      </c>
      <c r="AE14" s="20">
        <v>0</v>
      </c>
      <c r="AF14" s="20">
        <v>1.242902178576891E-2</v>
      </c>
      <c r="AG14" s="20">
        <v>1.878480348669731E-2</v>
      </c>
      <c r="AH14" s="20">
        <v>0</v>
      </c>
      <c r="AI14" s="20">
        <v>0.19372057940936269</v>
      </c>
      <c r="AK14" s="20">
        <v>4.0624664066414219E-2</v>
      </c>
      <c r="AL14" s="20">
        <v>4.1289334604974408E-2</v>
      </c>
      <c r="AN14" s="20">
        <v>4.4902073315156228E-2</v>
      </c>
      <c r="AO14" s="20">
        <v>2.882455797213861E-2</v>
      </c>
      <c r="AP14" s="20">
        <v>1.367686896127999E-2</v>
      </c>
      <c r="AQ14" s="20">
        <v>4.1111305020160152E-2</v>
      </c>
      <c r="AR14" s="20">
        <v>2.8008249227817281E-2</v>
      </c>
      <c r="AS14" s="20">
        <v>1.0508104493305951E-2</v>
      </c>
      <c r="AT14" s="20">
        <v>0.27645120269008361</v>
      </c>
      <c r="AV14" s="20">
        <v>3.3237474747379467E-2</v>
      </c>
      <c r="AW14" s="20">
        <v>2.8266232602340308E-2</v>
      </c>
      <c r="AX14" s="20">
        <v>6.7747326368885518E-3</v>
      </c>
      <c r="AY14" s="20">
        <v>5.7769633440621741E-2</v>
      </c>
      <c r="AZ14" s="20">
        <v>5.2204089469861097E-2</v>
      </c>
      <c r="BA14" s="20">
        <v>0</v>
      </c>
      <c r="BB14" s="20">
        <v>0.5203029895588096</v>
      </c>
      <c r="BC14" s="20">
        <v>4.8557233143664801E-2</v>
      </c>
      <c r="BE14" s="20">
        <v>1.311079430020521E-2</v>
      </c>
      <c r="BF14" s="20">
        <v>1.5348195593095471E-2</v>
      </c>
      <c r="BG14" s="20">
        <v>2.8462588270577249E-2</v>
      </c>
      <c r="BH14" s="20">
        <v>7.9086930053368282E-2</v>
      </c>
      <c r="BI14" s="20">
        <v>5.6483661805246853E-2</v>
      </c>
      <c r="BJ14" s="20">
        <v>7.6870499247898946E-2</v>
      </c>
      <c r="BK14" s="20">
        <v>0.1230816143156003</v>
      </c>
      <c r="BL14" s="20">
        <v>2.0798963422634799E-2</v>
      </c>
      <c r="BN14" s="20">
        <v>3.6695431548927147E-2</v>
      </c>
      <c r="BO14" s="20">
        <v>5.512569192896169E-2</v>
      </c>
      <c r="BP14" s="20">
        <v>4.6262217310537812E-2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BR16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163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74" customHeight="1" x14ac:dyDescent="0.35">
      <c r="B9" s="22" t="s">
        <v>164</v>
      </c>
      <c r="C9" s="20">
        <v>0.6414784311316406</v>
      </c>
      <c r="D9" s="20">
        <v>0.51270417403084845</v>
      </c>
      <c r="E9" s="20">
        <v>0.68025027440734875</v>
      </c>
      <c r="F9" s="20">
        <v>0.63120639787710164</v>
      </c>
      <c r="G9" s="20">
        <v>0.59222549375390765</v>
      </c>
      <c r="H9" s="20">
        <v>0.70199928629202402</v>
      </c>
      <c r="I9" s="20">
        <v>0.69049770551956813</v>
      </c>
      <c r="K9" s="20">
        <v>0.67517234340881782</v>
      </c>
      <c r="L9" s="20">
        <v>0.60372459319939276</v>
      </c>
      <c r="N9" s="20">
        <v>0.74080425428369034</v>
      </c>
      <c r="O9" s="20">
        <v>0.62011734032830512</v>
      </c>
      <c r="P9" s="20">
        <v>0.5646242582486084</v>
      </c>
      <c r="Q9" s="20">
        <v>0.53283537809046322</v>
      </c>
      <c r="S9" s="20">
        <v>0.41781550158455127</v>
      </c>
      <c r="T9" s="20">
        <v>0.59715592273145557</v>
      </c>
      <c r="U9" s="20">
        <v>0.56506266107770653</v>
      </c>
      <c r="V9" s="20">
        <v>0.63457469056468463</v>
      </c>
      <c r="W9" s="20">
        <v>0.53364476838395714</v>
      </c>
      <c r="X9" s="20">
        <v>0.60738913056860522</v>
      </c>
      <c r="Y9" s="20">
        <v>0.63530033667747687</v>
      </c>
      <c r="Z9" s="20">
        <v>0.67819078513205489</v>
      </c>
      <c r="AA9" s="20">
        <v>0.57054573176030421</v>
      </c>
      <c r="AB9" s="20">
        <v>0.6005641692903968</v>
      </c>
      <c r="AC9" s="20">
        <v>0.5970787444742236</v>
      </c>
      <c r="AD9" s="20">
        <v>0.67134757710642601</v>
      </c>
      <c r="AE9" s="20">
        <v>0.76437869689995441</v>
      </c>
      <c r="AF9" s="20">
        <v>0.75800494381058459</v>
      </c>
      <c r="AG9" s="20">
        <v>0.77128387740844973</v>
      </c>
      <c r="AH9" s="20">
        <v>0.80697806008855111</v>
      </c>
      <c r="AI9" s="20">
        <v>0.37111115458459859</v>
      </c>
      <c r="AK9" s="20">
        <v>0.65213002939757014</v>
      </c>
      <c r="AL9" s="20">
        <v>0.63134999157901761</v>
      </c>
      <c r="AN9" s="20">
        <v>0.56139403705842905</v>
      </c>
      <c r="AO9" s="20">
        <v>0.58085471777577902</v>
      </c>
      <c r="AP9" s="20">
        <v>0.62942606405529533</v>
      </c>
      <c r="AQ9" s="20">
        <v>0.71530728883821693</v>
      </c>
      <c r="AR9" s="20">
        <v>0.69837727691182083</v>
      </c>
      <c r="AS9" s="20">
        <v>0.75283030154891362</v>
      </c>
      <c r="AT9" s="20">
        <v>0.51489222935591228</v>
      </c>
      <c r="AV9" s="20">
        <v>0.69134405896644369</v>
      </c>
      <c r="AW9" s="20">
        <v>0.65668896598879034</v>
      </c>
      <c r="AX9" s="20">
        <v>0.71288648004780808</v>
      </c>
      <c r="AY9" s="20">
        <v>0.58783363883016004</v>
      </c>
      <c r="AZ9" s="20">
        <v>0.64706255467197504</v>
      </c>
      <c r="BA9" s="20">
        <v>0.36756930618106493</v>
      </c>
      <c r="BB9" s="20">
        <v>0.31463957970276157</v>
      </c>
      <c r="BC9" s="20">
        <v>0.57163694371109919</v>
      </c>
      <c r="BE9" s="20">
        <v>0.69217952089604851</v>
      </c>
      <c r="BF9" s="20">
        <v>0.70830204228510496</v>
      </c>
      <c r="BG9" s="20">
        <v>0.61512234864850213</v>
      </c>
      <c r="BH9" s="20">
        <v>0.51317403404033934</v>
      </c>
      <c r="BI9" s="20">
        <v>0.63269691199549916</v>
      </c>
      <c r="BJ9" s="20">
        <v>0.45284117098989207</v>
      </c>
      <c r="BK9" s="20">
        <v>0.62512152714563307</v>
      </c>
      <c r="BL9" s="20">
        <v>0.61938499057058483</v>
      </c>
      <c r="BN9" s="20">
        <v>0.63049298460040315</v>
      </c>
      <c r="BO9" s="20">
        <v>0.68969749277042147</v>
      </c>
      <c r="BP9" s="20">
        <v>0.63435640409083893</v>
      </c>
    </row>
    <row r="10" spans="2:70" ht="74" customHeight="1" x14ac:dyDescent="0.35">
      <c r="B10" s="22" t="s">
        <v>165</v>
      </c>
      <c r="C10" s="20">
        <v>0.23462464494630461</v>
      </c>
      <c r="D10" s="20">
        <v>0.34794109656759042</v>
      </c>
      <c r="E10" s="20">
        <v>0.21233434883219529</v>
      </c>
      <c r="F10" s="20">
        <v>0.25845637888534301</v>
      </c>
      <c r="G10" s="20">
        <v>0.25864561548720127</v>
      </c>
      <c r="H10" s="20">
        <v>0.1610233807057348</v>
      </c>
      <c r="I10" s="20">
        <v>0.18805405358129451</v>
      </c>
      <c r="K10" s="20">
        <v>0.22251946356738231</v>
      </c>
      <c r="L10" s="20">
        <v>0.24722323897863599</v>
      </c>
      <c r="N10" s="20">
        <v>0.1881893116857962</v>
      </c>
      <c r="O10" s="20">
        <v>0.23324425476237459</v>
      </c>
      <c r="P10" s="20">
        <v>0.30986547600478398</v>
      </c>
      <c r="Q10" s="20">
        <v>0.26647731082416443</v>
      </c>
      <c r="S10" s="20">
        <v>0.3906020532404999</v>
      </c>
      <c r="T10" s="20">
        <v>0.24924820006826429</v>
      </c>
      <c r="U10" s="20">
        <v>0.26172152906502982</v>
      </c>
      <c r="V10" s="20">
        <v>0.17744274367811461</v>
      </c>
      <c r="W10" s="20">
        <v>0.29084786224317311</v>
      </c>
      <c r="X10" s="20">
        <v>0.21453290998285529</v>
      </c>
      <c r="Y10" s="20">
        <v>0.26658586099534498</v>
      </c>
      <c r="Z10" s="20">
        <v>0.2173606116971018</v>
      </c>
      <c r="AA10" s="20">
        <v>0.28214802638838338</v>
      </c>
      <c r="AB10" s="20">
        <v>0.29363653481437019</v>
      </c>
      <c r="AC10" s="20">
        <v>0.26434648129935412</v>
      </c>
      <c r="AD10" s="20">
        <v>0.21943273145995679</v>
      </c>
      <c r="AE10" s="20">
        <v>0.1440341659394557</v>
      </c>
      <c r="AF10" s="20">
        <v>0.22604605014939191</v>
      </c>
      <c r="AG10" s="20">
        <v>0.18111683484042279</v>
      </c>
      <c r="AH10" s="20">
        <v>0.1362640810750122</v>
      </c>
      <c r="AI10" s="20">
        <v>0.39527790336257468</v>
      </c>
      <c r="AK10" s="20">
        <v>0.23034063388167289</v>
      </c>
      <c r="AL10" s="20">
        <v>0.2391478201019421</v>
      </c>
      <c r="AN10" s="20">
        <v>0.27877192094277953</v>
      </c>
      <c r="AO10" s="20">
        <v>0.27518161540444269</v>
      </c>
      <c r="AP10" s="20">
        <v>0.22845484682344119</v>
      </c>
      <c r="AQ10" s="20">
        <v>0.19781692612348209</v>
      </c>
      <c r="AR10" s="20">
        <v>0.2051538833864559</v>
      </c>
      <c r="AS10" s="20">
        <v>0.2471696984510863</v>
      </c>
      <c r="AT10" s="20">
        <v>0.16247049087086379</v>
      </c>
      <c r="AV10" s="20">
        <v>0.23164236656775089</v>
      </c>
      <c r="AW10" s="20">
        <v>0.24028892789122899</v>
      </c>
      <c r="AX10" s="20">
        <v>0.1852337920340241</v>
      </c>
      <c r="AY10" s="20">
        <v>0.29755341749280168</v>
      </c>
      <c r="AZ10" s="20">
        <v>0.20716118303228029</v>
      </c>
      <c r="BA10" s="20">
        <v>0.63243069381893513</v>
      </c>
      <c r="BB10" s="20">
        <v>6.9501297691103664E-2</v>
      </c>
      <c r="BC10" s="20">
        <v>0.24279460625594509</v>
      </c>
      <c r="BE10" s="20">
        <v>0.23580610196076571</v>
      </c>
      <c r="BF10" s="20">
        <v>0.19851793451853561</v>
      </c>
      <c r="BG10" s="20">
        <v>0.27380944868259771</v>
      </c>
      <c r="BH10" s="20">
        <v>0.3437576346832581</v>
      </c>
      <c r="BI10" s="20">
        <v>0.23169264889717839</v>
      </c>
      <c r="BJ10" s="20">
        <v>0.26796274844157247</v>
      </c>
      <c r="BK10" s="20">
        <v>0.16763961634300489</v>
      </c>
      <c r="BL10" s="20">
        <v>0.2170401543557795</v>
      </c>
      <c r="BN10" s="20">
        <v>0.2436180333931863</v>
      </c>
      <c r="BO10" s="20">
        <v>0.19484336320498821</v>
      </c>
      <c r="BP10" s="20">
        <v>0.23804035709348659</v>
      </c>
    </row>
    <row r="11" spans="2:70" ht="19" customHeight="1" x14ac:dyDescent="0.35">
      <c r="B11" s="22" t="s">
        <v>93</v>
      </c>
      <c r="C11" s="20">
        <v>0.1238969239220547</v>
      </c>
      <c r="D11" s="20">
        <v>0.13935472940156121</v>
      </c>
      <c r="E11" s="20">
        <v>0.1074153767604559</v>
      </c>
      <c r="F11" s="20">
        <v>0.11033722323755531</v>
      </c>
      <c r="G11" s="20">
        <v>0.1491288907588911</v>
      </c>
      <c r="H11" s="20">
        <v>0.13697733300224119</v>
      </c>
      <c r="I11" s="20">
        <v>0.12144824089913719</v>
      </c>
      <c r="K11" s="20">
        <v>0.1023081930238</v>
      </c>
      <c r="L11" s="20">
        <v>0.14905216782197131</v>
      </c>
      <c r="N11" s="20">
        <v>7.1006434030513488E-2</v>
      </c>
      <c r="O11" s="20">
        <v>0.1466384049093204</v>
      </c>
      <c r="P11" s="20">
        <v>0.12551026574660759</v>
      </c>
      <c r="Q11" s="20">
        <v>0.20068731108537249</v>
      </c>
      <c r="S11" s="20">
        <v>0.19158244517494891</v>
      </c>
      <c r="T11" s="20">
        <v>0.1535958772002802</v>
      </c>
      <c r="U11" s="20">
        <v>0.17321580985726359</v>
      </c>
      <c r="V11" s="20">
        <v>0.1879825657572006</v>
      </c>
      <c r="W11" s="20">
        <v>0.17550736937286979</v>
      </c>
      <c r="X11" s="20">
        <v>0.17807795944853991</v>
      </c>
      <c r="Y11" s="20">
        <v>9.8113802327178021E-2</v>
      </c>
      <c r="Z11" s="20">
        <v>0.1044486031708433</v>
      </c>
      <c r="AA11" s="20">
        <v>0.14730624185131239</v>
      </c>
      <c r="AB11" s="20">
        <v>0.105799295895233</v>
      </c>
      <c r="AC11" s="20">
        <v>0.13857477422642239</v>
      </c>
      <c r="AD11" s="20">
        <v>0.10921969143361709</v>
      </c>
      <c r="AE11" s="20">
        <v>9.158713716058986E-2</v>
      </c>
      <c r="AF11" s="20">
        <v>1.594900604002349E-2</v>
      </c>
      <c r="AG11" s="20">
        <v>4.7599287751127338E-2</v>
      </c>
      <c r="AH11" s="20">
        <v>5.6757858836436678E-2</v>
      </c>
      <c r="AI11" s="20">
        <v>0.2336109420528269</v>
      </c>
      <c r="AK11" s="20">
        <v>0.1175293367207569</v>
      </c>
      <c r="AL11" s="20">
        <v>0.12950218831904031</v>
      </c>
      <c r="AN11" s="20">
        <v>0.15983404199879139</v>
      </c>
      <c r="AO11" s="20">
        <v>0.14396366681977821</v>
      </c>
      <c r="AP11" s="20">
        <v>0.1421190891212635</v>
      </c>
      <c r="AQ11" s="20">
        <v>8.6875785038301082E-2</v>
      </c>
      <c r="AR11" s="20">
        <v>9.6468839701723347E-2</v>
      </c>
      <c r="AS11" s="20">
        <v>0</v>
      </c>
      <c r="AT11" s="20">
        <v>0.32263727977322382</v>
      </c>
      <c r="AV11" s="20">
        <v>7.7013574465805437E-2</v>
      </c>
      <c r="AW11" s="20">
        <v>0.1030221061199806</v>
      </c>
      <c r="AX11" s="20">
        <v>0.10187972791816791</v>
      </c>
      <c r="AY11" s="20">
        <v>0.1146129436770382</v>
      </c>
      <c r="AZ11" s="20">
        <v>0.1457762622957447</v>
      </c>
      <c r="BA11" s="20">
        <v>0</v>
      </c>
      <c r="BB11" s="20">
        <v>0.61585912260613485</v>
      </c>
      <c r="BC11" s="20">
        <v>0.18556845003295569</v>
      </c>
      <c r="BE11" s="20">
        <v>7.2014377143185745E-2</v>
      </c>
      <c r="BF11" s="20">
        <v>9.3180023196359762E-2</v>
      </c>
      <c r="BG11" s="20">
        <v>0.11106820266890011</v>
      </c>
      <c r="BH11" s="20">
        <v>0.14306833127640259</v>
      </c>
      <c r="BI11" s="20">
        <v>0.13561043910732229</v>
      </c>
      <c r="BJ11" s="20">
        <v>0.27919608056853551</v>
      </c>
      <c r="BK11" s="20">
        <v>0.20723885651136181</v>
      </c>
      <c r="BL11" s="20">
        <v>0.1635748550736357</v>
      </c>
      <c r="BN11" s="20">
        <v>0.12588898200641049</v>
      </c>
      <c r="BO11" s="20">
        <v>0.1154591440245902</v>
      </c>
      <c r="BP11" s="20">
        <v>0.12760323881567451</v>
      </c>
    </row>
    <row r="13" spans="2:70" x14ac:dyDescent="0.35">
      <c r="B13" t="s">
        <v>200</v>
      </c>
    </row>
    <row r="14" spans="2:70" x14ac:dyDescent="0.35">
      <c r="B14" t="s">
        <v>9</v>
      </c>
    </row>
    <row r="16" spans="2:70" x14ac:dyDescent="0.35">
      <c r="B16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7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6" width="20" customWidth="1"/>
  </cols>
  <sheetData>
    <row r="2" spans="2:6" ht="40" customHeight="1" x14ac:dyDescent="0.35">
      <c r="D2" s="21" t="s">
        <v>201</v>
      </c>
    </row>
    <row r="6" spans="2:6" ht="60" customHeight="1" x14ac:dyDescent="0.35">
      <c r="C6" s="23" t="s">
        <v>202</v>
      </c>
      <c r="D6" s="23" t="s">
        <v>203</v>
      </c>
      <c r="E6" s="23" t="s">
        <v>204</v>
      </c>
      <c r="F6" s="23" t="s">
        <v>205</v>
      </c>
    </row>
    <row r="7" spans="2:6" x14ac:dyDescent="0.35">
      <c r="B7" s="22" t="s">
        <v>95</v>
      </c>
      <c r="C7" s="20">
        <v>0.15266982611698571</v>
      </c>
      <c r="D7" s="20">
        <v>0.53730094439053633</v>
      </c>
      <c r="E7" s="20">
        <v>0.13339647312663391</v>
      </c>
      <c r="F7" s="20">
        <v>1</v>
      </c>
    </row>
    <row r="8" spans="2:6" x14ac:dyDescent="0.35">
      <c r="B8" s="22" t="s">
        <v>96</v>
      </c>
      <c r="C8" s="20">
        <v>0.79616129947854375</v>
      </c>
      <c r="D8" s="20">
        <v>0.41214365786106583</v>
      </c>
      <c r="E8" s="20">
        <v>0.81826849252229439</v>
      </c>
      <c r="F8" s="20">
        <v>0</v>
      </c>
    </row>
    <row r="9" spans="2:6" x14ac:dyDescent="0.35">
      <c r="B9" s="22" t="s">
        <v>93</v>
      </c>
      <c r="C9" s="20">
        <v>3.3999941899853628E-2</v>
      </c>
      <c r="D9" s="20">
        <v>3.6071143600854692E-2</v>
      </c>
      <c r="E9" s="20">
        <v>3.2587565261453018E-2</v>
      </c>
      <c r="F9" s="20">
        <v>0</v>
      </c>
    </row>
    <row r="10" spans="2:6" x14ac:dyDescent="0.35">
      <c r="B10" s="22" t="s">
        <v>56</v>
      </c>
      <c r="C10" s="20">
        <v>1.7168932504616971E-2</v>
      </c>
      <c r="D10" s="20">
        <v>1.4484254147542921E-2</v>
      </c>
      <c r="E10" s="20">
        <v>1.5747469089618629E-2</v>
      </c>
      <c r="F10" s="20">
        <v>0</v>
      </c>
    </row>
    <row r="13" spans="2:6" x14ac:dyDescent="0.35">
      <c r="B13" t="s">
        <v>200</v>
      </c>
    </row>
    <row r="14" spans="2:6" x14ac:dyDescent="0.35">
      <c r="B14" t="s">
        <v>9</v>
      </c>
    </row>
    <row r="17" spans="2:2" x14ac:dyDescent="0.35">
      <c r="B17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BR18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166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74" customHeight="1" x14ac:dyDescent="0.35">
      <c r="B9" s="22" t="s">
        <v>167</v>
      </c>
      <c r="C9" s="20">
        <v>0.36185865413359941</v>
      </c>
      <c r="D9" s="20">
        <v>0.30388915946608369</v>
      </c>
      <c r="E9" s="20">
        <v>0.37403993258827728</v>
      </c>
      <c r="F9" s="20">
        <v>0.35100475848181878</v>
      </c>
      <c r="G9" s="20">
        <v>0.32206106439615162</v>
      </c>
      <c r="H9" s="20">
        <v>0.37232830385859611</v>
      </c>
      <c r="I9" s="20">
        <v>0.42965581752729037</v>
      </c>
      <c r="K9" s="20">
        <v>0.36984375303291239</v>
      </c>
      <c r="L9" s="20">
        <v>0.35353666793933669</v>
      </c>
      <c r="N9" s="20">
        <v>0.38548379813858569</v>
      </c>
      <c r="O9" s="20">
        <v>0.36974270566447037</v>
      </c>
      <c r="P9" s="20">
        <v>0.34107825406732439</v>
      </c>
      <c r="Q9" s="20">
        <v>0.32551328586615869</v>
      </c>
      <c r="S9" s="20">
        <v>0.31738485326678839</v>
      </c>
      <c r="T9" s="20">
        <v>0.38897612858127611</v>
      </c>
      <c r="U9" s="20">
        <v>0.29466005672427531</v>
      </c>
      <c r="V9" s="20">
        <v>0.34307825561188432</v>
      </c>
      <c r="W9" s="20">
        <v>0.43383439454943712</v>
      </c>
      <c r="X9" s="20">
        <v>0.29646013306149283</v>
      </c>
      <c r="Y9" s="20">
        <v>0.26576853019413471</v>
      </c>
      <c r="Z9" s="20">
        <v>0.34671972597168049</v>
      </c>
      <c r="AA9" s="20">
        <v>0.30996038202096909</v>
      </c>
      <c r="AB9" s="20">
        <v>0.46433979070888942</v>
      </c>
      <c r="AC9" s="20">
        <v>0.3433629526793468</v>
      </c>
      <c r="AD9" s="20">
        <v>0.42136452043994088</v>
      </c>
      <c r="AE9" s="20">
        <v>0.37117881382135909</v>
      </c>
      <c r="AF9" s="20">
        <v>0.52330395152126463</v>
      </c>
      <c r="AG9" s="20">
        <v>0.35051521934656488</v>
      </c>
      <c r="AH9" s="20">
        <v>0.40385077843826112</v>
      </c>
      <c r="AI9" s="20">
        <v>0.2835384862849763</v>
      </c>
      <c r="AK9" s="20">
        <v>0.39873511140274231</v>
      </c>
      <c r="AL9" s="20">
        <v>0.3249900079261267</v>
      </c>
      <c r="AN9" s="20">
        <v>0.28717779934342391</v>
      </c>
      <c r="AO9" s="20">
        <v>0.36052229636144062</v>
      </c>
      <c r="AP9" s="20">
        <v>0.47327028816005412</v>
      </c>
      <c r="AQ9" s="20">
        <v>0.37544428009355479</v>
      </c>
      <c r="AR9" s="20">
        <v>0.35770260050937491</v>
      </c>
      <c r="AS9" s="20">
        <v>0.35567930311587298</v>
      </c>
      <c r="AT9" s="20">
        <v>0.39283298455196303</v>
      </c>
      <c r="AV9" s="20">
        <v>0.42073510261902752</v>
      </c>
      <c r="AW9" s="20">
        <v>0.32805202442425357</v>
      </c>
      <c r="AX9" s="20">
        <v>0.49818646781290182</v>
      </c>
      <c r="AY9" s="20">
        <v>0.28720680616798122</v>
      </c>
      <c r="AZ9" s="20">
        <v>0.35024430061986622</v>
      </c>
      <c r="BA9" s="20">
        <v>0.57828099114639453</v>
      </c>
      <c r="BB9" s="20">
        <v>0.1897995010544265</v>
      </c>
      <c r="BC9" s="20">
        <v>0.35442278662342308</v>
      </c>
      <c r="BE9" s="20">
        <v>0.41529820868304762</v>
      </c>
      <c r="BF9" s="20">
        <v>0.32480438273502449</v>
      </c>
      <c r="BG9" s="20">
        <v>0.50781636292014565</v>
      </c>
      <c r="BH9" s="20">
        <v>0.3004889982134602</v>
      </c>
      <c r="BI9" s="20">
        <v>0.34104476623423802</v>
      </c>
      <c r="BJ9" s="20">
        <v>0.35676558662136859</v>
      </c>
      <c r="BK9" s="20">
        <v>0.35798524881751331</v>
      </c>
      <c r="BL9" s="20">
        <v>0.41211156549854638</v>
      </c>
      <c r="BN9" s="20">
        <v>0.35410747274945259</v>
      </c>
      <c r="BO9" s="20">
        <v>0.41373809726581628</v>
      </c>
      <c r="BP9" s="20">
        <v>0.34744223627655052</v>
      </c>
    </row>
    <row r="10" spans="2:70" ht="46" customHeight="1" x14ac:dyDescent="0.35">
      <c r="B10" s="22" t="s">
        <v>168</v>
      </c>
      <c r="C10" s="20">
        <v>0.15787523531511299</v>
      </c>
      <c r="D10" s="20">
        <v>0.28270740221606577</v>
      </c>
      <c r="E10" s="20">
        <v>0.19740023447556759</v>
      </c>
      <c r="F10" s="20">
        <v>0.1537437054329015</v>
      </c>
      <c r="G10" s="20">
        <v>0.126178027960658</v>
      </c>
      <c r="H10" s="20">
        <v>0.1089434813364827</v>
      </c>
      <c r="I10" s="20">
        <v>8.8669096989087592E-2</v>
      </c>
      <c r="K10" s="20">
        <v>0.1592026260881394</v>
      </c>
      <c r="L10" s="20">
        <v>0.1561303621780952</v>
      </c>
      <c r="N10" s="20">
        <v>0.14711521168510169</v>
      </c>
      <c r="O10" s="20">
        <v>0.20519085501163051</v>
      </c>
      <c r="P10" s="20">
        <v>0.16561649355989419</v>
      </c>
      <c r="Q10" s="20">
        <v>0.1275554121364782</v>
      </c>
      <c r="S10" s="20">
        <v>9.1422505354134431E-2</v>
      </c>
      <c r="T10" s="20">
        <v>7.9068148192695531E-2</v>
      </c>
      <c r="U10" s="20">
        <v>0.1255548652284047</v>
      </c>
      <c r="V10" s="20">
        <v>0.22713961856584811</v>
      </c>
      <c r="W10" s="20">
        <v>0.17527026274024529</v>
      </c>
      <c r="X10" s="20">
        <v>0.1987267816831475</v>
      </c>
      <c r="Y10" s="20">
        <v>0.22998137031179841</v>
      </c>
      <c r="Z10" s="20">
        <v>0.1126603101378196</v>
      </c>
      <c r="AA10" s="20">
        <v>0.14732459798833669</v>
      </c>
      <c r="AB10" s="20">
        <v>5.4830659476950379E-2</v>
      </c>
      <c r="AC10" s="20">
        <v>0.16466587629857371</v>
      </c>
      <c r="AD10" s="20">
        <v>0.17490186221250209</v>
      </c>
      <c r="AE10" s="20">
        <v>0.16209715509677891</v>
      </c>
      <c r="AF10" s="20">
        <v>6.6207707884201647E-2</v>
      </c>
      <c r="AG10" s="20">
        <v>0.18447855245898709</v>
      </c>
      <c r="AH10" s="20">
        <v>0.16782967514628361</v>
      </c>
      <c r="AI10" s="20">
        <v>0.19653802770472781</v>
      </c>
      <c r="AK10" s="20">
        <v>0.1493993612105444</v>
      </c>
      <c r="AL10" s="20">
        <v>0.16698206128689061</v>
      </c>
      <c r="AN10" s="20">
        <v>0.16980640403345909</v>
      </c>
      <c r="AO10" s="20">
        <v>0.14024198838911531</v>
      </c>
      <c r="AP10" s="20">
        <v>9.588196679998702E-2</v>
      </c>
      <c r="AQ10" s="20">
        <v>0.1390191137170107</v>
      </c>
      <c r="AR10" s="20">
        <v>0.20362319714514601</v>
      </c>
      <c r="AS10" s="20">
        <v>0.26196029135923687</v>
      </c>
      <c r="AT10" s="20">
        <v>0.137618764403003</v>
      </c>
      <c r="AV10" s="20">
        <v>0.12998363437182259</v>
      </c>
      <c r="AW10" s="20">
        <v>0.18606353317328919</v>
      </c>
      <c r="AX10" s="20">
        <v>7.9983579391175688E-2</v>
      </c>
      <c r="AY10" s="20">
        <v>0.2558417279167855</v>
      </c>
      <c r="AZ10" s="20">
        <v>0.17944217050637051</v>
      </c>
      <c r="BA10" s="20">
        <v>0.2281367485562848</v>
      </c>
      <c r="BB10" s="20">
        <v>0</v>
      </c>
      <c r="BC10" s="20">
        <v>0.1281160772196219</v>
      </c>
      <c r="BE10" s="20">
        <v>0.15038027635434881</v>
      </c>
      <c r="BF10" s="20">
        <v>0.19307376375801541</v>
      </c>
      <c r="BG10" s="20">
        <v>7.6851294172486859E-2</v>
      </c>
      <c r="BH10" s="20">
        <v>0.24080681967053369</v>
      </c>
      <c r="BI10" s="20">
        <v>0.15818303629500369</v>
      </c>
      <c r="BJ10" s="20">
        <v>7.8206111375255113E-2</v>
      </c>
      <c r="BK10" s="20">
        <v>7.5938713467591595E-2</v>
      </c>
      <c r="BL10" s="20">
        <v>8.1476984224683996E-2</v>
      </c>
      <c r="BN10" s="20">
        <v>0.1834969683868018</v>
      </c>
      <c r="BO10" s="20">
        <v>0.1030285307603851</v>
      </c>
      <c r="BP10" s="20">
        <v>0.1128786014928615</v>
      </c>
    </row>
    <row r="11" spans="2:70" ht="19" customHeight="1" x14ac:dyDescent="0.35">
      <c r="B11" s="22" t="s">
        <v>169</v>
      </c>
      <c r="C11" s="20">
        <v>0.38120387115464288</v>
      </c>
      <c r="D11" s="20">
        <v>0.34255460898307538</v>
      </c>
      <c r="E11" s="20">
        <v>0.34402101287362202</v>
      </c>
      <c r="F11" s="20">
        <v>0.40040277434955829</v>
      </c>
      <c r="G11" s="20">
        <v>0.42366539997887859</v>
      </c>
      <c r="H11" s="20">
        <v>0.37578173138962889</v>
      </c>
      <c r="I11" s="20">
        <v>0.39770086331912918</v>
      </c>
      <c r="K11" s="20">
        <v>0.37346011043630928</v>
      </c>
      <c r="L11" s="20">
        <v>0.38884002866651679</v>
      </c>
      <c r="N11" s="20">
        <v>0.39025656636630468</v>
      </c>
      <c r="O11" s="20">
        <v>0.32223844875271251</v>
      </c>
      <c r="P11" s="20">
        <v>0.40419865316685849</v>
      </c>
      <c r="Q11" s="20">
        <v>0.40239774526830718</v>
      </c>
      <c r="S11" s="20">
        <v>0.39961019620412841</v>
      </c>
      <c r="T11" s="20">
        <v>0.41355893386503029</v>
      </c>
      <c r="U11" s="20">
        <v>0.40098764491441041</v>
      </c>
      <c r="V11" s="20">
        <v>0.30003684247948442</v>
      </c>
      <c r="W11" s="20">
        <v>0.33535839641595733</v>
      </c>
      <c r="X11" s="20">
        <v>0.36327389974582708</v>
      </c>
      <c r="Y11" s="20">
        <v>0.3852649412038251</v>
      </c>
      <c r="Z11" s="20">
        <v>0.46817620570409813</v>
      </c>
      <c r="AA11" s="20">
        <v>0.46036559947393191</v>
      </c>
      <c r="AB11" s="20">
        <v>0.38694609339597708</v>
      </c>
      <c r="AC11" s="20">
        <v>0.40879246705123851</v>
      </c>
      <c r="AD11" s="20">
        <v>0.34762736797595051</v>
      </c>
      <c r="AE11" s="20">
        <v>0.35770624305927029</v>
      </c>
      <c r="AF11" s="20">
        <v>0.33883500767496061</v>
      </c>
      <c r="AG11" s="20">
        <v>0.40200347940052239</v>
      </c>
      <c r="AH11" s="20">
        <v>0.36038514124761312</v>
      </c>
      <c r="AI11" s="20">
        <v>0.34496447624915649</v>
      </c>
      <c r="AK11" s="20">
        <v>0.3593579034452386</v>
      </c>
      <c r="AL11" s="20">
        <v>0.40263759013657541</v>
      </c>
      <c r="AN11" s="20">
        <v>0.39637889048198799</v>
      </c>
      <c r="AO11" s="20">
        <v>0.40272969767960132</v>
      </c>
      <c r="AP11" s="20">
        <v>0.33581186246020611</v>
      </c>
      <c r="AQ11" s="20">
        <v>0.39566760248028271</v>
      </c>
      <c r="AR11" s="20">
        <v>0.37142633098589478</v>
      </c>
      <c r="AS11" s="20">
        <v>0.36715767970583979</v>
      </c>
      <c r="AT11" s="20">
        <v>0.2576919880685013</v>
      </c>
      <c r="AV11" s="20">
        <v>0.38779248763971652</v>
      </c>
      <c r="AW11" s="20">
        <v>0.41099930683070368</v>
      </c>
      <c r="AX11" s="20">
        <v>0.26108123483074969</v>
      </c>
      <c r="AY11" s="20">
        <v>0.39287711138859038</v>
      </c>
      <c r="AZ11" s="20">
        <v>0.37088023257729502</v>
      </c>
      <c r="BA11" s="20">
        <v>0.1935822602973207</v>
      </c>
      <c r="BB11" s="20">
        <v>0.38318676104293981</v>
      </c>
      <c r="BC11" s="20">
        <v>0.36288934113505622</v>
      </c>
      <c r="BE11" s="20">
        <v>0.39386074415358308</v>
      </c>
      <c r="BF11" s="20">
        <v>0.40130732831502369</v>
      </c>
      <c r="BG11" s="20">
        <v>0.25428516660317202</v>
      </c>
      <c r="BH11" s="20">
        <v>0.39342421712492598</v>
      </c>
      <c r="BI11" s="20">
        <v>0.40215422527739791</v>
      </c>
      <c r="BJ11" s="20">
        <v>0.33883057181714482</v>
      </c>
      <c r="BK11" s="20">
        <v>0.36785362630959351</v>
      </c>
      <c r="BL11" s="20">
        <v>0.38394531390039022</v>
      </c>
      <c r="BN11" s="20">
        <v>0.36728728897350438</v>
      </c>
      <c r="BO11" s="20">
        <v>0.36081783957598851</v>
      </c>
      <c r="BP11" s="20">
        <v>0.44324752403570589</v>
      </c>
    </row>
    <row r="12" spans="2:70" ht="19" customHeight="1" x14ac:dyDescent="0.35">
      <c r="B12" s="22" t="s">
        <v>170</v>
      </c>
      <c r="C12" s="20">
        <v>5.0165159734341429E-2</v>
      </c>
      <c r="D12" s="20">
        <v>3.9838673762809633E-2</v>
      </c>
      <c r="E12" s="20">
        <v>4.53859273257151E-2</v>
      </c>
      <c r="F12" s="20">
        <v>4.3372422686216973E-2</v>
      </c>
      <c r="G12" s="20">
        <v>3.9495182906238567E-2</v>
      </c>
      <c r="H12" s="20">
        <v>9.6809726143212968E-2</v>
      </c>
      <c r="I12" s="20">
        <v>4.8309358272228493E-2</v>
      </c>
      <c r="K12" s="20">
        <v>5.4052576156433912E-2</v>
      </c>
      <c r="L12" s="20">
        <v>4.6120645042829853E-2</v>
      </c>
      <c r="N12" s="20">
        <v>4.1157109506975549E-2</v>
      </c>
      <c r="O12" s="20">
        <v>4.7451406932473877E-2</v>
      </c>
      <c r="P12" s="20">
        <v>5.3907662848995237E-2</v>
      </c>
      <c r="Q12" s="20">
        <v>6.7957235434669139E-2</v>
      </c>
      <c r="S12" s="20">
        <v>0</v>
      </c>
      <c r="T12" s="20">
        <v>4.934545809905571E-2</v>
      </c>
      <c r="U12" s="20">
        <v>0.1236713340886933</v>
      </c>
      <c r="V12" s="20">
        <v>6.052333377173038E-2</v>
      </c>
      <c r="W12" s="20">
        <v>5.5536946294360359E-2</v>
      </c>
      <c r="X12" s="20">
        <v>4.3809315529825373E-2</v>
      </c>
      <c r="Y12" s="20">
        <v>4.5114367397315489E-2</v>
      </c>
      <c r="Z12" s="20">
        <v>5.835427743960097E-2</v>
      </c>
      <c r="AA12" s="20">
        <v>2.539727706155355E-2</v>
      </c>
      <c r="AB12" s="20">
        <v>6.7990474953568442E-2</v>
      </c>
      <c r="AC12" s="20">
        <v>5.419929962498584E-2</v>
      </c>
      <c r="AD12" s="20">
        <v>3.6160482184289952E-2</v>
      </c>
      <c r="AE12" s="20">
        <v>2.8155061527748899E-2</v>
      </c>
      <c r="AF12" s="20">
        <v>2.6835748519809011E-2</v>
      </c>
      <c r="AG12" s="20">
        <v>6.3002748793925548E-2</v>
      </c>
      <c r="AH12" s="20">
        <v>5.0960117889105351E-2</v>
      </c>
      <c r="AI12" s="20">
        <v>2.084499056593089E-2</v>
      </c>
      <c r="AK12" s="20">
        <v>4.7479218984279578E-2</v>
      </c>
      <c r="AL12" s="20">
        <v>5.3051512734314889E-2</v>
      </c>
      <c r="AN12" s="20">
        <v>9.2441519278878365E-2</v>
      </c>
      <c r="AO12" s="20">
        <v>5.4150526316377783E-2</v>
      </c>
      <c r="AP12" s="20">
        <v>2.69430707136172E-2</v>
      </c>
      <c r="AQ12" s="20">
        <v>5.0984244410564108E-2</v>
      </c>
      <c r="AR12" s="20">
        <v>3.5534581821827602E-2</v>
      </c>
      <c r="AS12" s="20">
        <v>0</v>
      </c>
      <c r="AT12" s="20">
        <v>0</v>
      </c>
      <c r="AV12" s="20">
        <v>3.3881286026468851E-2</v>
      </c>
      <c r="AW12" s="20">
        <v>4.3052978868554817E-2</v>
      </c>
      <c r="AX12" s="20">
        <v>8.9032701993719252E-2</v>
      </c>
      <c r="AY12" s="20">
        <v>3.5124046954761227E-2</v>
      </c>
      <c r="AZ12" s="20">
        <v>5.1668178607800479E-2</v>
      </c>
      <c r="BA12" s="20">
        <v>0</v>
      </c>
      <c r="BB12" s="20">
        <v>9.5556133047325159E-2</v>
      </c>
      <c r="BC12" s="20">
        <v>6.835000442600099E-2</v>
      </c>
      <c r="BE12" s="20">
        <v>2.468856198876326E-2</v>
      </c>
      <c r="BF12" s="20">
        <v>4.581680331323823E-2</v>
      </c>
      <c r="BG12" s="20">
        <v>6.191051928732335E-2</v>
      </c>
      <c r="BH12" s="20">
        <v>3.3504998471803771E-2</v>
      </c>
      <c r="BI12" s="20">
        <v>5.1525673299665641E-2</v>
      </c>
      <c r="BJ12" s="20">
        <v>0.10273989995422669</v>
      </c>
      <c r="BK12" s="20">
        <v>9.2632307792732821E-2</v>
      </c>
      <c r="BL12" s="20">
        <v>6.9386819783137904E-2</v>
      </c>
      <c r="BN12" s="20">
        <v>4.5384441793114613E-2</v>
      </c>
      <c r="BO12" s="20">
        <v>7.4569567964647407E-2</v>
      </c>
      <c r="BP12" s="20">
        <v>4.8278454856947109E-2</v>
      </c>
    </row>
    <row r="13" spans="2:70" ht="19" customHeight="1" x14ac:dyDescent="0.35">
      <c r="B13" s="22" t="s">
        <v>93</v>
      </c>
      <c r="C13" s="20">
        <v>4.8897079662303167E-2</v>
      </c>
      <c r="D13" s="20">
        <v>3.1010155571965389E-2</v>
      </c>
      <c r="E13" s="20">
        <v>3.915289273681799E-2</v>
      </c>
      <c r="F13" s="20">
        <v>5.1476339049504292E-2</v>
      </c>
      <c r="G13" s="20">
        <v>8.8600324758073404E-2</v>
      </c>
      <c r="H13" s="20">
        <v>4.613675727207945E-2</v>
      </c>
      <c r="I13" s="20">
        <v>3.566486389226417E-2</v>
      </c>
      <c r="K13" s="20">
        <v>4.3440934286204991E-2</v>
      </c>
      <c r="L13" s="20">
        <v>5.5372296173221418E-2</v>
      </c>
      <c r="N13" s="20">
        <v>3.5987314303032307E-2</v>
      </c>
      <c r="O13" s="20">
        <v>5.5376583638712791E-2</v>
      </c>
      <c r="P13" s="20">
        <v>3.5198936356927578E-2</v>
      </c>
      <c r="Q13" s="20">
        <v>7.6576321294386698E-2</v>
      </c>
      <c r="S13" s="20">
        <v>0.19158244517494891</v>
      </c>
      <c r="T13" s="20">
        <v>6.9051331261942434E-2</v>
      </c>
      <c r="U13" s="20">
        <v>5.5126099044216358E-2</v>
      </c>
      <c r="V13" s="20">
        <v>6.9221949571052696E-2</v>
      </c>
      <c r="W13" s="20">
        <v>0</v>
      </c>
      <c r="X13" s="20">
        <v>9.7729869979707326E-2</v>
      </c>
      <c r="Y13" s="20">
        <v>7.3870790892926391E-2</v>
      </c>
      <c r="Z13" s="20">
        <v>1.408948074680068E-2</v>
      </c>
      <c r="AA13" s="20">
        <v>5.6952143455208569E-2</v>
      </c>
      <c r="AB13" s="20">
        <v>2.5892981464614662E-2</v>
      </c>
      <c r="AC13" s="20">
        <v>2.897940434585515E-2</v>
      </c>
      <c r="AD13" s="20">
        <v>1.9945767187316669E-2</v>
      </c>
      <c r="AE13" s="20">
        <v>8.0862726494842704E-2</v>
      </c>
      <c r="AF13" s="20">
        <v>4.4817584399764222E-2</v>
      </c>
      <c r="AG13" s="20">
        <v>0</v>
      </c>
      <c r="AH13" s="20">
        <v>1.697428727873676E-2</v>
      </c>
      <c r="AI13" s="20">
        <v>0.15411401919520859</v>
      </c>
      <c r="AK13" s="20">
        <v>4.502840495719504E-2</v>
      </c>
      <c r="AL13" s="20">
        <v>5.233882791609238E-2</v>
      </c>
      <c r="AN13" s="20">
        <v>5.419538686225079E-2</v>
      </c>
      <c r="AO13" s="20">
        <v>4.2355491253465237E-2</v>
      </c>
      <c r="AP13" s="20">
        <v>6.8092811866135666E-2</v>
      </c>
      <c r="AQ13" s="20">
        <v>3.8884759298587847E-2</v>
      </c>
      <c r="AR13" s="20">
        <v>3.1713289537756692E-2</v>
      </c>
      <c r="AS13" s="20">
        <v>1.5202725819050279E-2</v>
      </c>
      <c r="AT13" s="20">
        <v>0.21185626297653259</v>
      </c>
      <c r="AV13" s="20">
        <v>2.7607489342964871E-2</v>
      </c>
      <c r="AW13" s="20">
        <v>3.1832156703198673E-2</v>
      </c>
      <c r="AX13" s="20">
        <v>7.1716015971453731E-2</v>
      </c>
      <c r="AY13" s="20">
        <v>2.8950307571881721E-2</v>
      </c>
      <c r="AZ13" s="20">
        <v>4.7765117688667799E-2</v>
      </c>
      <c r="BA13" s="20">
        <v>0</v>
      </c>
      <c r="BB13" s="20">
        <v>0.33145760485530862</v>
      </c>
      <c r="BC13" s="20">
        <v>8.6221790595897921E-2</v>
      </c>
      <c r="BE13" s="20">
        <v>1.5772208820257379E-2</v>
      </c>
      <c r="BF13" s="20">
        <v>3.4997721878698269E-2</v>
      </c>
      <c r="BG13" s="20">
        <v>9.9136657016871951E-2</v>
      </c>
      <c r="BH13" s="20">
        <v>3.1774966519276568E-2</v>
      </c>
      <c r="BI13" s="20">
        <v>4.7092298893694803E-2</v>
      </c>
      <c r="BJ13" s="20">
        <v>0.12345783023200491</v>
      </c>
      <c r="BK13" s="20">
        <v>0.10559010361256881</v>
      </c>
      <c r="BL13" s="20">
        <v>5.307931659324143E-2</v>
      </c>
      <c r="BN13" s="20">
        <v>4.9723828097126638E-2</v>
      </c>
      <c r="BO13" s="20">
        <v>4.7845964433162497E-2</v>
      </c>
      <c r="BP13" s="20">
        <v>4.8153183337934898E-2</v>
      </c>
    </row>
    <row r="15" spans="2:70" x14ac:dyDescent="0.35">
      <c r="B15" t="s">
        <v>200</v>
      </c>
    </row>
    <row r="16" spans="2:70" x14ac:dyDescent="0.35">
      <c r="B16" t="s">
        <v>9</v>
      </c>
    </row>
    <row r="18" spans="2:2" x14ac:dyDescent="0.35">
      <c r="B18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171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46" customHeight="1" x14ac:dyDescent="0.35">
      <c r="B9" s="22" t="s">
        <v>172</v>
      </c>
      <c r="C9" s="20">
        <v>0.1856642004397559</v>
      </c>
      <c r="D9" s="20">
        <v>0.13546210768427969</v>
      </c>
      <c r="E9" s="20">
        <v>0.23547120339529751</v>
      </c>
      <c r="F9" s="20">
        <v>0.2358524698714613</v>
      </c>
      <c r="G9" s="20">
        <v>0.17966021641925681</v>
      </c>
      <c r="H9" s="20">
        <v>0.1211628297124412</v>
      </c>
      <c r="I9" s="20">
        <v>0.1344858354279998</v>
      </c>
      <c r="K9" s="20">
        <v>0.2322988969929595</v>
      </c>
      <c r="L9" s="20">
        <v>0.13435950346899481</v>
      </c>
      <c r="N9" s="20">
        <v>0.21855856971097851</v>
      </c>
      <c r="O9" s="20">
        <v>0.1993918674133949</v>
      </c>
      <c r="P9" s="20">
        <v>0.19226353386685249</v>
      </c>
      <c r="Q9" s="20">
        <v>0.1021419129328916</v>
      </c>
      <c r="S9" s="20">
        <v>0</v>
      </c>
      <c r="T9" s="20">
        <v>0.22011961318313231</v>
      </c>
      <c r="U9" s="20">
        <v>0.1430626898250274</v>
      </c>
      <c r="V9" s="20">
        <v>0.24134902972276701</v>
      </c>
      <c r="W9" s="20">
        <v>0.19809457537717831</v>
      </c>
      <c r="X9" s="20">
        <v>0.16814345210591561</v>
      </c>
      <c r="Y9" s="20">
        <v>0.10119140454329829</v>
      </c>
      <c r="Z9" s="20">
        <v>0.1190630453734753</v>
      </c>
      <c r="AA9" s="20">
        <v>0.19510571926344389</v>
      </c>
      <c r="AB9" s="20">
        <v>0.1866629668845517</v>
      </c>
      <c r="AC9" s="20">
        <v>0.15554948398318069</v>
      </c>
      <c r="AD9" s="20">
        <v>0.10903873112632211</v>
      </c>
      <c r="AE9" s="20">
        <v>0.36829048504241929</v>
      </c>
      <c r="AF9" s="20">
        <v>0.24485816827751911</v>
      </c>
      <c r="AG9" s="20">
        <v>0.18262299119289421</v>
      </c>
      <c r="AH9" s="20">
        <v>0.30280890617409001</v>
      </c>
      <c r="AI9" s="20">
        <v>5.9258380730798373E-2</v>
      </c>
      <c r="AK9" s="20">
        <v>0.1880529888386118</v>
      </c>
      <c r="AL9" s="20">
        <v>0.18389203530825229</v>
      </c>
      <c r="AN9" s="20">
        <v>0.17442184542080749</v>
      </c>
      <c r="AO9" s="20">
        <v>0.1049965897795324</v>
      </c>
      <c r="AP9" s="20">
        <v>0.19056053713007451</v>
      </c>
      <c r="AQ9" s="20">
        <v>0.20354363857871291</v>
      </c>
      <c r="AR9" s="20">
        <v>0.2303012843631769</v>
      </c>
      <c r="AS9" s="20">
        <v>0.43656281187562213</v>
      </c>
      <c r="AT9" s="20">
        <v>5.2788274135553551E-2</v>
      </c>
      <c r="AV9" s="20">
        <v>0.2224406730025045</v>
      </c>
      <c r="AW9" s="20">
        <v>0.20146792871478539</v>
      </c>
      <c r="AX9" s="20">
        <v>0.16215679206840741</v>
      </c>
      <c r="AY9" s="20">
        <v>0.1045627483140049</v>
      </c>
      <c r="AZ9" s="20">
        <v>0.21432026498684251</v>
      </c>
      <c r="BA9" s="20">
        <v>0.1935822602973207</v>
      </c>
      <c r="BB9" s="20">
        <v>0.1248400786483351</v>
      </c>
      <c r="BC9" s="20">
        <v>0.1378388294361135</v>
      </c>
      <c r="BE9" s="20">
        <v>0.2304385273288545</v>
      </c>
      <c r="BF9" s="20">
        <v>0.24638712259233181</v>
      </c>
      <c r="BG9" s="20">
        <v>0.16255277581484209</v>
      </c>
      <c r="BH9" s="20">
        <v>8.7125731271077783E-2</v>
      </c>
      <c r="BI9" s="20">
        <v>0.16608994433578469</v>
      </c>
      <c r="BJ9" s="20">
        <v>7.7647205191844509E-2</v>
      </c>
      <c r="BK9" s="20">
        <v>0.14144059862320521</v>
      </c>
      <c r="BL9" s="20">
        <v>0.1092120684804517</v>
      </c>
      <c r="BN9" s="20">
        <v>0.2088932978959108</v>
      </c>
      <c r="BO9" s="20">
        <v>0.1232928797369961</v>
      </c>
      <c r="BP9" s="20">
        <v>0.15314173122533481</v>
      </c>
    </row>
    <row r="10" spans="2:70" ht="74" customHeight="1" x14ac:dyDescent="0.35">
      <c r="B10" s="22" t="s">
        <v>173</v>
      </c>
      <c r="C10" s="20">
        <v>0.56293685411768102</v>
      </c>
      <c r="D10" s="20">
        <v>0.48420047737045302</v>
      </c>
      <c r="E10" s="20">
        <v>0.52746610708149455</v>
      </c>
      <c r="F10" s="20">
        <v>0.52315004792951003</v>
      </c>
      <c r="G10" s="20">
        <v>0.57874580549284804</v>
      </c>
      <c r="H10" s="20">
        <v>0.56710466767148737</v>
      </c>
      <c r="I10" s="20">
        <v>0.70463756312864589</v>
      </c>
      <c r="K10" s="20">
        <v>0.54487908249685002</v>
      </c>
      <c r="L10" s="20">
        <v>0.58705217937882137</v>
      </c>
      <c r="N10" s="20">
        <v>0.60191483853425909</v>
      </c>
      <c r="O10" s="20">
        <v>0.50770860623289626</v>
      </c>
      <c r="P10" s="20">
        <v>0.56254779030038837</v>
      </c>
      <c r="Q10" s="20">
        <v>0.54577909176152606</v>
      </c>
      <c r="S10" s="20">
        <v>0.55626702145247664</v>
      </c>
      <c r="T10" s="20">
        <v>0.47504908519437411</v>
      </c>
      <c r="U10" s="20">
        <v>0.5311715100607709</v>
      </c>
      <c r="V10" s="20">
        <v>0.46524298363222111</v>
      </c>
      <c r="W10" s="20">
        <v>0.60967076963889644</v>
      </c>
      <c r="X10" s="20">
        <v>0.52109170726336995</v>
      </c>
      <c r="Y10" s="20">
        <v>0.56775255715433948</v>
      </c>
      <c r="Z10" s="20">
        <v>0.53162985783789241</v>
      </c>
      <c r="AA10" s="20">
        <v>0.59494467855285116</v>
      </c>
      <c r="AB10" s="20">
        <v>0.61669530504278647</v>
      </c>
      <c r="AC10" s="20">
        <v>0.59675661168769867</v>
      </c>
      <c r="AD10" s="20">
        <v>0.76849007998508057</v>
      </c>
      <c r="AE10" s="20">
        <v>0.56700243038636611</v>
      </c>
      <c r="AF10" s="20">
        <v>0.54100036626961134</v>
      </c>
      <c r="AG10" s="20">
        <v>0.61021492618270889</v>
      </c>
      <c r="AH10" s="20">
        <v>0.54432912544550094</v>
      </c>
      <c r="AI10" s="20">
        <v>0.380057966435002</v>
      </c>
      <c r="AK10" s="20">
        <v>0.59437587726324848</v>
      </c>
      <c r="AL10" s="20">
        <v>0.53160228010769006</v>
      </c>
      <c r="AN10" s="20">
        <v>0.54893300254680077</v>
      </c>
      <c r="AO10" s="20">
        <v>0.6040914615017835</v>
      </c>
      <c r="AP10" s="20">
        <v>0.54425751680206835</v>
      </c>
      <c r="AQ10" s="20">
        <v>0.57181037322193728</v>
      </c>
      <c r="AR10" s="20">
        <v>0.5639159581541896</v>
      </c>
      <c r="AS10" s="20">
        <v>0.40414651811518332</v>
      </c>
      <c r="AT10" s="20">
        <v>0.56927334768998883</v>
      </c>
      <c r="AV10" s="20">
        <v>0.5930809531967498</v>
      </c>
      <c r="AW10" s="20">
        <v>0.56972388073036451</v>
      </c>
      <c r="AX10" s="20">
        <v>0.60018400518502546</v>
      </c>
      <c r="AY10" s="20">
        <v>0.60427218685261253</v>
      </c>
      <c r="AZ10" s="20">
        <v>0.59903963690709439</v>
      </c>
      <c r="BA10" s="20">
        <v>0.30494202326184661</v>
      </c>
      <c r="BB10" s="20">
        <v>0.4423263803601572</v>
      </c>
      <c r="BC10" s="20">
        <v>0.48854168528453779</v>
      </c>
      <c r="BE10" s="20">
        <v>0.57573711868919697</v>
      </c>
      <c r="BF10" s="20">
        <v>0.54411174956399078</v>
      </c>
      <c r="BG10" s="20">
        <v>0.57866940742261741</v>
      </c>
      <c r="BH10" s="20">
        <v>0.51871941738748217</v>
      </c>
      <c r="BI10" s="20">
        <v>0.59373619015072099</v>
      </c>
      <c r="BJ10" s="20">
        <v>0.51727548035406956</v>
      </c>
      <c r="BK10" s="20">
        <v>0.64834534843642755</v>
      </c>
      <c r="BL10" s="20">
        <v>0.51101223819125263</v>
      </c>
      <c r="BN10" s="20">
        <v>0.54443001303130212</v>
      </c>
      <c r="BO10" s="20">
        <v>0.63982726645880206</v>
      </c>
      <c r="BP10" s="20">
        <v>0.56530294989078189</v>
      </c>
    </row>
    <row r="11" spans="2:70" ht="46" customHeight="1" x14ac:dyDescent="0.35">
      <c r="B11" s="22" t="s">
        <v>174</v>
      </c>
      <c r="C11" s="20">
        <v>0.19315451619900811</v>
      </c>
      <c r="D11" s="20">
        <v>0.29901482701804127</v>
      </c>
      <c r="E11" s="20">
        <v>0.161062193015754</v>
      </c>
      <c r="F11" s="20">
        <v>0.19390484347622339</v>
      </c>
      <c r="G11" s="20">
        <v>0.21522744624160861</v>
      </c>
      <c r="H11" s="20">
        <v>0.22576182582088011</v>
      </c>
      <c r="I11" s="20">
        <v>0.1189344975789219</v>
      </c>
      <c r="K11" s="20">
        <v>0.16781333102575641</v>
      </c>
      <c r="L11" s="20">
        <v>0.2163080324383081</v>
      </c>
      <c r="N11" s="20">
        <v>0.15254442722212161</v>
      </c>
      <c r="O11" s="20">
        <v>0.23495632766492519</v>
      </c>
      <c r="P11" s="20">
        <v>0.18796644671833021</v>
      </c>
      <c r="Q11" s="20">
        <v>0.2335087973863465</v>
      </c>
      <c r="S11" s="20">
        <v>0.21251291429587829</v>
      </c>
      <c r="T11" s="20">
        <v>0.21368765453405311</v>
      </c>
      <c r="U11" s="20">
        <v>0.2044943559757984</v>
      </c>
      <c r="V11" s="20">
        <v>0.22241988552863531</v>
      </c>
      <c r="W11" s="20">
        <v>0.16322189627636499</v>
      </c>
      <c r="X11" s="20">
        <v>0.2440747136776521</v>
      </c>
      <c r="Y11" s="20">
        <v>0.23243881295236529</v>
      </c>
      <c r="Z11" s="20">
        <v>0.31573759671509749</v>
      </c>
      <c r="AA11" s="20">
        <v>0.20994960218370479</v>
      </c>
      <c r="AB11" s="20">
        <v>0.1337366061484111</v>
      </c>
      <c r="AC11" s="20">
        <v>0.21865597243718821</v>
      </c>
      <c r="AD11" s="20">
        <v>9.4559810178462086E-2</v>
      </c>
      <c r="AE11" s="20">
        <v>4.2563008655199852E-2</v>
      </c>
      <c r="AF11" s="20">
        <v>0.1079707380555452</v>
      </c>
      <c r="AG11" s="20">
        <v>0.207162082624397</v>
      </c>
      <c r="AH11" s="20">
        <v>0.1218919499620367</v>
      </c>
      <c r="AI11" s="20">
        <v>0.39818346236231678</v>
      </c>
      <c r="AK11" s="20">
        <v>0.1567689662593317</v>
      </c>
      <c r="AL11" s="20">
        <v>0.22927886738382269</v>
      </c>
      <c r="AN11" s="20">
        <v>0.20713759852351171</v>
      </c>
      <c r="AO11" s="20">
        <v>0.2060051399666076</v>
      </c>
      <c r="AP11" s="20">
        <v>0.22442504993510359</v>
      </c>
      <c r="AQ11" s="20">
        <v>0.19853067909761141</v>
      </c>
      <c r="AR11" s="20">
        <v>0.16764172543541719</v>
      </c>
      <c r="AS11" s="20">
        <v>0.13785076963315521</v>
      </c>
      <c r="AT11" s="20">
        <v>0.1186027129256574</v>
      </c>
      <c r="AV11" s="20">
        <v>0.14100822887056119</v>
      </c>
      <c r="AW11" s="20">
        <v>0.19466249499592009</v>
      </c>
      <c r="AX11" s="20">
        <v>0.14447972668564479</v>
      </c>
      <c r="AY11" s="20">
        <v>0.24346531082888281</v>
      </c>
      <c r="AZ11" s="20">
        <v>0.14735984479190509</v>
      </c>
      <c r="BA11" s="20">
        <v>0.50147571644083277</v>
      </c>
      <c r="BB11" s="20">
        <v>0</v>
      </c>
      <c r="BC11" s="20">
        <v>0.27435020236600582</v>
      </c>
      <c r="BE11" s="20">
        <v>0.146925005976354</v>
      </c>
      <c r="BF11" s="20">
        <v>0.1784238397810694</v>
      </c>
      <c r="BG11" s="20">
        <v>0.18883920954262531</v>
      </c>
      <c r="BH11" s="20">
        <v>0.30437829140655448</v>
      </c>
      <c r="BI11" s="20">
        <v>0.1813995147450094</v>
      </c>
      <c r="BJ11" s="20">
        <v>0.26568729104445848</v>
      </c>
      <c r="BK11" s="20">
        <v>0.12019974026084949</v>
      </c>
      <c r="BL11" s="20">
        <v>0.35171401080308001</v>
      </c>
      <c r="BN11" s="20">
        <v>0.18432756251494339</v>
      </c>
      <c r="BO11" s="20">
        <v>0.19316127957499499</v>
      </c>
      <c r="BP11" s="20">
        <v>0.2243390795946702</v>
      </c>
    </row>
    <row r="12" spans="2:70" ht="32" customHeight="1" x14ac:dyDescent="0.35">
      <c r="B12" s="22" t="s">
        <v>175</v>
      </c>
      <c r="C12" s="20">
        <v>5.8244429243555038E-2</v>
      </c>
      <c r="D12" s="20">
        <v>8.1322587927225951E-2</v>
      </c>
      <c r="E12" s="20">
        <v>7.6000496507453885E-2</v>
      </c>
      <c r="F12" s="20">
        <v>4.7092638722805141E-2</v>
      </c>
      <c r="G12" s="20">
        <v>2.636653184628682E-2</v>
      </c>
      <c r="H12" s="20">
        <v>8.5970676795191409E-2</v>
      </c>
      <c r="I12" s="20">
        <v>4.1942103864432298E-2</v>
      </c>
      <c r="K12" s="20">
        <v>5.5008689484433951E-2</v>
      </c>
      <c r="L12" s="20">
        <v>6.2280284713875887E-2</v>
      </c>
      <c r="N12" s="20">
        <v>2.6982164532640809E-2</v>
      </c>
      <c r="O12" s="20">
        <v>5.7943198688783781E-2</v>
      </c>
      <c r="P12" s="20">
        <v>5.7222229114429007E-2</v>
      </c>
      <c r="Q12" s="20">
        <v>0.1185701979192359</v>
      </c>
      <c r="S12" s="20">
        <v>0.2312200642516451</v>
      </c>
      <c r="T12" s="20">
        <v>9.1143647088440624E-2</v>
      </c>
      <c r="U12" s="20">
        <v>0.12127144413840329</v>
      </c>
      <c r="V12" s="20">
        <v>7.0988101116376434E-2</v>
      </c>
      <c r="W12" s="20">
        <v>2.9012758707560309E-2</v>
      </c>
      <c r="X12" s="20">
        <v>6.6690126953062465E-2</v>
      </c>
      <c r="Y12" s="20">
        <v>9.8617225349996715E-2</v>
      </c>
      <c r="Z12" s="20">
        <v>3.3569500073534833E-2</v>
      </c>
      <c r="AA12" s="20">
        <v>0</v>
      </c>
      <c r="AB12" s="20">
        <v>6.290512192425067E-2</v>
      </c>
      <c r="AC12" s="20">
        <v>2.9037931891932382E-2</v>
      </c>
      <c r="AD12" s="20">
        <v>2.791137871013534E-2</v>
      </c>
      <c r="AE12" s="20">
        <v>2.21440759160146E-2</v>
      </c>
      <c r="AF12" s="20">
        <v>0.1061707273973244</v>
      </c>
      <c r="AG12" s="20">
        <v>0</v>
      </c>
      <c r="AH12" s="20">
        <v>3.0970018418372259E-2</v>
      </c>
      <c r="AI12" s="20">
        <v>0.16250019047188299</v>
      </c>
      <c r="AK12" s="20">
        <v>6.0802167638807858E-2</v>
      </c>
      <c r="AL12" s="20">
        <v>5.5226817200234951E-2</v>
      </c>
      <c r="AN12" s="20">
        <v>6.9507553508880091E-2</v>
      </c>
      <c r="AO12" s="20">
        <v>8.4906808752076637E-2</v>
      </c>
      <c r="AP12" s="20">
        <v>4.0756896132753719E-2</v>
      </c>
      <c r="AQ12" s="20">
        <v>2.611530910173869E-2</v>
      </c>
      <c r="AR12" s="20">
        <v>3.8141032047216313E-2</v>
      </c>
      <c r="AS12" s="20">
        <v>2.1439900376039371E-2</v>
      </c>
      <c r="AT12" s="20">
        <v>0.25933566524879997</v>
      </c>
      <c r="AV12" s="20">
        <v>4.3470144930184793E-2</v>
      </c>
      <c r="AW12" s="20">
        <v>3.4145695558929892E-2</v>
      </c>
      <c r="AX12" s="20">
        <v>9.3179476060922403E-2</v>
      </c>
      <c r="AY12" s="20">
        <v>4.7699754004499821E-2</v>
      </c>
      <c r="AZ12" s="20">
        <v>3.928025331415802E-2</v>
      </c>
      <c r="BA12" s="20">
        <v>0</v>
      </c>
      <c r="BB12" s="20">
        <v>0.43283354099150761</v>
      </c>
      <c r="BC12" s="20">
        <v>9.9269282913342874E-2</v>
      </c>
      <c r="BE12" s="20">
        <v>4.6899348005594761E-2</v>
      </c>
      <c r="BF12" s="20">
        <v>3.107728806260807E-2</v>
      </c>
      <c r="BG12" s="20">
        <v>6.9938607219915003E-2</v>
      </c>
      <c r="BH12" s="20">
        <v>8.9776559934885466E-2</v>
      </c>
      <c r="BI12" s="20">
        <v>5.8774350768484897E-2</v>
      </c>
      <c r="BJ12" s="20">
        <v>0.13939002340962739</v>
      </c>
      <c r="BK12" s="20">
        <v>9.0014312679517719E-2</v>
      </c>
      <c r="BL12" s="20">
        <v>2.8061682525215709E-2</v>
      </c>
      <c r="BN12" s="20">
        <v>6.2349126557843568E-2</v>
      </c>
      <c r="BO12" s="20">
        <v>4.3718574229206678E-2</v>
      </c>
      <c r="BP12" s="20">
        <v>5.721623928921319E-2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BR24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176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177</v>
      </c>
      <c r="C9" s="20">
        <v>0.41412499133686032</v>
      </c>
      <c r="D9" s="20">
        <v>0.38614377895077062</v>
      </c>
      <c r="E9" s="20">
        <v>0.37936743136655421</v>
      </c>
      <c r="F9" s="20">
        <v>0.46844195394141119</v>
      </c>
      <c r="G9" s="20">
        <v>0.43272369416268891</v>
      </c>
      <c r="H9" s="20">
        <v>0.40776093880406949</v>
      </c>
      <c r="I9" s="20">
        <v>0.39465015706951551</v>
      </c>
      <c r="K9" s="20">
        <v>0.39526262861898492</v>
      </c>
      <c r="L9" s="20">
        <v>0.4345098215274194</v>
      </c>
      <c r="N9" s="20">
        <v>0.43853143939163641</v>
      </c>
      <c r="O9" s="20">
        <v>0.39582899429974377</v>
      </c>
      <c r="P9" s="20">
        <v>0.41576545931274339</v>
      </c>
      <c r="Q9" s="20">
        <v>0.38820721770792521</v>
      </c>
      <c r="S9" s="20">
        <v>0.45180177678843297</v>
      </c>
      <c r="T9" s="20">
        <v>0.36089929889305972</v>
      </c>
      <c r="U9" s="20">
        <v>0.45205140307602543</v>
      </c>
      <c r="V9" s="20">
        <v>0.28646192862758763</v>
      </c>
      <c r="W9" s="20">
        <v>0.27919678686082938</v>
      </c>
      <c r="X9" s="20">
        <v>0.30155074038255691</v>
      </c>
      <c r="Y9" s="20">
        <v>0.35169112678805958</v>
      </c>
      <c r="Z9" s="20">
        <v>0.43803839773974668</v>
      </c>
      <c r="AA9" s="20">
        <v>0.49265463298909717</v>
      </c>
      <c r="AB9" s="20">
        <v>0.43191792698280379</v>
      </c>
      <c r="AC9" s="20">
        <v>0.42940311854560881</v>
      </c>
      <c r="AD9" s="20">
        <v>0.47391513788355849</v>
      </c>
      <c r="AE9" s="20">
        <v>0.40618540327510061</v>
      </c>
      <c r="AF9" s="20">
        <v>0.4981786227000583</v>
      </c>
      <c r="AG9" s="20">
        <v>0.4145314192038988</v>
      </c>
      <c r="AH9" s="20">
        <v>0.45299231194769851</v>
      </c>
      <c r="AI9" s="20">
        <v>0.54815096944754982</v>
      </c>
      <c r="AK9" s="20">
        <v>0.41959794149947732</v>
      </c>
      <c r="AL9" s="20">
        <v>0.40940648259694279</v>
      </c>
      <c r="AN9" s="20">
        <v>0.34072283473422421</v>
      </c>
      <c r="AO9" s="20">
        <v>0.42972323797999479</v>
      </c>
      <c r="AP9" s="20">
        <v>0.36865097180175521</v>
      </c>
      <c r="AQ9" s="20">
        <v>0.47376005207568311</v>
      </c>
      <c r="AR9" s="20">
        <v>0.44526907811304861</v>
      </c>
      <c r="AS9" s="20">
        <v>0.33785287005392572</v>
      </c>
      <c r="AT9" s="20">
        <v>0.34522443947149267</v>
      </c>
      <c r="AV9" s="20">
        <v>0.40277678409824291</v>
      </c>
      <c r="AW9" s="20">
        <v>0.41556932361002369</v>
      </c>
      <c r="AX9" s="20">
        <v>0.44971124731090251</v>
      </c>
      <c r="AY9" s="20">
        <v>0.49715399142443101</v>
      </c>
      <c r="AZ9" s="20">
        <v>0.32318594283119118</v>
      </c>
      <c r="BA9" s="20">
        <v>0.41277152550932811</v>
      </c>
      <c r="BB9" s="20">
        <v>0.2961621427435564</v>
      </c>
      <c r="BC9" s="20">
        <v>0.43707581210739072</v>
      </c>
      <c r="BE9" s="20">
        <v>0.36560595866635021</v>
      </c>
      <c r="BF9" s="20">
        <v>0.4295804906935477</v>
      </c>
      <c r="BG9" s="20">
        <v>0.45804914653447643</v>
      </c>
      <c r="BH9" s="20">
        <v>0.48066132556789748</v>
      </c>
      <c r="BI9" s="20">
        <v>0.35869932243995267</v>
      </c>
      <c r="BJ9" s="20">
        <v>0.29483894423612389</v>
      </c>
      <c r="BK9" s="20">
        <v>0.51877404236916824</v>
      </c>
      <c r="BL9" s="20">
        <v>0.48799029986252063</v>
      </c>
      <c r="BN9" s="20">
        <v>0.41162267982636441</v>
      </c>
      <c r="BO9" s="20">
        <v>0.41349115728204661</v>
      </c>
      <c r="BP9" s="20">
        <v>0.42459509212371799</v>
      </c>
    </row>
    <row r="10" spans="2:70" ht="19" customHeight="1" x14ac:dyDescent="0.35">
      <c r="B10" s="22" t="s">
        <v>178</v>
      </c>
      <c r="C10" s="20">
        <v>0.36513228613904991</v>
      </c>
      <c r="D10" s="20">
        <v>0.48254209126017927</v>
      </c>
      <c r="E10" s="20">
        <v>0.39792432491203622</v>
      </c>
      <c r="F10" s="20">
        <v>0.40335004659183132</v>
      </c>
      <c r="G10" s="20">
        <v>0.31881748807364069</v>
      </c>
      <c r="H10" s="20">
        <v>0.35785445818518807</v>
      </c>
      <c r="I10" s="20">
        <v>0.2342749755642643</v>
      </c>
      <c r="K10" s="20">
        <v>0.33860505716663758</v>
      </c>
      <c r="L10" s="20">
        <v>0.39616096251817817</v>
      </c>
      <c r="N10" s="20">
        <v>0.36834547448319149</v>
      </c>
      <c r="O10" s="20">
        <v>0.38099302883838021</v>
      </c>
      <c r="P10" s="20">
        <v>0.32769115730363829</v>
      </c>
      <c r="Q10" s="20">
        <v>0.36764900670656159</v>
      </c>
      <c r="S10" s="20">
        <v>0.39099194658954362</v>
      </c>
      <c r="T10" s="20">
        <v>0.30634159005200451</v>
      </c>
      <c r="U10" s="20">
        <v>0.38710781923620458</v>
      </c>
      <c r="V10" s="20">
        <v>0.44999532638636031</v>
      </c>
      <c r="W10" s="20">
        <v>0.433770551235441</v>
      </c>
      <c r="X10" s="20">
        <v>0.30781597887645462</v>
      </c>
      <c r="Y10" s="20">
        <v>0.45005956308195122</v>
      </c>
      <c r="Z10" s="20">
        <v>0.28652114222811559</v>
      </c>
      <c r="AA10" s="20">
        <v>0.32386102489447099</v>
      </c>
      <c r="AB10" s="20">
        <v>0.34051744244048388</v>
      </c>
      <c r="AC10" s="20">
        <v>0.40234498081851833</v>
      </c>
      <c r="AD10" s="20">
        <v>0.29000908691495719</v>
      </c>
      <c r="AE10" s="20">
        <v>0.30118312305607181</v>
      </c>
      <c r="AF10" s="20">
        <v>0.4217472137896055</v>
      </c>
      <c r="AG10" s="20">
        <v>0.34363367706532572</v>
      </c>
      <c r="AH10" s="20">
        <v>0.34961186831714602</v>
      </c>
      <c r="AI10" s="20">
        <v>0.47003108140964039</v>
      </c>
      <c r="AK10" s="20">
        <v>0.3185318312496106</v>
      </c>
      <c r="AL10" s="20">
        <v>0.412014806848441</v>
      </c>
      <c r="AN10" s="20">
        <v>0.38933927130250118</v>
      </c>
      <c r="AO10" s="20">
        <v>0.33428319320537181</v>
      </c>
      <c r="AP10" s="20">
        <v>0.42757220122452338</v>
      </c>
      <c r="AQ10" s="20">
        <v>0.37393350820161891</v>
      </c>
      <c r="AR10" s="20">
        <v>0.33325735796764749</v>
      </c>
      <c r="AS10" s="20">
        <v>0.41844493444311559</v>
      </c>
      <c r="AT10" s="20">
        <v>0.29125748320706019</v>
      </c>
      <c r="AV10" s="20">
        <v>0.37116505172922398</v>
      </c>
      <c r="AW10" s="20">
        <v>0.36686386809501398</v>
      </c>
      <c r="AX10" s="20">
        <v>0.29290957294583841</v>
      </c>
      <c r="AY10" s="20">
        <v>0.28798303358673538</v>
      </c>
      <c r="AZ10" s="20">
        <v>0.35729585634406491</v>
      </c>
      <c r="BA10" s="20">
        <v>0.83449053436293352</v>
      </c>
      <c r="BB10" s="20">
        <v>0.19879151498588499</v>
      </c>
      <c r="BC10" s="20">
        <v>0.40894725890856698</v>
      </c>
      <c r="BE10" s="20">
        <v>0.35456462505380643</v>
      </c>
      <c r="BF10" s="20">
        <v>0.36942378974368423</v>
      </c>
      <c r="BG10" s="20">
        <v>0.30236132509113162</v>
      </c>
      <c r="BH10" s="20">
        <v>0.41979044960836331</v>
      </c>
      <c r="BI10" s="20">
        <v>0.34034120215968089</v>
      </c>
      <c r="BJ10" s="20">
        <v>0.39437508093495299</v>
      </c>
      <c r="BK10" s="20">
        <v>0.355331875628705</v>
      </c>
      <c r="BL10" s="20">
        <v>0.47283514988330322</v>
      </c>
      <c r="BN10" s="20">
        <v>0.38771915770048693</v>
      </c>
      <c r="BO10" s="20">
        <v>0.29798100406340422</v>
      </c>
      <c r="BP10" s="20">
        <v>0.33557672744098621</v>
      </c>
    </row>
    <row r="11" spans="2:70" ht="19" customHeight="1" x14ac:dyDescent="0.35">
      <c r="B11" s="22" t="s">
        <v>179</v>
      </c>
      <c r="C11" s="20">
        <v>0.48342070042765212</v>
      </c>
      <c r="D11" s="20">
        <v>0.38468306285961817</v>
      </c>
      <c r="E11" s="20">
        <v>0.4163610200606605</v>
      </c>
      <c r="F11" s="20">
        <v>0.40409990829828152</v>
      </c>
      <c r="G11" s="20">
        <v>0.51447517191078029</v>
      </c>
      <c r="H11" s="20">
        <v>0.5074070677054936</v>
      </c>
      <c r="I11" s="20">
        <v>0.70909030930888661</v>
      </c>
      <c r="K11" s="20">
        <v>0.46112292147916167</v>
      </c>
      <c r="L11" s="20">
        <v>0.50508784601408785</v>
      </c>
      <c r="N11" s="20">
        <v>0.45531056967375161</v>
      </c>
      <c r="O11" s="20">
        <v>0.48530590045271887</v>
      </c>
      <c r="P11" s="20">
        <v>0.476829967588278</v>
      </c>
      <c r="Q11" s="20">
        <v>0.5306141449705376</v>
      </c>
      <c r="S11" s="20">
        <v>0.40329935079886758</v>
      </c>
      <c r="T11" s="20">
        <v>0.36839336446458881</v>
      </c>
      <c r="U11" s="20">
        <v>0.56478475593723321</v>
      </c>
      <c r="V11" s="20">
        <v>0.42155864008836402</v>
      </c>
      <c r="W11" s="20">
        <v>0.5199076747790945</v>
      </c>
      <c r="X11" s="20">
        <v>0.49636868079648311</v>
      </c>
      <c r="Y11" s="20">
        <v>0.5133588259249019</v>
      </c>
      <c r="Z11" s="20">
        <v>0.52594462650959339</v>
      </c>
      <c r="AA11" s="20">
        <v>0.47530298528397291</v>
      </c>
      <c r="AB11" s="20">
        <v>0.43999447810425751</v>
      </c>
      <c r="AC11" s="20">
        <v>0.54345968560475377</v>
      </c>
      <c r="AD11" s="20">
        <v>0.49607297029419339</v>
      </c>
      <c r="AE11" s="20">
        <v>0.49944266336311771</v>
      </c>
      <c r="AF11" s="20">
        <v>0.45219978022351082</v>
      </c>
      <c r="AG11" s="20">
        <v>0.54535698025374213</v>
      </c>
      <c r="AH11" s="20">
        <v>0.39319079920060968</v>
      </c>
      <c r="AI11" s="20">
        <v>0.55323923911078343</v>
      </c>
      <c r="AK11" s="20">
        <v>0.54285754524543472</v>
      </c>
      <c r="AL11" s="20">
        <v>0.42393855191107838</v>
      </c>
      <c r="AN11" s="20">
        <v>0.4958363342564242</v>
      </c>
      <c r="AO11" s="20">
        <v>0.53349420968294314</v>
      </c>
      <c r="AP11" s="20">
        <v>0.54676237341406331</v>
      </c>
      <c r="AQ11" s="20">
        <v>0.44673353265789167</v>
      </c>
      <c r="AR11" s="20">
        <v>0.41984978882234097</v>
      </c>
      <c r="AS11" s="20">
        <v>0.40365293461227192</v>
      </c>
      <c r="AT11" s="20">
        <v>0.62332066811484421</v>
      </c>
      <c r="AV11" s="20">
        <v>0.56229896658438983</v>
      </c>
      <c r="AW11" s="20">
        <v>0.48349666541062608</v>
      </c>
      <c r="AX11" s="20">
        <v>0.40912722004074231</v>
      </c>
      <c r="AY11" s="20">
        <v>0.29790420633132447</v>
      </c>
      <c r="AZ11" s="20">
        <v>0.62770666132626141</v>
      </c>
      <c r="BA11" s="20">
        <v>0</v>
      </c>
      <c r="BB11" s="20">
        <v>0.2911754371906255</v>
      </c>
      <c r="BC11" s="20">
        <v>0.43401993272728329</v>
      </c>
      <c r="BE11" s="20">
        <v>0.53156121497243158</v>
      </c>
      <c r="BF11" s="20">
        <v>0.41451459215874509</v>
      </c>
      <c r="BG11" s="20">
        <v>0.49176900193542072</v>
      </c>
      <c r="BH11" s="20">
        <v>0.39915069966894368</v>
      </c>
      <c r="BI11" s="20">
        <v>0.56361242141662404</v>
      </c>
      <c r="BJ11" s="20">
        <v>0.46884918241583412</v>
      </c>
      <c r="BK11" s="20">
        <v>0.59245295937579912</v>
      </c>
      <c r="BL11" s="20">
        <v>0.53653542741927607</v>
      </c>
      <c r="BN11" s="20">
        <v>0.46776255005102529</v>
      </c>
      <c r="BO11" s="20">
        <v>0.54666619154016194</v>
      </c>
      <c r="BP11" s="20">
        <v>0.48497904804859399</v>
      </c>
    </row>
    <row r="12" spans="2:70" ht="32" customHeight="1" x14ac:dyDescent="0.35">
      <c r="B12" s="22" t="s">
        <v>180</v>
      </c>
      <c r="C12" s="20">
        <v>0.37001758568762572</v>
      </c>
      <c r="D12" s="20">
        <v>0.29961571699830258</v>
      </c>
      <c r="E12" s="20">
        <v>0.34209387178260059</v>
      </c>
      <c r="F12" s="20">
        <v>0.34100838332573857</v>
      </c>
      <c r="G12" s="20">
        <v>0.35515907139219532</v>
      </c>
      <c r="H12" s="20">
        <v>0.46253407272547381</v>
      </c>
      <c r="I12" s="20">
        <v>0.44254501464537721</v>
      </c>
      <c r="K12" s="20">
        <v>0.36390731544591631</v>
      </c>
      <c r="L12" s="20">
        <v>0.37573826899880852</v>
      </c>
      <c r="N12" s="20">
        <v>0.37358373917384508</v>
      </c>
      <c r="O12" s="20">
        <v>0.32438654099407122</v>
      </c>
      <c r="P12" s="20">
        <v>0.38089850707653211</v>
      </c>
      <c r="Q12" s="20">
        <v>0.40358600538372019</v>
      </c>
      <c r="S12" s="20">
        <v>0.1132423440494917</v>
      </c>
      <c r="T12" s="20">
        <v>0.3982816860130759</v>
      </c>
      <c r="U12" s="20">
        <v>0.33697858701661182</v>
      </c>
      <c r="V12" s="20">
        <v>0.46311455304413152</v>
      </c>
      <c r="W12" s="20">
        <v>0.30281547381900059</v>
      </c>
      <c r="X12" s="20">
        <v>0.40268534887005958</v>
      </c>
      <c r="Y12" s="20">
        <v>0.30565173661724332</v>
      </c>
      <c r="Z12" s="20">
        <v>0.3857882189959323</v>
      </c>
      <c r="AA12" s="20">
        <v>0.33332809029811411</v>
      </c>
      <c r="AB12" s="20">
        <v>0.54374662543486274</v>
      </c>
      <c r="AC12" s="20">
        <v>0.34233707790160012</v>
      </c>
      <c r="AD12" s="20">
        <v>0.4569171056066838</v>
      </c>
      <c r="AE12" s="20">
        <v>0.34967376827632002</v>
      </c>
      <c r="AF12" s="20">
        <v>0.29479602250615322</v>
      </c>
      <c r="AG12" s="20">
        <v>0.39520557375506671</v>
      </c>
      <c r="AH12" s="20">
        <v>0.41086194788101049</v>
      </c>
      <c r="AI12" s="20">
        <v>0.2594525608339715</v>
      </c>
      <c r="AK12" s="20">
        <v>0.38108966507328113</v>
      </c>
      <c r="AL12" s="20">
        <v>0.35908591000609208</v>
      </c>
      <c r="AN12" s="20">
        <v>0.35777186871626188</v>
      </c>
      <c r="AO12" s="20">
        <v>0.36269851599435488</v>
      </c>
      <c r="AP12" s="20">
        <v>0.40133723001193999</v>
      </c>
      <c r="AQ12" s="20">
        <v>0.37674254097960341</v>
      </c>
      <c r="AR12" s="20">
        <v>0.35635643392619309</v>
      </c>
      <c r="AS12" s="20">
        <v>0.3653416872738075</v>
      </c>
      <c r="AT12" s="20">
        <v>0.42325671428136119</v>
      </c>
      <c r="AV12" s="20">
        <v>0.32965192710319619</v>
      </c>
      <c r="AW12" s="20">
        <v>0.38511322294591721</v>
      </c>
      <c r="AX12" s="20">
        <v>0.43559306206750859</v>
      </c>
      <c r="AY12" s="20">
        <v>0.41814222330020601</v>
      </c>
      <c r="AZ12" s="20">
        <v>0.35818144540930891</v>
      </c>
      <c r="BA12" s="20">
        <v>0.1935822602973207</v>
      </c>
      <c r="BB12" s="20">
        <v>0.32363159363422012</v>
      </c>
      <c r="BC12" s="20">
        <v>0.35441372639207092</v>
      </c>
      <c r="BE12" s="20">
        <v>0.3558917564070701</v>
      </c>
      <c r="BF12" s="20">
        <v>0.36627704816800771</v>
      </c>
      <c r="BG12" s="20">
        <v>0.3750620829536746</v>
      </c>
      <c r="BH12" s="20">
        <v>0.35041477478635752</v>
      </c>
      <c r="BI12" s="20">
        <v>0.35888757115005759</v>
      </c>
      <c r="BJ12" s="20">
        <v>0.44650242536061407</v>
      </c>
      <c r="BK12" s="20">
        <v>0.38257799888807248</v>
      </c>
      <c r="BL12" s="20">
        <v>0.44609445645255541</v>
      </c>
      <c r="BN12" s="20">
        <v>0.36953073604181352</v>
      </c>
      <c r="BO12" s="20">
        <v>0.32833947602441488</v>
      </c>
      <c r="BP12" s="20">
        <v>0.39911851126032832</v>
      </c>
    </row>
    <row r="13" spans="2:70" ht="32" customHeight="1" x14ac:dyDescent="0.35">
      <c r="B13" s="22" t="s">
        <v>181</v>
      </c>
      <c r="C13" s="20">
        <v>0.1268097574057761</v>
      </c>
      <c r="D13" s="20">
        <v>0.14530746228037739</v>
      </c>
      <c r="E13" s="20">
        <v>0.18425583079315749</v>
      </c>
      <c r="F13" s="20">
        <v>0.14235948292855169</v>
      </c>
      <c r="G13" s="20">
        <v>0.1433875245142712</v>
      </c>
      <c r="H13" s="20">
        <v>6.7594302113850868E-2</v>
      </c>
      <c r="I13" s="20">
        <v>3.9790508352295452E-2</v>
      </c>
      <c r="K13" s="20">
        <v>0.12448310070164149</v>
      </c>
      <c r="L13" s="20">
        <v>0.1302802123821219</v>
      </c>
      <c r="N13" s="20">
        <v>0.13625940666786801</v>
      </c>
      <c r="O13" s="20">
        <v>0.1383432336394039</v>
      </c>
      <c r="P13" s="20">
        <v>0.1040819700647115</v>
      </c>
      <c r="Q13" s="20">
        <v>0.1149503419004429</v>
      </c>
      <c r="S13" s="20">
        <v>0</v>
      </c>
      <c r="T13" s="20">
        <v>0.25564529773050132</v>
      </c>
      <c r="U13" s="20">
        <v>8.6811575470803551E-2</v>
      </c>
      <c r="V13" s="20">
        <v>7.9853875747821629E-2</v>
      </c>
      <c r="W13" s="20">
        <v>0.14568925144588901</v>
      </c>
      <c r="X13" s="20">
        <v>0.21982766077831889</v>
      </c>
      <c r="Y13" s="20">
        <v>9.0764708084213858E-2</v>
      </c>
      <c r="Z13" s="20">
        <v>0.1106694070559147</v>
      </c>
      <c r="AA13" s="20">
        <v>0.1033359033835826</v>
      </c>
      <c r="AB13" s="20">
        <v>0.1014793740864286</v>
      </c>
      <c r="AC13" s="20">
        <v>0.13840249488734321</v>
      </c>
      <c r="AD13" s="20">
        <v>8.2692211953000999E-2</v>
      </c>
      <c r="AE13" s="20">
        <v>0.146976758042584</v>
      </c>
      <c r="AF13" s="20">
        <v>0.17413478054241591</v>
      </c>
      <c r="AG13" s="20">
        <v>0.20323480239187749</v>
      </c>
      <c r="AH13" s="20">
        <v>9.8598843484516738E-2</v>
      </c>
      <c r="AI13" s="20">
        <v>0.1012818650470019</v>
      </c>
      <c r="AK13" s="20">
        <v>0.11076856900634249</v>
      </c>
      <c r="AL13" s="20">
        <v>0.14278198697832081</v>
      </c>
      <c r="AN13" s="20">
        <v>8.6513685806119067E-2</v>
      </c>
      <c r="AO13" s="20">
        <v>0.1390446462063753</v>
      </c>
      <c r="AP13" s="20">
        <v>9.4899836590613448E-2</v>
      </c>
      <c r="AQ13" s="20">
        <v>0.14205176627398991</v>
      </c>
      <c r="AR13" s="20">
        <v>0.13911817913416971</v>
      </c>
      <c r="AS13" s="20">
        <v>0.20654785356112049</v>
      </c>
      <c r="AT13" s="20">
        <v>7.6788863165517474E-2</v>
      </c>
      <c r="AV13" s="20">
        <v>0.1220272235295423</v>
      </c>
      <c r="AW13" s="20">
        <v>0.10923700836665801</v>
      </c>
      <c r="AX13" s="20">
        <v>0.1246455824880521</v>
      </c>
      <c r="AY13" s="20">
        <v>0.2227608585657154</v>
      </c>
      <c r="AZ13" s="20">
        <v>0.14332207554945739</v>
      </c>
      <c r="BA13" s="20">
        <v>0.16550946563706651</v>
      </c>
      <c r="BB13" s="20">
        <v>6.9501297691103664E-2</v>
      </c>
      <c r="BC13" s="20">
        <v>0.1361049499955819</v>
      </c>
      <c r="BE13" s="20">
        <v>0.1162724349164183</v>
      </c>
      <c r="BF13" s="20">
        <v>0.14392645292777309</v>
      </c>
      <c r="BG13" s="20">
        <v>6.3156866157825634E-2</v>
      </c>
      <c r="BH13" s="20">
        <v>0.12377398268027651</v>
      </c>
      <c r="BI13" s="20">
        <v>0.13131816543841421</v>
      </c>
      <c r="BJ13" s="20">
        <v>0.1610328546502578</v>
      </c>
      <c r="BK13" s="20">
        <v>0.1124728837540863</v>
      </c>
      <c r="BL13" s="20">
        <v>0.13185320626194341</v>
      </c>
      <c r="BN13" s="20">
        <v>0.13188231705771561</v>
      </c>
      <c r="BO13" s="20">
        <v>8.7881440582855005E-2</v>
      </c>
      <c r="BP13" s="20">
        <v>0.13234725574863901</v>
      </c>
    </row>
    <row r="14" spans="2:70" ht="32" customHeight="1" x14ac:dyDescent="0.35">
      <c r="B14" s="22" t="s">
        <v>182</v>
      </c>
      <c r="C14" s="20">
        <v>0.1644982273018373</v>
      </c>
      <c r="D14" s="20">
        <v>0.12639334300080099</v>
      </c>
      <c r="E14" s="20">
        <v>0.19498594537753081</v>
      </c>
      <c r="F14" s="20">
        <v>0.19711326814522981</v>
      </c>
      <c r="G14" s="20">
        <v>0.17065931884192559</v>
      </c>
      <c r="H14" s="20">
        <v>0.1427381395123411</v>
      </c>
      <c r="I14" s="20">
        <v>0.1127755576713278</v>
      </c>
      <c r="K14" s="20">
        <v>0.1896492173436016</v>
      </c>
      <c r="L14" s="20">
        <v>0.13725945137126291</v>
      </c>
      <c r="N14" s="20">
        <v>0.21465135278264719</v>
      </c>
      <c r="O14" s="20">
        <v>0.17131368552311951</v>
      </c>
      <c r="P14" s="20">
        <v>0.1119140817021043</v>
      </c>
      <c r="Q14" s="20">
        <v>0.10218757531788961</v>
      </c>
      <c r="S14" s="20">
        <v>0</v>
      </c>
      <c r="T14" s="20">
        <v>0.18564879016507291</v>
      </c>
      <c r="U14" s="20">
        <v>0.1194468739764243</v>
      </c>
      <c r="V14" s="20">
        <v>8.7046823681401056E-2</v>
      </c>
      <c r="W14" s="20">
        <v>0.113957224639173</v>
      </c>
      <c r="X14" s="20">
        <v>0.2299543440418034</v>
      </c>
      <c r="Y14" s="20">
        <v>0.17857200367925349</v>
      </c>
      <c r="Z14" s="20">
        <v>0.17522230380665901</v>
      </c>
      <c r="AA14" s="20">
        <v>0.16868768263333089</v>
      </c>
      <c r="AB14" s="20">
        <v>0.15219186330748311</v>
      </c>
      <c r="AC14" s="20">
        <v>0.1051246677883993</v>
      </c>
      <c r="AD14" s="20">
        <v>0.24031144396444051</v>
      </c>
      <c r="AE14" s="20">
        <v>0.15028793383885661</v>
      </c>
      <c r="AF14" s="20">
        <v>0.20740005482778659</v>
      </c>
      <c r="AG14" s="20">
        <v>0.17620699450798011</v>
      </c>
      <c r="AH14" s="20">
        <v>0.23160500999350059</v>
      </c>
      <c r="AI14" s="20">
        <v>6.4496435168814772E-2</v>
      </c>
      <c r="AK14" s="20">
        <v>0.1500196670673111</v>
      </c>
      <c r="AL14" s="20">
        <v>0.17901546109448699</v>
      </c>
      <c r="AN14" s="20">
        <v>0.1006482905989094</v>
      </c>
      <c r="AO14" s="20">
        <v>0.12521790584722661</v>
      </c>
      <c r="AP14" s="20">
        <v>0.1144311472345674</v>
      </c>
      <c r="AQ14" s="20">
        <v>0.19590419632446571</v>
      </c>
      <c r="AR14" s="20">
        <v>0.23540492508200331</v>
      </c>
      <c r="AS14" s="20">
        <v>0.2822961421170942</v>
      </c>
      <c r="AT14" s="20">
        <v>0.14331992241606309</v>
      </c>
      <c r="AV14" s="20">
        <v>0.16524649376707229</v>
      </c>
      <c r="AW14" s="20">
        <v>0.1721791512450766</v>
      </c>
      <c r="AX14" s="20">
        <v>0.1255494982560971</v>
      </c>
      <c r="AY14" s="20">
        <v>0.16507361545514981</v>
      </c>
      <c r="AZ14" s="20">
        <v>0.16973377904155909</v>
      </c>
      <c r="BA14" s="20">
        <v>0.35909172593438721</v>
      </c>
      <c r="BB14" s="20">
        <v>0.29357144989947098</v>
      </c>
      <c r="BC14" s="20">
        <v>0.14850744374224639</v>
      </c>
      <c r="BE14" s="20">
        <v>0.17882387772071881</v>
      </c>
      <c r="BF14" s="20">
        <v>0.20919942757805721</v>
      </c>
      <c r="BG14" s="20">
        <v>0.1128793532805608</v>
      </c>
      <c r="BH14" s="20">
        <v>0.1000790624677383</v>
      </c>
      <c r="BI14" s="20">
        <v>0.16708874389394199</v>
      </c>
      <c r="BJ14" s="20">
        <v>9.3046604601824956E-2</v>
      </c>
      <c r="BK14" s="20">
        <v>0.1651500837833155</v>
      </c>
      <c r="BL14" s="20">
        <v>8.9758488954125498E-2</v>
      </c>
      <c r="BN14" s="20">
        <v>0.16797929241041409</v>
      </c>
      <c r="BO14" s="20">
        <v>0.13875717994935771</v>
      </c>
      <c r="BP14" s="20">
        <v>0.17925639249027139</v>
      </c>
    </row>
    <row r="15" spans="2:70" ht="32" customHeight="1" x14ac:dyDescent="0.35">
      <c r="B15" s="22" t="s">
        <v>183</v>
      </c>
      <c r="C15" s="20">
        <v>0.25233615954538807</v>
      </c>
      <c r="D15" s="20">
        <v>0.2908135410309261</v>
      </c>
      <c r="E15" s="20">
        <v>0.28569788736200502</v>
      </c>
      <c r="F15" s="20">
        <v>0.25564214163751742</v>
      </c>
      <c r="G15" s="20">
        <v>0.17284241684086121</v>
      </c>
      <c r="H15" s="20">
        <v>0.32193066918385133</v>
      </c>
      <c r="I15" s="20">
        <v>0.19689589507178629</v>
      </c>
      <c r="K15" s="20">
        <v>0.2371080832750215</v>
      </c>
      <c r="L15" s="20">
        <v>0.27118400180693902</v>
      </c>
      <c r="N15" s="20">
        <v>0.28872743893885638</v>
      </c>
      <c r="O15" s="20">
        <v>0.24025064458988701</v>
      </c>
      <c r="P15" s="20">
        <v>0.26406300410527678</v>
      </c>
      <c r="Q15" s="20">
        <v>0.19237283392143761</v>
      </c>
      <c r="S15" s="20">
        <v>0.2394640617620275</v>
      </c>
      <c r="T15" s="20">
        <v>0.1916492987021263</v>
      </c>
      <c r="U15" s="20">
        <v>0.15450356231996201</v>
      </c>
      <c r="V15" s="20">
        <v>0.38505472101237509</v>
      </c>
      <c r="W15" s="20">
        <v>0.21884627599786061</v>
      </c>
      <c r="X15" s="20">
        <v>0.2212949099072542</v>
      </c>
      <c r="Y15" s="20">
        <v>0.19529215075356199</v>
      </c>
      <c r="Z15" s="20">
        <v>0.2203510965913032</v>
      </c>
      <c r="AA15" s="20">
        <v>0.2100455007115086</v>
      </c>
      <c r="AB15" s="20">
        <v>0.30267344539765267</v>
      </c>
      <c r="AC15" s="20">
        <v>0.22269248038677619</v>
      </c>
      <c r="AD15" s="20">
        <v>0.28857643490851809</v>
      </c>
      <c r="AE15" s="20">
        <v>0.34120331031312562</v>
      </c>
      <c r="AF15" s="20">
        <v>0.28585372629025319</v>
      </c>
      <c r="AG15" s="20">
        <v>0.35568369138847122</v>
      </c>
      <c r="AH15" s="20">
        <v>0.28997209246576172</v>
      </c>
      <c r="AI15" s="20">
        <v>0.21179162352933281</v>
      </c>
      <c r="AK15" s="20">
        <v>0.2403185931333072</v>
      </c>
      <c r="AL15" s="20">
        <v>0.26488410254596872</v>
      </c>
      <c r="AN15" s="20">
        <v>0.27160831203728819</v>
      </c>
      <c r="AO15" s="20">
        <v>0.16821071899234399</v>
      </c>
      <c r="AP15" s="20">
        <v>0.22359086739501199</v>
      </c>
      <c r="AQ15" s="20">
        <v>0.27190877129843288</v>
      </c>
      <c r="AR15" s="20">
        <v>0.34455817239214442</v>
      </c>
      <c r="AS15" s="20">
        <v>0.23584476923336939</v>
      </c>
      <c r="AT15" s="20">
        <v>0.15969201174721639</v>
      </c>
      <c r="AV15" s="20">
        <v>0.22925179264019849</v>
      </c>
      <c r="AW15" s="20">
        <v>0.30300559696553342</v>
      </c>
      <c r="AX15" s="20">
        <v>0.22791259797403091</v>
      </c>
      <c r="AY15" s="20">
        <v>0.33335990757952078</v>
      </c>
      <c r="AZ15" s="20">
        <v>0.12967460558762539</v>
      </c>
      <c r="BA15" s="20">
        <v>0.13943255762478021</v>
      </c>
      <c r="BB15" s="20">
        <v>9.5556133047325159E-2</v>
      </c>
      <c r="BC15" s="20">
        <v>0.22948281239018201</v>
      </c>
      <c r="BE15" s="20">
        <v>0.2521667211121249</v>
      </c>
      <c r="BF15" s="20">
        <v>0.30499717565314027</v>
      </c>
      <c r="BG15" s="20">
        <v>0.32072917045812299</v>
      </c>
      <c r="BH15" s="20">
        <v>0.36018090443315381</v>
      </c>
      <c r="BI15" s="20">
        <v>0.15381081772449681</v>
      </c>
      <c r="BJ15" s="20">
        <v>0.1210452846285071</v>
      </c>
      <c r="BK15" s="20">
        <v>0.13551124629550229</v>
      </c>
      <c r="BL15" s="20">
        <v>0.20086034179416201</v>
      </c>
      <c r="BN15" s="20">
        <v>0.24708005108859951</v>
      </c>
      <c r="BO15" s="20">
        <v>0.28564310787041669</v>
      </c>
      <c r="BP15" s="20">
        <v>0.2415452854376666</v>
      </c>
    </row>
    <row r="16" spans="2:70" ht="32" customHeight="1" x14ac:dyDescent="0.35">
      <c r="B16" s="22" t="s">
        <v>184</v>
      </c>
      <c r="C16" s="20">
        <v>0.27092921210577658</v>
      </c>
      <c r="D16" s="20">
        <v>0.28547349482764051</v>
      </c>
      <c r="E16" s="20">
        <v>0.23377048393034339</v>
      </c>
      <c r="F16" s="20">
        <v>0.24026168769623771</v>
      </c>
      <c r="G16" s="20">
        <v>0.33139776764504492</v>
      </c>
      <c r="H16" s="20">
        <v>0.2505968744650906</v>
      </c>
      <c r="I16" s="20">
        <v>0.31394095432490821</v>
      </c>
      <c r="K16" s="20">
        <v>0.29083958758988332</v>
      </c>
      <c r="L16" s="20">
        <v>0.24725539451907699</v>
      </c>
      <c r="N16" s="20">
        <v>0.30305737941609762</v>
      </c>
      <c r="O16" s="20">
        <v>0.24219725444204249</v>
      </c>
      <c r="P16" s="20">
        <v>0.33086462535283873</v>
      </c>
      <c r="Q16" s="20">
        <v>0.20317840053558919</v>
      </c>
      <c r="S16" s="20">
        <v>0.43428524013366349</v>
      </c>
      <c r="T16" s="20">
        <v>0.17517127157295989</v>
      </c>
      <c r="U16" s="20">
        <v>0.21767165934911911</v>
      </c>
      <c r="V16" s="20">
        <v>9.775892999467059E-2</v>
      </c>
      <c r="W16" s="20">
        <v>0.31194899881756272</v>
      </c>
      <c r="X16" s="20">
        <v>0.22007769355472201</v>
      </c>
      <c r="Y16" s="20">
        <v>0.35680970207401819</v>
      </c>
      <c r="Z16" s="20">
        <v>0.24472941382081029</v>
      </c>
      <c r="AA16" s="20">
        <v>0.35245096896098038</v>
      </c>
      <c r="AB16" s="20">
        <v>0.19622245545084691</v>
      </c>
      <c r="AC16" s="20">
        <v>0.32248980459347099</v>
      </c>
      <c r="AD16" s="20">
        <v>0.16716960971513939</v>
      </c>
      <c r="AE16" s="20">
        <v>0.36066983569650463</v>
      </c>
      <c r="AF16" s="20">
        <v>0.26229451316068553</v>
      </c>
      <c r="AG16" s="20">
        <v>0.24815398178815451</v>
      </c>
      <c r="AH16" s="20">
        <v>0.30822691010641451</v>
      </c>
      <c r="AI16" s="20">
        <v>0.32286125804342469</v>
      </c>
      <c r="AK16" s="20">
        <v>0.31119386545492772</v>
      </c>
      <c r="AL16" s="20">
        <v>0.23012056756217711</v>
      </c>
      <c r="AN16" s="20">
        <v>0.1938133664003375</v>
      </c>
      <c r="AO16" s="20">
        <v>0.31318925039668882</v>
      </c>
      <c r="AP16" s="20">
        <v>0.29070334024768918</v>
      </c>
      <c r="AQ16" s="20">
        <v>0.3027491202825785</v>
      </c>
      <c r="AR16" s="20">
        <v>0.2073485919173492</v>
      </c>
      <c r="AS16" s="20">
        <v>0.35488150947712988</v>
      </c>
      <c r="AT16" s="20">
        <v>0.35549081022318468</v>
      </c>
      <c r="AV16" s="20">
        <v>0.358263311615929</v>
      </c>
      <c r="AW16" s="20">
        <v>0.24433646701445791</v>
      </c>
      <c r="AX16" s="20">
        <v>0.23349257723074729</v>
      </c>
      <c r="AY16" s="20">
        <v>0.22124672997091599</v>
      </c>
      <c r="AZ16" s="20">
        <v>0.31475877263839408</v>
      </c>
      <c r="BA16" s="20">
        <v>0</v>
      </c>
      <c r="BB16" s="20">
        <v>0</v>
      </c>
      <c r="BC16" s="20">
        <v>0.2645921675406262</v>
      </c>
      <c r="BE16" s="20">
        <v>0.36941698593589051</v>
      </c>
      <c r="BF16" s="20">
        <v>0.2327904275365601</v>
      </c>
      <c r="BG16" s="20">
        <v>0.26563188045652902</v>
      </c>
      <c r="BH16" s="20">
        <v>0.21698435259928731</v>
      </c>
      <c r="BI16" s="20">
        <v>0.30179740359099189</v>
      </c>
      <c r="BJ16" s="20">
        <v>0.2645293126177275</v>
      </c>
      <c r="BK16" s="20">
        <v>0.22886423885789081</v>
      </c>
      <c r="BL16" s="20">
        <v>0.23082124515041039</v>
      </c>
      <c r="BN16" s="20">
        <v>0.28439650478932799</v>
      </c>
      <c r="BO16" s="20">
        <v>0.28572469253446198</v>
      </c>
      <c r="BP16" s="20">
        <v>0.2138558358673873</v>
      </c>
    </row>
    <row r="17" spans="2:68" ht="19" customHeight="1" x14ac:dyDescent="0.35">
      <c r="B17" s="22" t="s">
        <v>185</v>
      </c>
      <c r="C17" s="20">
        <v>0.34478293345560218</v>
      </c>
      <c r="D17" s="20">
        <v>0.31457134476975113</v>
      </c>
      <c r="E17" s="20">
        <v>0.33126583083065619</v>
      </c>
      <c r="F17" s="20">
        <v>0.33404711067213161</v>
      </c>
      <c r="G17" s="20">
        <v>0.33080571477928711</v>
      </c>
      <c r="H17" s="20">
        <v>0.38356925322733121</v>
      </c>
      <c r="I17" s="20">
        <v>0.38367874179450517</v>
      </c>
      <c r="K17" s="20">
        <v>0.34316074213876407</v>
      </c>
      <c r="L17" s="20">
        <v>0.34717203575832462</v>
      </c>
      <c r="N17" s="20">
        <v>0.32634956404669219</v>
      </c>
      <c r="O17" s="20">
        <v>0.37500492131546592</v>
      </c>
      <c r="P17" s="20">
        <v>0.31629507148787839</v>
      </c>
      <c r="Q17" s="20">
        <v>0.36691336851051021</v>
      </c>
      <c r="S17" s="20">
        <v>0.23318686898011581</v>
      </c>
      <c r="T17" s="20">
        <v>0.28188593715877708</v>
      </c>
      <c r="U17" s="20">
        <v>0.49944322857367179</v>
      </c>
      <c r="V17" s="20">
        <v>0.27284451461730491</v>
      </c>
      <c r="W17" s="20">
        <v>0.36537304167573947</v>
      </c>
      <c r="X17" s="20">
        <v>0.3723257170956516</v>
      </c>
      <c r="Y17" s="20">
        <v>0.32012978234688683</v>
      </c>
      <c r="Z17" s="20">
        <v>0.4287032022717529</v>
      </c>
      <c r="AA17" s="20">
        <v>0.44146446582765941</v>
      </c>
      <c r="AB17" s="20">
        <v>0.40692150036836777</v>
      </c>
      <c r="AC17" s="20">
        <v>0.33770455651846742</v>
      </c>
      <c r="AD17" s="20">
        <v>0.33656736465572029</v>
      </c>
      <c r="AE17" s="20">
        <v>0.2616162941235789</v>
      </c>
      <c r="AF17" s="20">
        <v>0.21512066577614189</v>
      </c>
      <c r="AG17" s="20">
        <v>0.29056710207702591</v>
      </c>
      <c r="AH17" s="20">
        <v>0.35561155392931809</v>
      </c>
      <c r="AI17" s="20">
        <v>0.25178237524161412</v>
      </c>
      <c r="AK17" s="20">
        <v>0.31940101657586611</v>
      </c>
      <c r="AL17" s="20">
        <v>0.37070073054923092</v>
      </c>
      <c r="AN17" s="20">
        <v>0.40637418967925848</v>
      </c>
      <c r="AO17" s="20">
        <v>0.35283744540015111</v>
      </c>
      <c r="AP17" s="20">
        <v>0.34578999789327453</v>
      </c>
      <c r="AQ17" s="20">
        <v>0.32420318589334091</v>
      </c>
      <c r="AR17" s="20">
        <v>0.31550439311372258</v>
      </c>
      <c r="AS17" s="20">
        <v>0.31038555426290337</v>
      </c>
      <c r="AT17" s="20">
        <v>0.30756613848787318</v>
      </c>
      <c r="AV17" s="20">
        <v>0.29893345483861422</v>
      </c>
      <c r="AW17" s="20">
        <v>0.3712674601553605</v>
      </c>
      <c r="AX17" s="20">
        <v>0.44529732551229662</v>
      </c>
      <c r="AY17" s="20">
        <v>0.32212032500076732</v>
      </c>
      <c r="AZ17" s="20">
        <v>0.27549241296130972</v>
      </c>
      <c r="BA17" s="20">
        <v>0.43884843352161451</v>
      </c>
      <c r="BB17" s="20">
        <v>0.49949553301445371</v>
      </c>
      <c r="BC17" s="20">
        <v>0.32915297085859518</v>
      </c>
      <c r="BE17" s="20">
        <v>0.25549712819709253</v>
      </c>
      <c r="BF17" s="20">
        <v>0.36791901667695132</v>
      </c>
      <c r="BG17" s="20">
        <v>0.41134559963180922</v>
      </c>
      <c r="BH17" s="20">
        <v>0.34080221877323152</v>
      </c>
      <c r="BI17" s="20">
        <v>0.36539318295680179</v>
      </c>
      <c r="BJ17" s="20">
        <v>0.37890454127771522</v>
      </c>
      <c r="BK17" s="20">
        <v>0.33926381648186887</v>
      </c>
      <c r="BL17" s="20">
        <v>0.29080175554772009</v>
      </c>
      <c r="BN17" s="20">
        <v>0.32588602487582741</v>
      </c>
      <c r="BO17" s="20">
        <v>0.38516405436929108</v>
      </c>
      <c r="BP17" s="20">
        <v>0.38749853487110109</v>
      </c>
    </row>
    <row r="18" spans="2:68" ht="19" customHeight="1" x14ac:dyDescent="0.35">
      <c r="B18" s="22" t="s">
        <v>186</v>
      </c>
      <c r="C18" s="20">
        <v>4.1146573049347596E-3</v>
      </c>
      <c r="D18" s="20">
        <v>5.2497904481727826E-3</v>
      </c>
      <c r="E18" s="20">
        <v>0</v>
      </c>
      <c r="F18" s="20">
        <v>0</v>
      </c>
      <c r="G18" s="20">
        <v>4.7334080266270614E-3</v>
      </c>
      <c r="H18" s="20">
        <v>1.114479753054088E-2</v>
      </c>
      <c r="I18" s="20">
        <v>8.9677435010380169E-3</v>
      </c>
      <c r="K18" s="20">
        <v>7.7907672645208346E-3</v>
      </c>
      <c r="L18" s="20">
        <v>0</v>
      </c>
      <c r="N18" s="20">
        <v>5.3086107309204579E-3</v>
      </c>
      <c r="O18" s="20">
        <v>0</v>
      </c>
      <c r="P18" s="20">
        <v>3.9154604289853264E-3</v>
      </c>
      <c r="Q18" s="20">
        <v>6.2203451983054046E-3</v>
      </c>
      <c r="S18" s="20">
        <v>0</v>
      </c>
      <c r="T18" s="20">
        <v>0</v>
      </c>
      <c r="U18" s="20">
        <v>2.435073931431932E-2</v>
      </c>
      <c r="V18" s="20">
        <v>0</v>
      </c>
      <c r="W18" s="20">
        <v>0</v>
      </c>
      <c r="X18" s="20">
        <v>0</v>
      </c>
      <c r="Y18" s="20">
        <v>8.2479827937561607E-3</v>
      </c>
      <c r="Z18" s="20">
        <v>0</v>
      </c>
      <c r="AA18" s="20">
        <v>0</v>
      </c>
      <c r="AB18" s="20">
        <v>1.6756262013418621E-2</v>
      </c>
      <c r="AC18" s="20">
        <v>0</v>
      </c>
      <c r="AD18" s="20">
        <v>2.12756754860376E-2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K18" s="20">
        <v>4.3276753599791181E-3</v>
      </c>
      <c r="AL18" s="20">
        <v>3.913680359787221E-3</v>
      </c>
      <c r="AN18" s="20">
        <v>0</v>
      </c>
      <c r="AO18" s="20">
        <v>1.29722490720291E-2</v>
      </c>
      <c r="AP18" s="20">
        <v>0</v>
      </c>
      <c r="AQ18" s="20">
        <v>2.3670105418548111E-3</v>
      </c>
      <c r="AR18" s="20">
        <v>4.0639080629545883E-3</v>
      </c>
      <c r="AS18" s="20">
        <v>0</v>
      </c>
      <c r="AT18" s="20">
        <v>0</v>
      </c>
      <c r="AV18" s="20">
        <v>0</v>
      </c>
      <c r="AW18" s="20">
        <v>1.506456065713779E-3</v>
      </c>
      <c r="AX18" s="20">
        <v>2.0732040105405341E-2</v>
      </c>
      <c r="AY18" s="20">
        <v>0</v>
      </c>
      <c r="AZ18" s="20">
        <v>1.4913777956029099E-2</v>
      </c>
      <c r="BA18" s="20">
        <v>0</v>
      </c>
      <c r="BB18" s="20">
        <v>0</v>
      </c>
      <c r="BC18" s="20">
        <v>3.8005387738338911E-3</v>
      </c>
      <c r="BE18" s="20">
        <v>4.1165540341795747E-3</v>
      </c>
      <c r="BF18" s="20">
        <v>1.850424708701342E-3</v>
      </c>
      <c r="BG18" s="20">
        <v>0</v>
      </c>
      <c r="BH18" s="20">
        <v>0</v>
      </c>
      <c r="BI18" s="20">
        <v>0</v>
      </c>
      <c r="BJ18" s="20">
        <v>0</v>
      </c>
      <c r="BK18" s="20">
        <v>2.0568442927567421E-2</v>
      </c>
      <c r="BL18" s="20">
        <v>5.307931659324143E-2</v>
      </c>
      <c r="BN18" s="20">
        <v>2.0395225292724689E-3</v>
      </c>
      <c r="BO18" s="20">
        <v>1.7765098288376569E-2</v>
      </c>
      <c r="BP18" s="20">
        <v>0</v>
      </c>
    </row>
    <row r="19" spans="2:68" ht="19" customHeight="1" x14ac:dyDescent="0.35">
      <c r="B19" s="22" t="s">
        <v>93</v>
      </c>
      <c r="C19" s="20">
        <v>2.4266235783955641E-2</v>
      </c>
      <c r="D19" s="20">
        <v>2.4645320727822211E-2</v>
      </c>
      <c r="E19" s="20">
        <v>2.4549654978014351E-2</v>
      </c>
      <c r="F19" s="20">
        <v>1.2987254046823689E-2</v>
      </c>
      <c r="G19" s="20">
        <v>3.6261012480788828E-2</v>
      </c>
      <c r="H19" s="20">
        <v>1.3153216571373E-2</v>
      </c>
      <c r="I19" s="20">
        <v>3.6205715463071483E-2</v>
      </c>
      <c r="K19" s="20">
        <v>3.0388959986446279E-2</v>
      </c>
      <c r="L19" s="20">
        <v>1.7529646541877782E-2</v>
      </c>
      <c r="N19" s="20">
        <v>6.3663768811965116E-3</v>
      </c>
      <c r="O19" s="20">
        <v>2.283013775980184E-2</v>
      </c>
      <c r="P19" s="20">
        <v>1.383943746114758E-2</v>
      </c>
      <c r="Q19" s="20">
        <v>6.6631375375340321E-2</v>
      </c>
      <c r="S19" s="20">
        <v>0.24457613696595251</v>
      </c>
      <c r="T19" s="20">
        <v>4.756517137664381E-2</v>
      </c>
      <c r="U19" s="20">
        <v>3.0775359729897041E-2</v>
      </c>
      <c r="V19" s="20">
        <v>8.7225049294551202E-2</v>
      </c>
      <c r="W19" s="20">
        <v>5.2626476231738183E-2</v>
      </c>
      <c r="X19" s="20">
        <v>2.6285259880875551E-2</v>
      </c>
      <c r="Y19" s="20">
        <v>1.6807216367372931E-2</v>
      </c>
      <c r="Z19" s="20">
        <v>0</v>
      </c>
      <c r="AA19" s="20">
        <v>0</v>
      </c>
      <c r="AB19" s="20">
        <v>0</v>
      </c>
      <c r="AC19" s="20">
        <v>1.177560813031317E-2</v>
      </c>
      <c r="AD19" s="20">
        <v>0</v>
      </c>
      <c r="AE19" s="20">
        <v>2.21440759160146E-2</v>
      </c>
      <c r="AF19" s="20">
        <v>2.6835748519809011E-2</v>
      </c>
      <c r="AG19" s="20">
        <v>0</v>
      </c>
      <c r="AH19" s="20">
        <v>3.98986672209003E-3</v>
      </c>
      <c r="AI19" s="20">
        <v>2.9503327392418378E-2</v>
      </c>
      <c r="AK19" s="20">
        <v>2.7379326299259078E-2</v>
      </c>
      <c r="AL19" s="20">
        <v>2.0570352528868269E-2</v>
      </c>
      <c r="AN19" s="20">
        <v>6.2652144160377302E-2</v>
      </c>
      <c r="AO19" s="20">
        <v>1.6992438921030192E-2</v>
      </c>
      <c r="AP19" s="20">
        <v>1.367686896127999E-2</v>
      </c>
      <c r="AQ19" s="20">
        <v>2.2434854028972849E-3</v>
      </c>
      <c r="AR19" s="20">
        <v>2.4769423542809369E-2</v>
      </c>
      <c r="AS19" s="20">
        <v>0</v>
      </c>
      <c r="AT19" s="20">
        <v>8.029437559881443E-2</v>
      </c>
      <c r="AV19" s="20">
        <v>5.9995492552941971E-3</v>
      </c>
      <c r="AW19" s="20">
        <v>6.5484881373005944E-3</v>
      </c>
      <c r="AX19" s="20">
        <v>4.7484971247672349E-2</v>
      </c>
      <c r="AY19" s="20">
        <v>0</v>
      </c>
      <c r="AZ19" s="20">
        <v>6.0742808704642062E-2</v>
      </c>
      <c r="BA19" s="20">
        <v>0</v>
      </c>
      <c r="BB19" s="20">
        <v>0.31070496593111979</v>
      </c>
      <c r="BC19" s="20">
        <v>4.2351732651356278E-2</v>
      </c>
      <c r="BE19" s="20">
        <v>1.296375554745441E-2</v>
      </c>
      <c r="BF19" s="20">
        <v>1.590809187096515E-2</v>
      </c>
      <c r="BG19" s="20">
        <v>2.4318994089951251E-2</v>
      </c>
      <c r="BH19" s="20">
        <v>1.432661631347733E-2</v>
      </c>
      <c r="BI19" s="20">
        <v>3.3098497720648462E-2</v>
      </c>
      <c r="BJ19" s="20">
        <v>9.8694115100441751E-2</v>
      </c>
      <c r="BK19" s="20">
        <v>3.1950682049618047E-2</v>
      </c>
      <c r="BL19" s="20">
        <v>0</v>
      </c>
      <c r="BN19" s="20">
        <v>2.1957185330918502E-2</v>
      </c>
      <c r="BO19" s="20">
        <v>3.9452819893669847E-2</v>
      </c>
      <c r="BP19" s="20">
        <v>2.0298810091803371E-2</v>
      </c>
    </row>
    <row r="21" spans="2:68" x14ac:dyDescent="0.35">
      <c r="B21" t="s">
        <v>200</v>
      </c>
    </row>
    <row r="22" spans="2:68" x14ac:dyDescent="0.35">
      <c r="B22" t="s">
        <v>9</v>
      </c>
    </row>
    <row r="24" spans="2:68" x14ac:dyDescent="0.35">
      <c r="B24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BR19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137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02" customHeight="1" x14ac:dyDescent="0.35">
      <c r="B9" s="22" t="s">
        <v>187</v>
      </c>
      <c r="C9" s="20">
        <v>0.3376053817248923</v>
      </c>
      <c r="D9" s="20">
        <v>0.17270180273294211</v>
      </c>
      <c r="E9" s="20">
        <v>0.37184900554479727</v>
      </c>
      <c r="F9" s="20">
        <v>0.37454855634949291</v>
      </c>
      <c r="G9" s="20">
        <v>0.36080322683828098</v>
      </c>
      <c r="H9" s="20">
        <v>0.35979164331628499</v>
      </c>
      <c r="I9" s="20">
        <v>0.31234914665034158</v>
      </c>
      <c r="K9" s="20">
        <v>0.34131972913065611</v>
      </c>
      <c r="L9" s="20">
        <v>0.33437394179331759</v>
      </c>
      <c r="N9" s="20">
        <v>0.35350977593806532</v>
      </c>
      <c r="O9" s="20">
        <v>0.31339539487788348</v>
      </c>
      <c r="P9" s="20">
        <v>0.34593811714315381</v>
      </c>
      <c r="Q9" s="20">
        <v>0.31638927700891029</v>
      </c>
      <c r="S9" s="20">
        <v>0.23816676481236229</v>
      </c>
      <c r="T9" s="20">
        <v>0.30477042033321949</v>
      </c>
      <c r="U9" s="20">
        <v>0.37708954347763418</v>
      </c>
      <c r="V9" s="20">
        <v>0.36439043507512142</v>
      </c>
      <c r="W9" s="20">
        <v>0.27693823554213848</v>
      </c>
      <c r="X9" s="20">
        <v>0.27973731159508769</v>
      </c>
      <c r="Y9" s="20">
        <v>0.414159087406822</v>
      </c>
      <c r="Z9" s="20">
        <v>0.25501638199768623</v>
      </c>
      <c r="AA9" s="20">
        <v>0.33952953223256449</v>
      </c>
      <c r="AB9" s="20">
        <v>0.38753236126915669</v>
      </c>
      <c r="AC9" s="20">
        <v>0.25672815977521762</v>
      </c>
      <c r="AD9" s="20">
        <v>0.44875096679333981</v>
      </c>
      <c r="AE9" s="20">
        <v>0.39217900116495441</v>
      </c>
      <c r="AF9" s="20">
        <v>0.37230990703128952</v>
      </c>
      <c r="AG9" s="20">
        <v>0.31132056593069068</v>
      </c>
      <c r="AH9" s="20">
        <v>0.40765339494876979</v>
      </c>
      <c r="AI9" s="20">
        <v>0.1927117514007749</v>
      </c>
      <c r="AK9" s="20">
        <v>0.33981856146760442</v>
      </c>
      <c r="AL9" s="20">
        <v>0.33531649674512831</v>
      </c>
      <c r="AN9" s="20">
        <v>0.33822748510829381</v>
      </c>
      <c r="AO9" s="20">
        <v>0.2597387125760891</v>
      </c>
      <c r="AP9" s="20">
        <v>0.44282719866421549</v>
      </c>
      <c r="AQ9" s="20">
        <v>0.31769091747999278</v>
      </c>
      <c r="AR9" s="20">
        <v>0.39549750300942499</v>
      </c>
      <c r="AS9" s="20">
        <v>0.4419607197247416</v>
      </c>
      <c r="AT9" s="20">
        <v>0.23827329919824189</v>
      </c>
      <c r="AV9" s="20">
        <v>0.37769638440477271</v>
      </c>
      <c r="AW9" s="20">
        <v>0.36644709670114001</v>
      </c>
      <c r="AX9" s="20">
        <v>0.28409482361026972</v>
      </c>
      <c r="AY9" s="20">
        <v>0.35718534278747149</v>
      </c>
      <c r="AZ9" s="20">
        <v>0.29558873215579079</v>
      </c>
      <c r="BA9" s="20">
        <v>0.30494202326184661</v>
      </c>
      <c r="BB9" s="20">
        <v>0.22407015220836729</v>
      </c>
      <c r="BC9" s="20">
        <v>0.28057552866960628</v>
      </c>
      <c r="BE9" s="20">
        <v>0.40636769340853512</v>
      </c>
      <c r="BF9" s="20">
        <v>0.4054084131532058</v>
      </c>
      <c r="BG9" s="20">
        <v>0.24994751782859839</v>
      </c>
      <c r="BH9" s="20">
        <v>0.2405517576530915</v>
      </c>
      <c r="BI9" s="20">
        <v>0.34235838273074037</v>
      </c>
      <c r="BJ9" s="20">
        <v>0.24804002494712571</v>
      </c>
      <c r="BK9" s="20">
        <v>0.2208272509936178</v>
      </c>
      <c r="BL9" s="20">
        <v>0.20039267035832611</v>
      </c>
      <c r="BN9" s="20">
        <v>0.33523729158399818</v>
      </c>
      <c r="BO9" s="20">
        <v>0.31255250699779452</v>
      </c>
      <c r="BP9" s="20">
        <v>0.36179644367592201</v>
      </c>
    </row>
    <row r="10" spans="2:70" ht="19" customHeight="1" x14ac:dyDescent="0.35">
      <c r="B10" s="22" t="s">
        <v>119</v>
      </c>
      <c r="C10" s="20">
        <v>0.17932719909010331</v>
      </c>
      <c r="D10" s="20">
        <v>0.15351099328350101</v>
      </c>
      <c r="E10" s="20">
        <v>0.124894887838677</v>
      </c>
      <c r="F10" s="20">
        <v>0.18630565020257209</v>
      </c>
      <c r="G10" s="20">
        <v>0.15260465387426189</v>
      </c>
      <c r="H10" s="20">
        <v>0.2129911899255931</v>
      </c>
      <c r="I10" s="20">
        <v>0.26496181299539978</v>
      </c>
      <c r="K10" s="20">
        <v>0.19518915101544829</v>
      </c>
      <c r="L10" s="20">
        <v>0.1603193676216304</v>
      </c>
      <c r="N10" s="20">
        <v>0.20671883706994509</v>
      </c>
      <c r="O10" s="20">
        <v>0.186382913015845</v>
      </c>
      <c r="P10" s="20">
        <v>0.16353429513249931</v>
      </c>
      <c r="Q10" s="20">
        <v>0.1345262787055849</v>
      </c>
      <c r="S10" s="20">
        <v>0.24085381727704999</v>
      </c>
      <c r="T10" s="20">
        <v>0.15639180607812181</v>
      </c>
      <c r="U10" s="20">
        <v>0.16757704536386059</v>
      </c>
      <c r="V10" s="20">
        <v>6.1619852423123608E-2</v>
      </c>
      <c r="W10" s="20">
        <v>0.2225439245352987</v>
      </c>
      <c r="X10" s="20">
        <v>0.14731927334093051</v>
      </c>
      <c r="Y10" s="20">
        <v>0.14755531861846269</v>
      </c>
      <c r="Z10" s="20">
        <v>0.20426496445545411</v>
      </c>
      <c r="AA10" s="20">
        <v>0.206081335924793</v>
      </c>
      <c r="AB10" s="20">
        <v>0.21066231709437039</v>
      </c>
      <c r="AC10" s="20">
        <v>0.13049888916244709</v>
      </c>
      <c r="AD10" s="20">
        <v>0.18245644967082231</v>
      </c>
      <c r="AE10" s="20">
        <v>0.26018460419743511</v>
      </c>
      <c r="AF10" s="20">
        <v>0.23779050252377651</v>
      </c>
      <c r="AG10" s="20">
        <v>0.1421167816703785</v>
      </c>
      <c r="AH10" s="20">
        <v>0.2344327460766874</v>
      </c>
      <c r="AI10" s="20">
        <v>9.3167341887333457E-2</v>
      </c>
      <c r="AK10" s="20">
        <v>0.18279256486949341</v>
      </c>
      <c r="AL10" s="20">
        <v>0.1764456584121058</v>
      </c>
      <c r="AN10" s="20">
        <v>0.13985707622861679</v>
      </c>
      <c r="AO10" s="20">
        <v>0.18280293696018909</v>
      </c>
      <c r="AP10" s="20">
        <v>0.1503984510724341</v>
      </c>
      <c r="AQ10" s="20">
        <v>0.20056823756784189</v>
      </c>
      <c r="AR10" s="20">
        <v>0.19078889785096501</v>
      </c>
      <c r="AS10" s="20">
        <v>0.13653837610166511</v>
      </c>
      <c r="AT10" s="20">
        <v>0.29116922952770052</v>
      </c>
      <c r="AV10" s="20">
        <v>0.18377045730726449</v>
      </c>
      <c r="AW10" s="20">
        <v>0.17903068795749791</v>
      </c>
      <c r="AX10" s="20">
        <v>0.2396811949051913</v>
      </c>
      <c r="AY10" s="20">
        <v>0.14459131820854609</v>
      </c>
      <c r="AZ10" s="20">
        <v>0.22649681899120991</v>
      </c>
      <c r="BA10" s="20">
        <v>0</v>
      </c>
      <c r="BB10" s="20">
        <v>9.5556133047325159E-2</v>
      </c>
      <c r="BC10" s="20">
        <v>0.1489531483841105</v>
      </c>
      <c r="BE10" s="20">
        <v>0.17142853008482739</v>
      </c>
      <c r="BF10" s="20">
        <v>0.1875154377819904</v>
      </c>
      <c r="BG10" s="20">
        <v>0.23765203951321279</v>
      </c>
      <c r="BH10" s="20">
        <v>0.2039565446105871</v>
      </c>
      <c r="BI10" s="20">
        <v>0.1966418296255148</v>
      </c>
      <c r="BJ10" s="20">
        <v>8.9587867425360262E-2</v>
      </c>
      <c r="BK10" s="20">
        <v>0.1071502566588628</v>
      </c>
      <c r="BL10" s="20">
        <v>0.13577127180080659</v>
      </c>
      <c r="BN10" s="20">
        <v>0.15891934526899579</v>
      </c>
      <c r="BO10" s="20">
        <v>0.23353398223907809</v>
      </c>
      <c r="BP10" s="20">
        <v>0.21513780803463781</v>
      </c>
    </row>
    <row r="11" spans="2:70" ht="19" customHeight="1" x14ac:dyDescent="0.35">
      <c r="B11" s="22" t="s">
        <v>188</v>
      </c>
      <c r="C11" s="20">
        <v>0.23856730210366589</v>
      </c>
      <c r="D11" s="20">
        <v>0.39396889584162897</v>
      </c>
      <c r="E11" s="20">
        <v>0.23203341233567651</v>
      </c>
      <c r="F11" s="20">
        <v>0.20068975432639449</v>
      </c>
      <c r="G11" s="20">
        <v>0.25961697416004509</v>
      </c>
      <c r="H11" s="20">
        <v>0.1867432433830471</v>
      </c>
      <c r="I11" s="20">
        <v>0.21240607946148099</v>
      </c>
      <c r="K11" s="20">
        <v>0.23468112151671899</v>
      </c>
      <c r="L11" s="20">
        <v>0.24279648444692209</v>
      </c>
      <c r="N11" s="20">
        <v>0.2206122400096201</v>
      </c>
      <c r="O11" s="20">
        <v>0.243095169620065</v>
      </c>
      <c r="P11" s="20">
        <v>0.28844348278924142</v>
      </c>
      <c r="Q11" s="20">
        <v>0.23731823944827829</v>
      </c>
      <c r="S11" s="20">
        <v>0.24098836749743621</v>
      </c>
      <c r="T11" s="20">
        <v>0.23099842714745911</v>
      </c>
      <c r="U11" s="20">
        <v>0.20837335522692871</v>
      </c>
      <c r="V11" s="20">
        <v>0.23556273896830099</v>
      </c>
      <c r="W11" s="20">
        <v>0.27128591633193683</v>
      </c>
      <c r="X11" s="20">
        <v>0.22870939387665529</v>
      </c>
      <c r="Y11" s="20">
        <v>0.183689306390837</v>
      </c>
      <c r="Z11" s="20">
        <v>0.30468791518652322</v>
      </c>
      <c r="AA11" s="20">
        <v>0.27086393270816078</v>
      </c>
      <c r="AB11" s="20">
        <v>0.16004542629490109</v>
      </c>
      <c r="AC11" s="20">
        <v>0.35260311621364138</v>
      </c>
      <c r="AD11" s="20">
        <v>0.25145344274271048</v>
      </c>
      <c r="AE11" s="20">
        <v>0.18641027097778989</v>
      </c>
      <c r="AF11" s="20">
        <v>0.23913847684927861</v>
      </c>
      <c r="AG11" s="20">
        <v>0.23618016935375141</v>
      </c>
      <c r="AH11" s="20">
        <v>0.1299100697094133</v>
      </c>
      <c r="AI11" s="20">
        <v>0.40915050153156418</v>
      </c>
      <c r="AK11" s="20">
        <v>0.2459413992028274</v>
      </c>
      <c r="AL11" s="20">
        <v>0.23083062323595999</v>
      </c>
      <c r="AN11" s="20">
        <v>0.26503695367340951</v>
      </c>
      <c r="AO11" s="20">
        <v>0.30512402193011101</v>
      </c>
      <c r="AP11" s="20">
        <v>0.17782978971193519</v>
      </c>
      <c r="AQ11" s="20">
        <v>0.25301909678069739</v>
      </c>
      <c r="AR11" s="20">
        <v>0.1661366683336114</v>
      </c>
      <c r="AS11" s="20">
        <v>0.2150659147251783</v>
      </c>
      <c r="AT11" s="20">
        <v>0.15262787318063789</v>
      </c>
      <c r="AV11" s="20">
        <v>0.22043311555387121</v>
      </c>
      <c r="AW11" s="20">
        <v>0.21729158249724281</v>
      </c>
      <c r="AX11" s="20">
        <v>0.24464149682028349</v>
      </c>
      <c r="AY11" s="20">
        <v>0.2269455294592575</v>
      </c>
      <c r="AZ11" s="20">
        <v>0.26282802902324692</v>
      </c>
      <c r="BA11" s="20">
        <v>0.2281367485562848</v>
      </c>
      <c r="BB11" s="20">
        <v>9.056942749439427E-2</v>
      </c>
      <c r="BC11" s="20">
        <v>0.2983748771419244</v>
      </c>
      <c r="BE11" s="20">
        <v>0.20811335423374469</v>
      </c>
      <c r="BF11" s="20">
        <v>0.18849181305833829</v>
      </c>
      <c r="BG11" s="20">
        <v>0.27774738772823848</v>
      </c>
      <c r="BH11" s="20">
        <v>0.22709671410944199</v>
      </c>
      <c r="BI11" s="20">
        <v>0.25224509433445469</v>
      </c>
      <c r="BJ11" s="20">
        <v>0.32329183970921449</v>
      </c>
      <c r="BK11" s="20">
        <v>0.36099509692447079</v>
      </c>
      <c r="BL11" s="20">
        <v>0.37516445895383688</v>
      </c>
      <c r="BN11" s="20">
        <v>0.2494543100015883</v>
      </c>
      <c r="BO11" s="20">
        <v>0.225719429904016</v>
      </c>
      <c r="BP11" s="20">
        <v>0.21055035092724669</v>
      </c>
    </row>
    <row r="12" spans="2:70" ht="19" customHeight="1" x14ac:dyDescent="0.35">
      <c r="B12" s="22" t="s">
        <v>189</v>
      </c>
      <c r="C12" s="20">
        <v>8.3750499569943376E-2</v>
      </c>
      <c r="D12" s="20">
        <v>0.13751433952593781</v>
      </c>
      <c r="E12" s="20">
        <v>0.10249431873392589</v>
      </c>
      <c r="F12" s="20">
        <v>5.9504090105969139E-2</v>
      </c>
      <c r="G12" s="20">
        <v>8.0817922504875753E-2</v>
      </c>
      <c r="H12" s="20">
        <v>4.9655218214149213E-2</v>
      </c>
      <c r="I12" s="20">
        <v>8.2278881328210943E-2</v>
      </c>
      <c r="K12" s="20">
        <v>8.0221173364207435E-2</v>
      </c>
      <c r="L12" s="20">
        <v>8.6981963868980786E-2</v>
      </c>
      <c r="N12" s="20">
        <v>6.641326812692698E-2</v>
      </c>
      <c r="O12" s="20">
        <v>0.1159183711505522</v>
      </c>
      <c r="P12" s="20">
        <v>7.8353283861489709E-2</v>
      </c>
      <c r="Q12" s="20">
        <v>8.8757041242462462E-2</v>
      </c>
      <c r="S12" s="20">
        <v>0</v>
      </c>
      <c r="T12" s="20">
        <v>7.839611856735218E-2</v>
      </c>
      <c r="U12" s="20">
        <v>2.4869319188014091E-2</v>
      </c>
      <c r="V12" s="20">
        <v>0.1233596065769888</v>
      </c>
      <c r="W12" s="20">
        <v>6.4972322619279765E-2</v>
      </c>
      <c r="X12" s="20">
        <v>0.12903067313118571</v>
      </c>
      <c r="Y12" s="20">
        <v>0.1000540589424545</v>
      </c>
      <c r="Z12" s="20">
        <v>9.9122597902587609E-2</v>
      </c>
      <c r="AA12" s="20">
        <v>4.9626614398760448E-2</v>
      </c>
      <c r="AB12" s="20">
        <v>8.6625213639539941E-2</v>
      </c>
      <c r="AC12" s="20">
        <v>0.1100695533329613</v>
      </c>
      <c r="AD12" s="20">
        <v>5.943334284912085E-2</v>
      </c>
      <c r="AE12" s="20">
        <v>0.1165309229725915</v>
      </c>
      <c r="AF12" s="20">
        <v>5.7626115715470418E-2</v>
      </c>
      <c r="AG12" s="20">
        <v>6.0719647703908877E-2</v>
      </c>
      <c r="AH12" s="20">
        <v>8.8686085424042937E-2</v>
      </c>
      <c r="AI12" s="20">
        <v>8.9097343926140424E-2</v>
      </c>
      <c r="AK12" s="20">
        <v>7.8472855179920753E-2</v>
      </c>
      <c r="AL12" s="20">
        <v>8.8733506491892572E-2</v>
      </c>
      <c r="AN12" s="20">
        <v>9.7114932630791975E-2</v>
      </c>
      <c r="AO12" s="20">
        <v>8.802267708607453E-2</v>
      </c>
      <c r="AP12" s="20">
        <v>3.9679922279216698E-2</v>
      </c>
      <c r="AQ12" s="20">
        <v>8.6487064143073583E-2</v>
      </c>
      <c r="AR12" s="20">
        <v>9.5409990582750986E-2</v>
      </c>
      <c r="AS12" s="20">
        <v>7.3166826190641354E-2</v>
      </c>
      <c r="AT12" s="20">
        <v>4.1478395403335949E-2</v>
      </c>
      <c r="AV12" s="20">
        <v>8.2032156445340912E-2</v>
      </c>
      <c r="AW12" s="20">
        <v>7.9913906600152448E-2</v>
      </c>
      <c r="AX12" s="20">
        <v>0.15460561828099079</v>
      </c>
      <c r="AY12" s="20">
        <v>3.8924043199645708E-2</v>
      </c>
      <c r="AZ12" s="20">
        <v>5.2245331180280699E-2</v>
      </c>
      <c r="BA12" s="20">
        <v>0</v>
      </c>
      <c r="BB12" s="20">
        <v>0</v>
      </c>
      <c r="BC12" s="20">
        <v>0.1015132634417651</v>
      </c>
      <c r="BE12" s="20">
        <v>8.7120656116285111E-2</v>
      </c>
      <c r="BF12" s="20">
        <v>6.6666164422001406E-2</v>
      </c>
      <c r="BG12" s="20">
        <v>0.1017687448696688</v>
      </c>
      <c r="BH12" s="20">
        <v>0.14174069726897659</v>
      </c>
      <c r="BI12" s="20">
        <v>5.9347498134903809E-2</v>
      </c>
      <c r="BJ12" s="20">
        <v>8.7441941024788181E-2</v>
      </c>
      <c r="BK12" s="20">
        <v>0.1049249947840049</v>
      </c>
      <c r="BL12" s="20">
        <v>6.3883843757872996E-2</v>
      </c>
      <c r="BN12" s="20">
        <v>8.5884292928244177E-2</v>
      </c>
      <c r="BO12" s="20">
        <v>8.1123276472184813E-2</v>
      </c>
      <c r="BP12" s="20">
        <v>8.0440984833838367E-2</v>
      </c>
    </row>
    <row r="13" spans="2:70" ht="102" customHeight="1" x14ac:dyDescent="0.35">
      <c r="B13" s="22" t="s">
        <v>190</v>
      </c>
      <c r="C13" s="20">
        <v>0.13040919730884659</v>
      </c>
      <c r="D13" s="20">
        <v>0.1314618620058555</v>
      </c>
      <c r="E13" s="20">
        <v>0.13007217959906439</v>
      </c>
      <c r="F13" s="20">
        <v>0.15066885211255249</v>
      </c>
      <c r="G13" s="20">
        <v>0.11094787956212809</v>
      </c>
      <c r="H13" s="20">
        <v>0.15369396266822111</v>
      </c>
      <c r="I13" s="20">
        <v>0.1030072290614143</v>
      </c>
      <c r="K13" s="20">
        <v>0.13159370133609699</v>
      </c>
      <c r="L13" s="20">
        <v>0.12994740927180939</v>
      </c>
      <c r="N13" s="20">
        <v>0.1413967430886415</v>
      </c>
      <c r="O13" s="20">
        <v>0.1166680747600736</v>
      </c>
      <c r="P13" s="20">
        <v>0.1023159435294097</v>
      </c>
      <c r="Q13" s="20">
        <v>0.14480153450104269</v>
      </c>
      <c r="S13" s="20">
        <v>8.8408605238202639E-2</v>
      </c>
      <c r="T13" s="20">
        <v>0.20401628490739229</v>
      </c>
      <c r="U13" s="20">
        <v>0.1293442601267559</v>
      </c>
      <c r="V13" s="20">
        <v>0.15850844494348479</v>
      </c>
      <c r="W13" s="20">
        <v>0.1070004238938779</v>
      </c>
      <c r="X13" s="20">
        <v>0.19806220707054359</v>
      </c>
      <c r="Y13" s="20">
        <v>0.12098515893489829</v>
      </c>
      <c r="Z13" s="20">
        <v>0.1247318802841148</v>
      </c>
      <c r="AA13" s="20">
        <v>8.7244763534875147E-2</v>
      </c>
      <c r="AB13" s="20">
        <v>0.1551346817020319</v>
      </c>
      <c r="AC13" s="20">
        <v>0.1501002815157326</v>
      </c>
      <c r="AD13" s="20">
        <v>5.7905797944006458E-2</v>
      </c>
      <c r="AE13" s="20">
        <v>4.4695200687229097E-2</v>
      </c>
      <c r="AF13" s="20">
        <v>9.3134997880185103E-2</v>
      </c>
      <c r="AG13" s="20">
        <v>0.2340099608756859</v>
      </c>
      <c r="AH13" s="20">
        <v>0.13212077812060641</v>
      </c>
      <c r="AI13" s="20">
        <v>9.4747666638054437E-2</v>
      </c>
      <c r="AK13" s="20">
        <v>0.1286524314452821</v>
      </c>
      <c r="AL13" s="20">
        <v>0.13239159672228251</v>
      </c>
      <c r="AN13" s="20">
        <v>0.14507002167000099</v>
      </c>
      <c r="AO13" s="20">
        <v>0.13905828134727011</v>
      </c>
      <c r="AP13" s="20">
        <v>0.1629489582517635</v>
      </c>
      <c r="AQ13" s="20">
        <v>0.1062962842790138</v>
      </c>
      <c r="AR13" s="20">
        <v>0.12939011294946379</v>
      </c>
      <c r="AS13" s="20">
        <v>0.11182826288173441</v>
      </c>
      <c r="AT13" s="20">
        <v>0.11003528389914929</v>
      </c>
      <c r="AV13" s="20">
        <v>0.11679121009114909</v>
      </c>
      <c r="AW13" s="20">
        <v>0.1383643221176559</v>
      </c>
      <c r="AX13" s="20">
        <v>4.9307054800700398E-2</v>
      </c>
      <c r="AY13" s="20">
        <v>0.1908661346608623</v>
      </c>
      <c r="AZ13" s="20">
        <v>0.1416788328181845</v>
      </c>
      <c r="BA13" s="20">
        <v>0.4669212281818686</v>
      </c>
      <c r="BB13" s="20">
        <v>0.26519283374989627</v>
      </c>
      <c r="BC13" s="20">
        <v>0.12124881469326219</v>
      </c>
      <c r="BE13" s="20">
        <v>0.1150892949951592</v>
      </c>
      <c r="BF13" s="20">
        <v>0.12950579231346959</v>
      </c>
      <c r="BG13" s="20">
        <v>0.12593065854371971</v>
      </c>
      <c r="BH13" s="20">
        <v>0.13235921152092381</v>
      </c>
      <c r="BI13" s="20">
        <v>0.1380303128033665</v>
      </c>
      <c r="BJ13" s="20">
        <v>0.175684799828388</v>
      </c>
      <c r="BK13" s="20">
        <v>9.6022572282316157E-2</v>
      </c>
      <c r="BL13" s="20">
        <v>0.19510259908878641</v>
      </c>
      <c r="BN13" s="20">
        <v>0.14520966276925409</v>
      </c>
      <c r="BO13" s="20">
        <v>9.7725931611958999E-2</v>
      </c>
      <c r="BP13" s="20">
        <v>9.8352668931627751E-2</v>
      </c>
    </row>
    <row r="14" spans="2:70" ht="19" customHeight="1" x14ac:dyDescent="0.35">
      <c r="B14" s="22" t="s">
        <v>141</v>
      </c>
      <c r="C14" s="20">
        <v>3.034042020254828E-2</v>
      </c>
      <c r="D14" s="20">
        <v>1.0842106610134581E-2</v>
      </c>
      <c r="E14" s="20">
        <v>3.8656195947858948E-2</v>
      </c>
      <c r="F14" s="20">
        <v>2.8283096903018671E-2</v>
      </c>
      <c r="G14" s="20">
        <v>3.5209343060408321E-2</v>
      </c>
      <c r="H14" s="20">
        <v>3.7124742492704602E-2</v>
      </c>
      <c r="I14" s="20">
        <v>2.499685050315234E-2</v>
      </c>
      <c r="K14" s="20">
        <v>1.6995123636872191E-2</v>
      </c>
      <c r="L14" s="20">
        <v>4.5580832997339733E-2</v>
      </c>
      <c r="N14" s="20">
        <v>1.134913576680105E-2</v>
      </c>
      <c r="O14" s="20">
        <v>2.4540076575580619E-2</v>
      </c>
      <c r="P14" s="20">
        <v>2.141487754420637E-2</v>
      </c>
      <c r="Q14" s="20">
        <v>7.820762909372142E-2</v>
      </c>
      <c r="S14" s="20">
        <v>0.19158244517494891</v>
      </c>
      <c r="T14" s="20">
        <v>2.5426942966455191E-2</v>
      </c>
      <c r="U14" s="20">
        <v>9.2746476616806336E-2</v>
      </c>
      <c r="V14" s="20">
        <v>5.6558922012980198E-2</v>
      </c>
      <c r="W14" s="20">
        <v>5.7259177077468477E-2</v>
      </c>
      <c r="X14" s="20">
        <v>1.714114098559745E-2</v>
      </c>
      <c r="Y14" s="20">
        <v>3.3557069706525382E-2</v>
      </c>
      <c r="Z14" s="20">
        <v>1.217626017363406E-2</v>
      </c>
      <c r="AA14" s="20">
        <v>4.6653821200846012E-2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1.565287446558469E-2</v>
      </c>
      <c r="AH14" s="20">
        <v>7.1969257204800132E-3</v>
      </c>
      <c r="AI14" s="20">
        <v>0.1211253946161327</v>
      </c>
      <c r="AK14" s="20">
        <v>2.4322187834871879E-2</v>
      </c>
      <c r="AL14" s="20">
        <v>3.6282118392630923E-2</v>
      </c>
      <c r="AN14" s="20">
        <v>1.4693530688887081E-2</v>
      </c>
      <c r="AO14" s="20">
        <v>2.5253370100266209E-2</v>
      </c>
      <c r="AP14" s="20">
        <v>2.6315680020435089E-2</v>
      </c>
      <c r="AQ14" s="20">
        <v>3.5938399749380602E-2</v>
      </c>
      <c r="AR14" s="20">
        <v>2.2776827273783901E-2</v>
      </c>
      <c r="AS14" s="20">
        <v>2.1439900376039371E-2</v>
      </c>
      <c r="AT14" s="20">
        <v>0.16641591879093429</v>
      </c>
      <c r="AV14" s="20">
        <v>1.9276676197601691E-2</v>
      </c>
      <c r="AW14" s="20">
        <v>1.895240412631103E-2</v>
      </c>
      <c r="AX14" s="20">
        <v>2.7669811582564562E-2</v>
      </c>
      <c r="AY14" s="20">
        <v>4.1487631684216798E-2</v>
      </c>
      <c r="AZ14" s="20">
        <v>2.1162255831286989E-2</v>
      </c>
      <c r="BA14" s="20">
        <v>0</v>
      </c>
      <c r="BB14" s="20">
        <v>0.32461145350001691</v>
      </c>
      <c r="BC14" s="20">
        <v>4.933436766933158E-2</v>
      </c>
      <c r="BE14" s="20">
        <v>1.1880471161448509E-2</v>
      </c>
      <c r="BF14" s="20">
        <v>2.2412379270994549E-2</v>
      </c>
      <c r="BG14" s="20">
        <v>6.9536515165614732E-3</v>
      </c>
      <c r="BH14" s="20">
        <v>5.4295074836979193E-2</v>
      </c>
      <c r="BI14" s="20">
        <v>1.1376882371019749E-2</v>
      </c>
      <c r="BJ14" s="20">
        <v>7.5953527065123469E-2</v>
      </c>
      <c r="BK14" s="20">
        <v>0.1100798283567275</v>
      </c>
      <c r="BL14" s="20">
        <v>2.9685156040371009E-2</v>
      </c>
      <c r="BN14" s="20">
        <v>2.5295097447919569E-2</v>
      </c>
      <c r="BO14" s="20">
        <v>4.9344872774967338E-2</v>
      </c>
      <c r="BP14" s="20">
        <v>3.3721743596727471E-2</v>
      </c>
    </row>
    <row r="16" spans="2:70" x14ac:dyDescent="0.35">
      <c r="B16" t="s">
        <v>200</v>
      </c>
    </row>
    <row r="17" spans="2:2" x14ac:dyDescent="0.35">
      <c r="B17" t="s">
        <v>9</v>
      </c>
    </row>
    <row r="19" spans="2:2" x14ac:dyDescent="0.35">
      <c r="B19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G17"/>
  <sheetViews>
    <sheetView showGridLines="0" workbookViewId="0"/>
  </sheetViews>
  <sheetFormatPr defaultRowHeight="14.5" x14ac:dyDescent="0.35"/>
  <cols>
    <col min="1" max="1" width="5" customWidth="1"/>
    <col min="2" max="2" width="25" customWidth="1"/>
    <col min="3" max="7" width="20" customWidth="1"/>
  </cols>
  <sheetData>
    <row r="2" spans="2:7" ht="40" customHeight="1" x14ac:dyDescent="0.35">
      <c r="D2" s="21" t="s">
        <v>241</v>
      </c>
    </row>
    <row r="6" spans="2:7" ht="50" customHeight="1" x14ac:dyDescent="0.35">
      <c r="C6" s="23" t="s">
        <v>242</v>
      </c>
      <c r="D6" s="23" t="s">
        <v>243</v>
      </c>
      <c r="E6" s="23" t="s">
        <v>244</v>
      </c>
      <c r="F6" s="23" t="s">
        <v>245</v>
      </c>
      <c r="G6" s="23" t="s">
        <v>246</v>
      </c>
    </row>
    <row r="7" spans="2:7" x14ac:dyDescent="0.35">
      <c r="B7" s="22" t="s">
        <v>192</v>
      </c>
      <c r="C7" s="20">
        <v>0.51617533768122148</v>
      </c>
      <c r="D7" s="20">
        <v>0.47866577184180581</v>
      </c>
      <c r="E7" s="20">
        <v>3.6828115619321332E-2</v>
      </c>
      <c r="F7" s="20">
        <v>3.1499277601983969E-2</v>
      </c>
      <c r="G7" s="20">
        <v>0.18544274504135999</v>
      </c>
    </row>
    <row r="8" spans="2:7" ht="29" x14ac:dyDescent="0.35">
      <c r="B8" s="22" t="s">
        <v>193</v>
      </c>
      <c r="C8" s="20">
        <v>0.20464485955201819</v>
      </c>
      <c r="D8" s="20">
        <v>0.21991806662535029</v>
      </c>
      <c r="E8" s="20">
        <v>8.0063358114674577E-2</v>
      </c>
      <c r="F8" s="20">
        <v>4.9275453582425077E-2</v>
      </c>
      <c r="G8" s="20">
        <v>0.2438495121734148</v>
      </c>
    </row>
    <row r="9" spans="2:7" x14ac:dyDescent="0.35">
      <c r="B9" s="22" t="s">
        <v>194</v>
      </c>
      <c r="C9" s="20">
        <v>0.2133809943348518</v>
      </c>
      <c r="D9" s="20">
        <v>0.20196993147280359</v>
      </c>
      <c r="E9" s="20">
        <v>0.26960105253773931</v>
      </c>
      <c r="F9" s="20">
        <v>0.21229612739882639</v>
      </c>
      <c r="G9" s="20">
        <v>0.29433012876724352</v>
      </c>
    </row>
    <row r="10" spans="2:7" x14ac:dyDescent="0.35">
      <c r="B10" s="22" t="s">
        <v>195</v>
      </c>
      <c r="C10" s="20">
        <v>6.5798808431908481E-2</v>
      </c>
      <c r="D10" s="20">
        <v>9.9446230060040344E-2</v>
      </c>
      <c r="E10" s="20">
        <v>0.61350747372826475</v>
      </c>
      <c r="F10" s="20">
        <v>0.70692914141676444</v>
      </c>
      <c r="G10" s="20">
        <v>0.27637761401798161</v>
      </c>
    </row>
    <row r="13" spans="2:7" x14ac:dyDescent="0.35">
      <c r="B13" t="s">
        <v>200</v>
      </c>
    </row>
    <row r="14" spans="2:7" x14ac:dyDescent="0.35">
      <c r="B14" t="s">
        <v>9</v>
      </c>
    </row>
    <row r="17" spans="2:2" x14ac:dyDescent="0.35">
      <c r="B17" t="str">
        <f>HYPERLINK("#Contents!A1", "Return to Contents")</f>
        <v>Return to Contents</v>
      </c>
    </row>
  </sheetData>
  <pageMargins left="0.75" right="0.75" top="1" bottom="1" header="0.5" footer="0.5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191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192</v>
      </c>
      <c r="C9" s="20">
        <v>0.51617533768122148</v>
      </c>
      <c r="D9" s="20">
        <v>0.54376712941780581</v>
      </c>
      <c r="E9" s="20">
        <v>0.43917230698726989</v>
      </c>
      <c r="F9" s="20">
        <v>0.46880549550504103</v>
      </c>
      <c r="G9" s="20">
        <v>0.562931454509361</v>
      </c>
      <c r="H9" s="20">
        <v>0.55436492961366568</v>
      </c>
      <c r="I9" s="20">
        <v>0.59876988671166398</v>
      </c>
      <c r="K9" s="20">
        <v>0.43966497600014781</v>
      </c>
      <c r="L9" s="20">
        <v>0.60453545024324429</v>
      </c>
      <c r="N9" s="20">
        <v>0.43280067914107012</v>
      </c>
      <c r="O9" s="20">
        <v>0.55393726198786497</v>
      </c>
      <c r="P9" s="20">
        <v>0.53203875627040964</v>
      </c>
      <c r="Q9" s="20">
        <v>0.61581173285690116</v>
      </c>
      <c r="S9" s="20">
        <v>0.36195795290870342</v>
      </c>
      <c r="T9" s="20">
        <v>0.56389401410963813</v>
      </c>
      <c r="U9" s="20">
        <v>0.64526020533400086</v>
      </c>
      <c r="V9" s="20">
        <v>0.51622783770695257</v>
      </c>
      <c r="W9" s="20">
        <v>0.57700840841824452</v>
      </c>
      <c r="X9" s="20">
        <v>0.54964050269190057</v>
      </c>
      <c r="Y9" s="20">
        <v>0.56575881669280936</v>
      </c>
      <c r="Z9" s="20">
        <v>0.52570163049092089</v>
      </c>
      <c r="AA9" s="20">
        <v>0.55922941027153672</v>
      </c>
      <c r="AB9" s="20">
        <v>0.62435601058089973</v>
      </c>
      <c r="AC9" s="20">
        <v>0.5339651843450024</v>
      </c>
      <c r="AD9" s="20">
        <v>0.51519745176553444</v>
      </c>
      <c r="AE9" s="20">
        <v>0.4553067966903907</v>
      </c>
      <c r="AF9" s="20">
        <v>0.33478108467136541</v>
      </c>
      <c r="AG9" s="20">
        <v>0.35310755740001792</v>
      </c>
      <c r="AH9" s="20">
        <v>0.39186773412737491</v>
      </c>
      <c r="AI9" s="20">
        <v>0.71536796813722814</v>
      </c>
      <c r="AK9" s="20">
        <v>0.50123749856274868</v>
      </c>
      <c r="AL9" s="20">
        <v>0.53175753684219951</v>
      </c>
      <c r="AN9" s="20">
        <v>0.61501320223926215</v>
      </c>
      <c r="AO9" s="20">
        <v>0.58832554267869519</v>
      </c>
      <c r="AP9" s="20">
        <v>0.51053361519794871</v>
      </c>
      <c r="AQ9" s="20">
        <v>0.45624161063798829</v>
      </c>
      <c r="AR9" s="20">
        <v>0.39900148855741358</v>
      </c>
      <c r="AS9" s="20">
        <v>0.28412496642005469</v>
      </c>
      <c r="AT9" s="20">
        <v>0.88839422678404734</v>
      </c>
      <c r="AV9" s="20">
        <v>0.53726377861112629</v>
      </c>
      <c r="AW9" s="20">
        <v>0.4524398723789797</v>
      </c>
      <c r="AX9" s="20">
        <v>0.48815600307011092</v>
      </c>
      <c r="AY9" s="20">
        <v>0.43806569590587358</v>
      </c>
      <c r="AZ9" s="20">
        <v>0.54082204977248494</v>
      </c>
      <c r="BA9" s="20">
        <v>0.13943255762478021</v>
      </c>
      <c r="BB9" s="20">
        <v>0.64693769843491611</v>
      </c>
      <c r="BC9" s="20">
        <v>0.64243497579878883</v>
      </c>
      <c r="BE9" s="20">
        <v>0.52595031427528605</v>
      </c>
      <c r="BF9" s="20">
        <v>0.4272572071664848</v>
      </c>
      <c r="BG9" s="20">
        <v>0.51877981616065472</v>
      </c>
      <c r="BH9" s="20">
        <v>0.50715526594309757</v>
      </c>
      <c r="BI9" s="20">
        <v>0.59725670673357678</v>
      </c>
      <c r="BJ9" s="20">
        <v>0.73223252114300164</v>
      </c>
      <c r="BK9" s="20">
        <v>0.59750882245651804</v>
      </c>
      <c r="BL9" s="20">
        <v>0.33129691039342968</v>
      </c>
      <c r="BN9" s="20">
        <v>0.50782664185133242</v>
      </c>
      <c r="BO9" s="20">
        <v>0.54455254013035381</v>
      </c>
      <c r="BP9" s="20">
        <v>0.52177324671484215</v>
      </c>
    </row>
    <row r="10" spans="2:70" ht="32" customHeight="1" x14ac:dyDescent="0.35">
      <c r="B10" s="22" t="s">
        <v>193</v>
      </c>
      <c r="C10" s="20">
        <v>0.20464485955201819</v>
      </c>
      <c r="D10" s="20">
        <v>0.19234193461968449</v>
      </c>
      <c r="E10" s="20">
        <v>0.2719349802911058</v>
      </c>
      <c r="F10" s="20">
        <v>0.15914823492836541</v>
      </c>
      <c r="G10" s="20">
        <v>0.19472892235785461</v>
      </c>
      <c r="H10" s="20">
        <v>0.23523552306636389</v>
      </c>
      <c r="I10" s="20">
        <v>0.16666450632571519</v>
      </c>
      <c r="K10" s="20">
        <v>0.20125248359554279</v>
      </c>
      <c r="L10" s="20">
        <v>0.20444954485179559</v>
      </c>
      <c r="N10" s="20">
        <v>0.2014965236904214</v>
      </c>
      <c r="O10" s="20">
        <v>0.18178196761343141</v>
      </c>
      <c r="P10" s="20">
        <v>0.23898099073324419</v>
      </c>
      <c r="Q10" s="20">
        <v>0.2133180611364785</v>
      </c>
      <c r="S10" s="20">
        <v>0.23124042328165831</v>
      </c>
      <c r="T10" s="20">
        <v>0.38138929305692149</v>
      </c>
      <c r="U10" s="20">
        <v>0.13376382751985161</v>
      </c>
      <c r="V10" s="20">
        <v>0.21521742150258011</v>
      </c>
      <c r="W10" s="20">
        <v>0.17353850588539141</v>
      </c>
      <c r="X10" s="20">
        <v>0.20901503705165519</v>
      </c>
      <c r="Y10" s="20">
        <v>0.1727938864172201</v>
      </c>
      <c r="Z10" s="20">
        <v>0.22414522952630361</v>
      </c>
      <c r="AA10" s="20">
        <v>0.202977881305828</v>
      </c>
      <c r="AB10" s="20">
        <v>0.1158354131133098</v>
      </c>
      <c r="AC10" s="20">
        <v>0.2246100447954778</v>
      </c>
      <c r="AD10" s="20">
        <v>0.21460720480088949</v>
      </c>
      <c r="AE10" s="20">
        <v>0.19854791695938931</v>
      </c>
      <c r="AF10" s="20">
        <v>0.2233547289851614</v>
      </c>
      <c r="AG10" s="20">
        <v>0.21031313574170771</v>
      </c>
      <c r="AH10" s="20">
        <v>0.20663848629513409</v>
      </c>
      <c r="AI10" s="20">
        <v>0.14824457123292609</v>
      </c>
      <c r="AK10" s="20">
        <v>0.21128443020618309</v>
      </c>
      <c r="AL10" s="20">
        <v>0.19774165538465541</v>
      </c>
      <c r="AN10" s="20">
        <v>0.2408206795392159</v>
      </c>
      <c r="AO10" s="20">
        <v>0.18308142106741479</v>
      </c>
      <c r="AP10" s="20">
        <v>0.2388999481827504</v>
      </c>
      <c r="AQ10" s="20">
        <v>0.2157132588896119</v>
      </c>
      <c r="AR10" s="20">
        <v>0.1849320273542015</v>
      </c>
      <c r="AS10" s="20">
        <v>0.24171899408037681</v>
      </c>
      <c r="AT10" s="20">
        <v>2.9265020436526599E-2</v>
      </c>
      <c r="AV10" s="20">
        <v>0.22253983489465701</v>
      </c>
      <c r="AW10" s="20">
        <v>0.22277583256889211</v>
      </c>
      <c r="AX10" s="20">
        <v>0.24277300734776519</v>
      </c>
      <c r="AY10" s="20">
        <v>0.20991992500777801</v>
      </c>
      <c r="AZ10" s="20">
        <v>0.1241813679542037</v>
      </c>
      <c r="BA10" s="20">
        <v>0</v>
      </c>
      <c r="BB10" s="20">
        <v>0</v>
      </c>
      <c r="BC10" s="20">
        <v>0.18907063428055029</v>
      </c>
      <c r="BE10" s="20">
        <v>0.2250286848758897</v>
      </c>
      <c r="BF10" s="20">
        <v>0.25429501474904781</v>
      </c>
      <c r="BG10" s="20">
        <v>0.19008675590919891</v>
      </c>
      <c r="BH10" s="20">
        <v>0.16165126754876299</v>
      </c>
      <c r="BI10" s="20">
        <v>0.13337125570141889</v>
      </c>
      <c r="BJ10" s="20">
        <v>0.17976711933043271</v>
      </c>
      <c r="BK10" s="20">
        <v>0.12504113878139711</v>
      </c>
      <c r="BL10" s="20">
        <v>0.41953856401008771</v>
      </c>
      <c r="BN10" s="20">
        <v>0.19553026702089249</v>
      </c>
      <c r="BO10" s="20">
        <v>0.21462839203614811</v>
      </c>
      <c r="BP10" s="20">
        <v>0.22353103215906031</v>
      </c>
    </row>
    <row r="11" spans="2:70" ht="32" customHeight="1" x14ac:dyDescent="0.35">
      <c r="B11" s="22" t="s">
        <v>194</v>
      </c>
      <c r="C11" s="20">
        <v>0.2133809943348518</v>
      </c>
      <c r="D11" s="20">
        <v>0.19263218637287599</v>
      </c>
      <c r="E11" s="20">
        <v>0.22728279638388471</v>
      </c>
      <c r="F11" s="20">
        <v>0.26084417989300129</v>
      </c>
      <c r="G11" s="20">
        <v>0.15902300193433749</v>
      </c>
      <c r="H11" s="20">
        <v>0.1812463554018531</v>
      </c>
      <c r="I11" s="20">
        <v>0.21845656459679971</v>
      </c>
      <c r="K11" s="20">
        <v>0.27604574590238701</v>
      </c>
      <c r="L11" s="20">
        <v>0.14419933688708089</v>
      </c>
      <c r="N11" s="20">
        <v>0.28238513821715289</v>
      </c>
      <c r="O11" s="20">
        <v>0.2147741065147358</v>
      </c>
      <c r="P11" s="20">
        <v>0.17428981522518061</v>
      </c>
      <c r="Q11" s="20">
        <v>0.11286410162671411</v>
      </c>
      <c r="S11" s="20">
        <v>0.17264673841939371</v>
      </c>
      <c r="T11" s="20">
        <v>3.806175005561685E-2</v>
      </c>
      <c r="U11" s="20">
        <v>0.18220821988857319</v>
      </c>
      <c r="V11" s="20">
        <v>0.1055270509224341</v>
      </c>
      <c r="W11" s="20">
        <v>0.18969845638150479</v>
      </c>
      <c r="X11" s="20">
        <v>0.16593496710222419</v>
      </c>
      <c r="Y11" s="20">
        <v>0.21695987553411741</v>
      </c>
      <c r="Z11" s="20">
        <v>0.22654009034122519</v>
      </c>
      <c r="AA11" s="20">
        <v>0.21121233377000609</v>
      </c>
      <c r="AB11" s="20">
        <v>0.2446252019485726</v>
      </c>
      <c r="AC11" s="20">
        <v>0.19320951815258849</v>
      </c>
      <c r="AD11" s="20">
        <v>0.20620781382800521</v>
      </c>
      <c r="AE11" s="20">
        <v>0.27799012135796869</v>
      </c>
      <c r="AF11" s="20">
        <v>0.35292730655544202</v>
      </c>
      <c r="AG11" s="20">
        <v>0.36745126067503908</v>
      </c>
      <c r="AH11" s="20">
        <v>0.28597088513788871</v>
      </c>
      <c r="AI11" s="20">
        <v>0.1155424700639149</v>
      </c>
      <c r="AK11" s="20">
        <v>0.22177368706017911</v>
      </c>
      <c r="AL11" s="20">
        <v>0.20462182793637029</v>
      </c>
      <c r="AN11" s="20">
        <v>0.1185708657515715</v>
      </c>
      <c r="AO11" s="20">
        <v>0.1794996662777868</v>
      </c>
      <c r="AP11" s="20">
        <v>0.1922601969067807</v>
      </c>
      <c r="AQ11" s="20">
        <v>0.25819929986271378</v>
      </c>
      <c r="AR11" s="20">
        <v>0.30212597398536079</v>
      </c>
      <c r="AS11" s="20">
        <v>0.34526296769595027</v>
      </c>
      <c r="AT11" s="20">
        <v>3.7954102413436053E-2</v>
      </c>
      <c r="AV11" s="20">
        <v>0.19424882681610209</v>
      </c>
      <c r="AW11" s="20">
        <v>0.24963948528624541</v>
      </c>
      <c r="AX11" s="20">
        <v>0.24254459476398441</v>
      </c>
      <c r="AY11" s="20">
        <v>0.25543822915291309</v>
      </c>
      <c r="AZ11" s="20">
        <v>0.25805744683548809</v>
      </c>
      <c r="BA11" s="20">
        <v>0.63243069381893513</v>
      </c>
      <c r="BB11" s="20">
        <v>0.22039621169566029</v>
      </c>
      <c r="BC11" s="20">
        <v>0.1081135219716011</v>
      </c>
      <c r="BE11" s="20">
        <v>0.19743756283451411</v>
      </c>
      <c r="BF11" s="20">
        <v>0.2409807432547518</v>
      </c>
      <c r="BG11" s="20">
        <v>0.26930705734311611</v>
      </c>
      <c r="BH11" s="20">
        <v>0.22404441112573029</v>
      </c>
      <c r="BI11" s="20">
        <v>0.20304032388664681</v>
      </c>
      <c r="BJ11" s="20">
        <v>4.1772765155408897E-2</v>
      </c>
      <c r="BK11" s="20">
        <v>0.25657735781628832</v>
      </c>
      <c r="BL11" s="20">
        <v>0.10264153228882519</v>
      </c>
      <c r="BN11" s="20">
        <v>0.23382778186040901</v>
      </c>
      <c r="BO11" s="20">
        <v>0.1718300165267426</v>
      </c>
      <c r="BP11" s="20">
        <v>0.17817982927393319</v>
      </c>
    </row>
    <row r="12" spans="2:70" ht="19" customHeight="1" x14ac:dyDescent="0.35">
      <c r="B12" s="22" t="s">
        <v>195</v>
      </c>
      <c r="C12" s="20">
        <v>6.5798808431908481E-2</v>
      </c>
      <c r="D12" s="20">
        <v>7.1258749589633519E-2</v>
      </c>
      <c r="E12" s="20">
        <v>6.1609916337739642E-2</v>
      </c>
      <c r="F12" s="20">
        <v>0.1112020896735921</v>
      </c>
      <c r="G12" s="20">
        <v>8.3316621198447016E-2</v>
      </c>
      <c r="H12" s="20">
        <v>2.9153191918117459E-2</v>
      </c>
      <c r="I12" s="20">
        <v>1.6109042365821061E-2</v>
      </c>
      <c r="K12" s="20">
        <v>8.3036794501922445E-2</v>
      </c>
      <c r="L12" s="20">
        <v>4.6815668017879113E-2</v>
      </c>
      <c r="N12" s="20">
        <v>8.331765895135583E-2</v>
      </c>
      <c r="O12" s="20">
        <v>4.9506663883967857E-2</v>
      </c>
      <c r="P12" s="20">
        <v>5.4690437771165563E-2</v>
      </c>
      <c r="Q12" s="20">
        <v>5.8006104379906297E-2</v>
      </c>
      <c r="S12" s="20">
        <v>0.2341548853902447</v>
      </c>
      <c r="T12" s="20">
        <v>1.6654942777823631E-2</v>
      </c>
      <c r="U12" s="20">
        <v>3.8767747257574321E-2</v>
      </c>
      <c r="V12" s="20">
        <v>0.16302768986803301</v>
      </c>
      <c r="W12" s="20">
        <v>5.9754629314859448E-2</v>
      </c>
      <c r="X12" s="20">
        <v>7.5409493154220311E-2</v>
      </c>
      <c r="Y12" s="20">
        <v>4.4487421355853013E-2</v>
      </c>
      <c r="Z12" s="20">
        <v>2.3613049641550359E-2</v>
      </c>
      <c r="AA12" s="20">
        <v>2.6580374652629211E-2</v>
      </c>
      <c r="AB12" s="20">
        <v>1.5183374357217731E-2</v>
      </c>
      <c r="AC12" s="20">
        <v>4.8215252706931361E-2</v>
      </c>
      <c r="AD12" s="20">
        <v>6.3987529605570803E-2</v>
      </c>
      <c r="AE12" s="20">
        <v>6.8155164992251258E-2</v>
      </c>
      <c r="AF12" s="20">
        <v>8.8936879788031331E-2</v>
      </c>
      <c r="AG12" s="20">
        <v>6.9128046183235398E-2</v>
      </c>
      <c r="AH12" s="20">
        <v>0.1155228944396022</v>
      </c>
      <c r="AI12" s="20">
        <v>2.084499056593089E-2</v>
      </c>
      <c r="AK12" s="20">
        <v>6.5704384170888988E-2</v>
      </c>
      <c r="AL12" s="20">
        <v>6.5878979836774695E-2</v>
      </c>
      <c r="AN12" s="20">
        <v>2.5595252469950511E-2</v>
      </c>
      <c r="AO12" s="20">
        <v>4.9093369976103203E-2</v>
      </c>
      <c r="AP12" s="20">
        <v>5.8306239712520143E-2</v>
      </c>
      <c r="AQ12" s="20">
        <v>6.9845830609686133E-2</v>
      </c>
      <c r="AR12" s="20">
        <v>0.1139405101030241</v>
      </c>
      <c r="AS12" s="20">
        <v>0.1288930718036182</v>
      </c>
      <c r="AT12" s="20">
        <v>4.438665036598978E-2</v>
      </c>
      <c r="AV12" s="20">
        <v>4.5947559678114737E-2</v>
      </c>
      <c r="AW12" s="20">
        <v>7.5144809765882822E-2</v>
      </c>
      <c r="AX12" s="20">
        <v>2.6526394818139589E-2</v>
      </c>
      <c r="AY12" s="20">
        <v>9.6576149933435398E-2</v>
      </c>
      <c r="AZ12" s="20">
        <v>7.69391354378232E-2</v>
      </c>
      <c r="BA12" s="20">
        <v>0.2281367485562848</v>
      </c>
      <c r="BB12" s="20">
        <v>0.1326660898694236</v>
      </c>
      <c r="BC12" s="20">
        <v>6.0380867949059842E-2</v>
      </c>
      <c r="BE12" s="20">
        <v>5.1583438014310333E-2</v>
      </c>
      <c r="BF12" s="20">
        <v>7.7467034829715717E-2</v>
      </c>
      <c r="BG12" s="20">
        <v>2.1826370587030231E-2</v>
      </c>
      <c r="BH12" s="20">
        <v>0.10714905538240919</v>
      </c>
      <c r="BI12" s="20">
        <v>6.6331713678357343E-2</v>
      </c>
      <c r="BJ12" s="20">
        <v>4.6227594371156637E-2</v>
      </c>
      <c r="BK12" s="20">
        <v>2.087268094579647E-2</v>
      </c>
      <c r="BL12" s="20">
        <v>0.14652299330765731</v>
      </c>
      <c r="BN12" s="20">
        <v>6.2815309267366073E-2</v>
      </c>
      <c r="BO12" s="20">
        <v>6.8989051306755172E-2</v>
      </c>
      <c r="BP12" s="20">
        <v>7.6515891852164328E-2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196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192</v>
      </c>
      <c r="C9" s="20">
        <v>0.47866577184180581</v>
      </c>
      <c r="D9" s="20">
        <v>0.45334993936931528</v>
      </c>
      <c r="E9" s="20">
        <v>0.40714187793851853</v>
      </c>
      <c r="F9" s="20">
        <v>0.41055323268410332</v>
      </c>
      <c r="G9" s="20">
        <v>0.55659203148881931</v>
      </c>
      <c r="H9" s="20">
        <v>0.52853189183874205</v>
      </c>
      <c r="I9" s="20">
        <v>0.58004625119152542</v>
      </c>
      <c r="K9" s="20">
        <v>0.38989677480687412</v>
      </c>
      <c r="L9" s="20">
        <v>0.57825260777628307</v>
      </c>
      <c r="N9" s="20">
        <v>0.34441065685948941</v>
      </c>
      <c r="O9" s="20">
        <v>0.55580159441599464</v>
      </c>
      <c r="P9" s="20">
        <v>0.54574897525205956</v>
      </c>
      <c r="Q9" s="20">
        <v>0.60498585381819803</v>
      </c>
      <c r="S9" s="20">
        <v>0.66160590864644175</v>
      </c>
      <c r="T9" s="20">
        <v>0.60875210834950111</v>
      </c>
      <c r="U9" s="20">
        <v>0.69344927372051623</v>
      </c>
      <c r="V9" s="20">
        <v>0.47967870178562572</v>
      </c>
      <c r="W9" s="20">
        <v>0.52816155972070855</v>
      </c>
      <c r="X9" s="20">
        <v>0.55276996151890589</v>
      </c>
      <c r="Y9" s="20">
        <v>0.56108593103223348</v>
      </c>
      <c r="Z9" s="20">
        <v>0.54614056179889237</v>
      </c>
      <c r="AA9" s="20">
        <v>0.51411487136385781</v>
      </c>
      <c r="AB9" s="20">
        <v>0.40805791125309809</v>
      </c>
      <c r="AC9" s="20">
        <v>0.43163806620492751</v>
      </c>
      <c r="AD9" s="20">
        <v>0.50989204657720388</v>
      </c>
      <c r="AE9" s="20">
        <v>0.38420206390956652</v>
      </c>
      <c r="AF9" s="20">
        <v>0.3717836352428377</v>
      </c>
      <c r="AG9" s="20">
        <v>0.25392468265000578</v>
      </c>
      <c r="AH9" s="20">
        <v>0.24403967870511001</v>
      </c>
      <c r="AI9" s="20">
        <v>0.7777284422014078</v>
      </c>
      <c r="AK9" s="20">
        <v>0.49933321781431661</v>
      </c>
      <c r="AL9" s="20">
        <v>0.45753516689257351</v>
      </c>
      <c r="AN9" s="20">
        <v>0.62910053332891547</v>
      </c>
      <c r="AO9" s="20">
        <v>0.54221826883110225</v>
      </c>
      <c r="AP9" s="20">
        <v>0.56329938917578393</v>
      </c>
      <c r="AQ9" s="20">
        <v>0.4001836310998847</v>
      </c>
      <c r="AR9" s="20">
        <v>0.28634357081884448</v>
      </c>
      <c r="AS9" s="20">
        <v>0.19660169492250021</v>
      </c>
      <c r="AT9" s="20">
        <v>0.96765142942544524</v>
      </c>
      <c r="AV9" s="20">
        <v>0.47918654478103312</v>
      </c>
      <c r="AW9" s="20">
        <v>0.37923900025898583</v>
      </c>
      <c r="AX9" s="20">
        <v>0.40512240413163092</v>
      </c>
      <c r="AY9" s="20">
        <v>0.56386826099021714</v>
      </c>
      <c r="AZ9" s="20">
        <v>0.51813266204305242</v>
      </c>
      <c r="BA9" s="20">
        <v>0.13943255762478021</v>
      </c>
      <c r="BB9" s="20">
        <v>1</v>
      </c>
      <c r="BC9" s="20">
        <v>0.63727173936110082</v>
      </c>
      <c r="BE9" s="20">
        <v>0.46256118877069929</v>
      </c>
      <c r="BF9" s="20">
        <v>0.35746732231867101</v>
      </c>
      <c r="BG9" s="20">
        <v>0.41568231243378567</v>
      </c>
      <c r="BH9" s="20">
        <v>0.55914259196036775</v>
      </c>
      <c r="BI9" s="20">
        <v>0.54796669578501012</v>
      </c>
      <c r="BJ9" s="20">
        <v>0.72721300426715763</v>
      </c>
      <c r="BK9" s="20">
        <v>0.66899790548769866</v>
      </c>
      <c r="BL9" s="20">
        <v>0.40118531464694801</v>
      </c>
      <c r="BN9" s="20">
        <v>0.46928421000811371</v>
      </c>
      <c r="BO9" s="20">
        <v>0.50304274125841919</v>
      </c>
      <c r="BP9" s="20">
        <v>0.49070068697919977</v>
      </c>
    </row>
    <row r="10" spans="2:70" ht="32" customHeight="1" x14ac:dyDescent="0.35">
      <c r="B10" s="22" t="s">
        <v>193</v>
      </c>
      <c r="C10" s="20">
        <v>0.21991806662535029</v>
      </c>
      <c r="D10" s="20">
        <v>0.27760570598991929</v>
      </c>
      <c r="E10" s="20">
        <v>0.21872304380744381</v>
      </c>
      <c r="F10" s="20">
        <v>0.18920694497022289</v>
      </c>
      <c r="G10" s="20">
        <v>0.19706503675874529</v>
      </c>
      <c r="H10" s="20">
        <v>0.25841279399508438</v>
      </c>
      <c r="I10" s="20">
        <v>0.21704336695053339</v>
      </c>
      <c r="K10" s="20">
        <v>0.24351820708266561</v>
      </c>
      <c r="L10" s="20">
        <v>0.19349179797615951</v>
      </c>
      <c r="N10" s="20">
        <v>0.22004353866054641</v>
      </c>
      <c r="O10" s="20">
        <v>0.20805497020485991</v>
      </c>
      <c r="P10" s="20">
        <v>0.22049926313498089</v>
      </c>
      <c r="Q10" s="20">
        <v>0.22800388497653629</v>
      </c>
      <c r="S10" s="20">
        <v>9.9270570246386677E-2</v>
      </c>
      <c r="T10" s="20">
        <v>0.27148933837814587</v>
      </c>
      <c r="U10" s="20">
        <v>0.18574846022146041</v>
      </c>
      <c r="V10" s="20">
        <v>0.30189787881081631</v>
      </c>
      <c r="W10" s="20">
        <v>0.18741355216578651</v>
      </c>
      <c r="X10" s="20">
        <v>0.23919316352136219</v>
      </c>
      <c r="Y10" s="20">
        <v>0.24356600656424049</v>
      </c>
      <c r="Z10" s="20">
        <v>0.2380845603523315</v>
      </c>
      <c r="AA10" s="20">
        <v>0.21210779098616309</v>
      </c>
      <c r="AB10" s="20">
        <v>0.23016725638572361</v>
      </c>
      <c r="AC10" s="20">
        <v>0.22697317360501579</v>
      </c>
      <c r="AD10" s="20">
        <v>0.1984879494056655</v>
      </c>
      <c r="AE10" s="20">
        <v>0.19170184596671311</v>
      </c>
      <c r="AF10" s="20">
        <v>0.1865815706039054</v>
      </c>
      <c r="AG10" s="20">
        <v>0.28862119603246361</v>
      </c>
      <c r="AH10" s="20">
        <v>0.2196825946540826</v>
      </c>
      <c r="AI10" s="20">
        <v>0.13038524756192679</v>
      </c>
      <c r="AK10" s="20">
        <v>0.2018089194605914</v>
      </c>
      <c r="AL10" s="20">
        <v>0.23858617028901011</v>
      </c>
      <c r="AN10" s="20">
        <v>0.2110185334637481</v>
      </c>
      <c r="AO10" s="20">
        <v>0.2367006086532738</v>
      </c>
      <c r="AP10" s="20">
        <v>0.19392905839648569</v>
      </c>
      <c r="AQ10" s="20">
        <v>0.2443408157218252</v>
      </c>
      <c r="AR10" s="20">
        <v>0.2483432417096384</v>
      </c>
      <c r="AS10" s="20">
        <v>0.1536491057206677</v>
      </c>
      <c r="AT10" s="20">
        <v>0</v>
      </c>
      <c r="AV10" s="20">
        <v>0.24145668673666709</v>
      </c>
      <c r="AW10" s="20">
        <v>0.22718521452205501</v>
      </c>
      <c r="AX10" s="20">
        <v>0.29112744403749108</v>
      </c>
      <c r="AY10" s="20">
        <v>0.17924688438130221</v>
      </c>
      <c r="AZ10" s="20">
        <v>0.14685621392076789</v>
      </c>
      <c r="BA10" s="20">
        <v>0.50147571644083277</v>
      </c>
      <c r="BB10" s="20">
        <v>0</v>
      </c>
      <c r="BC10" s="20">
        <v>0.21232094150456901</v>
      </c>
      <c r="BE10" s="20">
        <v>0.24764953608575579</v>
      </c>
      <c r="BF10" s="20">
        <v>0.24036363847134029</v>
      </c>
      <c r="BG10" s="20">
        <v>0.24759442705929191</v>
      </c>
      <c r="BH10" s="20">
        <v>0.1869161237028481</v>
      </c>
      <c r="BI10" s="20">
        <v>0.1928631868008289</v>
      </c>
      <c r="BJ10" s="20">
        <v>0.16642370799506359</v>
      </c>
      <c r="BK10" s="20">
        <v>0.15353864958914029</v>
      </c>
      <c r="BL10" s="20">
        <v>0.30943868222275278</v>
      </c>
      <c r="BN10" s="20">
        <v>0.20935591191546199</v>
      </c>
      <c r="BO10" s="20">
        <v>0.25892806071038021</v>
      </c>
      <c r="BP10" s="20">
        <v>0.227734786995267</v>
      </c>
    </row>
    <row r="11" spans="2:70" ht="32" customHeight="1" x14ac:dyDescent="0.35">
      <c r="B11" s="22" t="s">
        <v>194</v>
      </c>
      <c r="C11" s="20">
        <v>0.20196993147280359</v>
      </c>
      <c r="D11" s="20">
        <v>0.1755799206479613</v>
      </c>
      <c r="E11" s="20">
        <v>0.21748711414441149</v>
      </c>
      <c r="F11" s="20">
        <v>0.25034441276074559</v>
      </c>
      <c r="G11" s="20">
        <v>0.1715459067675757</v>
      </c>
      <c r="H11" s="20">
        <v>0.1635779753536083</v>
      </c>
      <c r="I11" s="20">
        <v>0.1892374069327834</v>
      </c>
      <c r="K11" s="20">
        <v>0.24184745247747139</v>
      </c>
      <c r="L11" s="20">
        <v>0.15664170723642179</v>
      </c>
      <c r="N11" s="20">
        <v>0.29359306628986742</v>
      </c>
      <c r="O11" s="20">
        <v>0.15000670480940689</v>
      </c>
      <c r="P11" s="20">
        <v>0.16634493667782879</v>
      </c>
      <c r="Q11" s="20">
        <v>0.1103106169725927</v>
      </c>
      <c r="S11" s="20">
        <v>0.1132423440494917</v>
      </c>
      <c r="T11" s="20">
        <v>3.806175005561685E-2</v>
      </c>
      <c r="U11" s="20">
        <v>0.12080226605802349</v>
      </c>
      <c r="V11" s="20">
        <v>0.16953666164126721</v>
      </c>
      <c r="W11" s="20">
        <v>0.14989512386122389</v>
      </c>
      <c r="X11" s="20">
        <v>0.17014999355517721</v>
      </c>
      <c r="Y11" s="20">
        <v>0.1245373008564605</v>
      </c>
      <c r="Z11" s="20">
        <v>0.17640870056765159</v>
      </c>
      <c r="AA11" s="20">
        <v>0.24719696299734989</v>
      </c>
      <c r="AB11" s="20">
        <v>0.30711601660802729</v>
      </c>
      <c r="AC11" s="20">
        <v>0.25365916813120681</v>
      </c>
      <c r="AD11" s="20">
        <v>0.15922295919052121</v>
      </c>
      <c r="AE11" s="20">
        <v>0.24406759408662659</v>
      </c>
      <c r="AF11" s="20">
        <v>0.31559864405580251</v>
      </c>
      <c r="AG11" s="20">
        <v>0.2478050650294257</v>
      </c>
      <c r="AH11" s="20">
        <v>0.31922304142879199</v>
      </c>
      <c r="AI11" s="20">
        <v>9.1886310236665519E-2</v>
      </c>
      <c r="AK11" s="20">
        <v>0.20993127237687689</v>
      </c>
      <c r="AL11" s="20">
        <v>0.19416768294004569</v>
      </c>
      <c r="AN11" s="20">
        <v>0.1204793614387028</v>
      </c>
      <c r="AO11" s="20">
        <v>0.17706368335989489</v>
      </c>
      <c r="AP11" s="20">
        <v>0.21138020721993619</v>
      </c>
      <c r="AQ11" s="20">
        <v>0.21361621204565151</v>
      </c>
      <c r="AR11" s="20">
        <v>0.27452839217847508</v>
      </c>
      <c r="AS11" s="20">
        <v>0.41342504369140359</v>
      </c>
      <c r="AT11" s="20">
        <v>3.2348570574554709E-2</v>
      </c>
      <c r="AV11" s="20">
        <v>0.16634004487273599</v>
      </c>
      <c r="AW11" s="20">
        <v>0.27645478991007771</v>
      </c>
      <c r="AX11" s="20">
        <v>0.23114572047401499</v>
      </c>
      <c r="AY11" s="20">
        <v>0.17472447874838271</v>
      </c>
      <c r="AZ11" s="20">
        <v>0.21000140689926419</v>
      </c>
      <c r="BA11" s="20">
        <v>0.16550946563706651</v>
      </c>
      <c r="BB11" s="20">
        <v>0</v>
      </c>
      <c r="BC11" s="20">
        <v>9.3483800722768892E-2</v>
      </c>
      <c r="BE11" s="20">
        <v>0.15402360973328991</v>
      </c>
      <c r="BF11" s="20">
        <v>0.28476681359736322</v>
      </c>
      <c r="BG11" s="20">
        <v>0.2272023074090071</v>
      </c>
      <c r="BH11" s="20">
        <v>0.14073065286028161</v>
      </c>
      <c r="BI11" s="20">
        <v>0.1982951713158721</v>
      </c>
      <c r="BJ11" s="20">
        <v>4.8993391431061933E-2</v>
      </c>
      <c r="BK11" s="20">
        <v>0.14236645969202649</v>
      </c>
      <c r="BL11" s="20">
        <v>0.22720623134428289</v>
      </c>
      <c r="BN11" s="20">
        <v>0.20671172393840651</v>
      </c>
      <c r="BO11" s="20">
        <v>0.191190843297049</v>
      </c>
      <c r="BP11" s="20">
        <v>0.19954919093490209</v>
      </c>
    </row>
    <row r="12" spans="2:70" ht="19" customHeight="1" x14ac:dyDescent="0.35">
      <c r="B12" s="22" t="s">
        <v>195</v>
      </c>
      <c r="C12" s="20">
        <v>9.9446230060040344E-2</v>
      </c>
      <c r="D12" s="20">
        <v>9.3464433992804019E-2</v>
      </c>
      <c r="E12" s="20">
        <v>0.15664796410962631</v>
      </c>
      <c r="F12" s="20">
        <v>0.149895409584928</v>
      </c>
      <c r="G12" s="20">
        <v>7.479702498485985E-2</v>
      </c>
      <c r="H12" s="20">
        <v>4.9477338812565233E-2</v>
      </c>
      <c r="I12" s="20">
        <v>1.3672974925157519E-2</v>
      </c>
      <c r="K12" s="20">
        <v>0.12473756563298879</v>
      </c>
      <c r="L12" s="20">
        <v>7.1613887011135663E-2</v>
      </c>
      <c r="N12" s="20">
        <v>0.14195273819009679</v>
      </c>
      <c r="O12" s="20">
        <v>8.6136730569738459E-2</v>
      </c>
      <c r="P12" s="20">
        <v>6.7406824935130713E-2</v>
      </c>
      <c r="Q12" s="20">
        <v>5.6699644232672972E-2</v>
      </c>
      <c r="S12" s="20">
        <v>0.1258811770576799</v>
      </c>
      <c r="T12" s="20">
        <v>8.1696803216736252E-2</v>
      </c>
      <c r="U12" s="20">
        <v>0</v>
      </c>
      <c r="V12" s="20">
        <v>4.8886757762290581E-2</v>
      </c>
      <c r="W12" s="20">
        <v>0.134529764252281</v>
      </c>
      <c r="X12" s="20">
        <v>3.7886881404554887E-2</v>
      </c>
      <c r="Y12" s="20">
        <v>7.0810761547065504E-2</v>
      </c>
      <c r="Z12" s="20">
        <v>3.9366177281124508E-2</v>
      </c>
      <c r="AA12" s="20">
        <v>2.6580374652629211E-2</v>
      </c>
      <c r="AB12" s="20">
        <v>5.4658815753150798E-2</v>
      </c>
      <c r="AC12" s="20">
        <v>8.7729592058850087E-2</v>
      </c>
      <c r="AD12" s="20">
        <v>0.13239704482660941</v>
      </c>
      <c r="AE12" s="20">
        <v>0.1800284960370937</v>
      </c>
      <c r="AF12" s="20">
        <v>0.1260361500974545</v>
      </c>
      <c r="AG12" s="20">
        <v>0.2096490562881051</v>
      </c>
      <c r="AH12" s="20">
        <v>0.21705468521201529</v>
      </c>
      <c r="AI12" s="20">
        <v>0</v>
      </c>
      <c r="AK12" s="20">
        <v>8.8926590348215137E-2</v>
      </c>
      <c r="AL12" s="20">
        <v>0.10971097987837081</v>
      </c>
      <c r="AN12" s="20">
        <v>3.9401571768633598E-2</v>
      </c>
      <c r="AO12" s="20">
        <v>4.4017439155729053E-2</v>
      </c>
      <c r="AP12" s="20">
        <v>3.13913452077942E-2</v>
      </c>
      <c r="AQ12" s="20">
        <v>0.14185934113263871</v>
      </c>
      <c r="AR12" s="20">
        <v>0.1907847952930421</v>
      </c>
      <c r="AS12" s="20">
        <v>0.23632415566542839</v>
      </c>
      <c r="AT12" s="20">
        <v>0</v>
      </c>
      <c r="AV12" s="20">
        <v>0.113016723609564</v>
      </c>
      <c r="AW12" s="20">
        <v>0.1171209953088814</v>
      </c>
      <c r="AX12" s="20">
        <v>7.2604431356863064E-2</v>
      </c>
      <c r="AY12" s="20">
        <v>8.2160375880097933E-2</v>
      </c>
      <c r="AZ12" s="20">
        <v>0.1250097171369153</v>
      </c>
      <c r="BA12" s="20">
        <v>0.1935822602973207</v>
      </c>
      <c r="BB12" s="20">
        <v>0</v>
      </c>
      <c r="BC12" s="20">
        <v>5.692351841156125E-2</v>
      </c>
      <c r="BE12" s="20">
        <v>0.1357656654102552</v>
      </c>
      <c r="BF12" s="20">
        <v>0.1174022256126256</v>
      </c>
      <c r="BG12" s="20">
        <v>0.1095209530979151</v>
      </c>
      <c r="BH12" s="20">
        <v>0.1132106314765027</v>
      </c>
      <c r="BI12" s="20">
        <v>6.0874946098288821E-2</v>
      </c>
      <c r="BJ12" s="20">
        <v>5.7369896306716892E-2</v>
      </c>
      <c r="BK12" s="20">
        <v>3.5096985231134532E-2</v>
      </c>
      <c r="BL12" s="20">
        <v>6.2169771786016258E-2</v>
      </c>
      <c r="BN12" s="20">
        <v>0.11464815413801779</v>
      </c>
      <c r="BO12" s="20">
        <v>4.6838354734151398E-2</v>
      </c>
      <c r="BP12" s="20">
        <v>8.2015335090630956E-2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197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192</v>
      </c>
      <c r="C9" s="20">
        <v>0.18544274504135999</v>
      </c>
      <c r="D9" s="20">
        <v>0.1223013990693551</v>
      </c>
      <c r="E9" s="20">
        <v>0.1385591939176887</v>
      </c>
      <c r="F9" s="20">
        <v>0.13430132159126401</v>
      </c>
      <c r="G9" s="20">
        <v>0.23339048429055101</v>
      </c>
      <c r="H9" s="20">
        <v>0.2239972469116677</v>
      </c>
      <c r="I9" s="20">
        <v>0.29154951056418682</v>
      </c>
      <c r="K9" s="20">
        <v>0.13311050887065529</v>
      </c>
      <c r="L9" s="20">
        <v>0.2456513795939565</v>
      </c>
      <c r="N9" s="20">
        <v>0.1110989003987382</v>
      </c>
      <c r="O9" s="20">
        <v>0.21172475634469509</v>
      </c>
      <c r="P9" s="20">
        <v>0.208154065133905</v>
      </c>
      <c r="Q9" s="20">
        <v>0.28536819045712031</v>
      </c>
      <c r="S9" s="20">
        <v>0.26858061767480451</v>
      </c>
      <c r="T9" s="20">
        <v>0.24510769330066531</v>
      </c>
      <c r="U9" s="20">
        <v>0.2720704034003828</v>
      </c>
      <c r="V9" s="20">
        <v>0.1848413863957635</v>
      </c>
      <c r="W9" s="20">
        <v>0.24685276996567251</v>
      </c>
      <c r="X9" s="20">
        <v>0.20684063583690879</v>
      </c>
      <c r="Y9" s="20">
        <v>0.26389359401899981</v>
      </c>
      <c r="Z9" s="20">
        <v>0.19349547538462</v>
      </c>
      <c r="AA9" s="20">
        <v>0.11709137233841579</v>
      </c>
      <c r="AB9" s="20">
        <v>0.14478033555237599</v>
      </c>
      <c r="AC9" s="20">
        <v>0.12541813366668081</v>
      </c>
      <c r="AD9" s="20">
        <v>0.15546185417125269</v>
      </c>
      <c r="AE9" s="20">
        <v>0.1522589759091193</v>
      </c>
      <c r="AF9" s="20">
        <v>0.10955067856073231</v>
      </c>
      <c r="AG9" s="20">
        <v>7.8693063751866507E-2</v>
      </c>
      <c r="AH9" s="20">
        <v>9.4749533694384491E-2</v>
      </c>
      <c r="AI9" s="20">
        <v>0.5062935734635905</v>
      </c>
      <c r="AK9" s="20">
        <v>0.21389529484937969</v>
      </c>
      <c r="AL9" s="20">
        <v>0.15612300216333069</v>
      </c>
      <c r="AN9" s="20">
        <v>0.2941249262357663</v>
      </c>
      <c r="AO9" s="20">
        <v>0.22773580505184191</v>
      </c>
      <c r="AP9" s="20">
        <v>0.24667620266766199</v>
      </c>
      <c r="AQ9" s="20">
        <v>0.10303817387765481</v>
      </c>
      <c r="AR9" s="20">
        <v>7.3093280920038001E-2</v>
      </c>
      <c r="AS9" s="20">
        <v>1.8417438836288241E-2</v>
      </c>
      <c r="AT9" s="20">
        <v>0.55845101606943881</v>
      </c>
      <c r="AV9" s="20">
        <v>0.19584931520405929</v>
      </c>
      <c r="AW9" s="20">
        <v>0.14623046919064539</v>
      </c>
      <c r="AX9" s="20">
        <v>0.17302136714677011</v>
      </c>
      <c r="AY9" s="20">
        <v>0.10194078250734299</v>
      </c>
      <c r="AZ9" s="20">
        <v>0.26120226283895032</v>
      </c>
      <c r="BA9" s="20">
        <v>0.13943255762478021</v>
      </c>
      <c r="BB9" s="20">
        <v>0.68037371474430752</v>
      </c>
      <c r="BC9" s="20">
        <v>0.21654596020611469</v>
      </c>
      <c r="BE9" s="20">
        <v>0.17476700574070639</v>
      </c>
      <c r="BF9" s="20">
        <v>0.14609779743517201</v>
      </c>
      <c r="BG9" s="20">
        <v>0.12532049768847059</v>
      </c>
      <c r="BH9" s="20">
        <v>0.10221672601411599</v>
      </c>
      <c r="BI9" s="20">
        <v>0.25187516242447883</v>
      </c>
      <c r="BJ9" s="20">
        <v>0.33350852340366349</v>
      </c>
      <c r="BK9" s="20">
        <v>0.31658768534589932</v>
      </c>
      <c r="BL9" s="20">
        <v>0.151766597206271</v>
      </c>
      <c r="BN9" s="20">
        <v>0.17846719219066659</v>
      </c>
      <c r="BO9" s="20">
        <v>0.23311037401606199</v>
      </c>
      <c r="BP9" s="20">
        <v>0.16256543686374109</v>
      </c>
    </row>
    <row r="10" spans="2:70" ht="32" customHeight="1" x14ac:dyDescent="0.35">
      <c r="B10" s="22" t="s">
        <v>193</v>
      </c>
      <c r="C10" s="20">
        <v>0.2438495121734148</v>
      </c>
      <c r="D10" s="20">
        <v>0.19258156788208211</v>
      </c>
      <c r="E10" s="20">
        <v>0.1565335488335389</v>
      </c>
      <c r="F10" s="20">
        <v>0.15697978153425779</v>
      </c>
      <c r="G10" s="20">
        <v>0.28128093157271861</v>
      </c>
      <c r="H10" s="20">
        <v>0.37593805759670862</v>
      </c>
      <c r="I10" s="20">
        <v>0.38793530807231258</v>
      </c>
      <c r="K10" s="20">
        <v>0.2469837412508743</v>
      </c>
      <c r="L10" s="20">
        <v>0.23961501592068479</v>
      </c>
      <c r="N10" s="20">
        <v>0.17924382126352989</v>
      </c>
      <c r="O10" s="20">
        <v>0.1926468137829328</v>
      </c>
      <c r="P10" s="20">
        <v>0.32662119195234618</v>
      </c>
      <c r="Q10" s="20">
        <v>0.35874471471182418</v>
      </c>
      <c r="S10" s="20">
        <v>0.29164365345245058</v>
      </c>
      <c r="T10" s="20">
        <v>0.39342433818689387</v>
      </c>
      <c r="U10" s="20">
        <v>0.35205239045438469</v>
      </c>
      <c r="V10" s="20">
        <v>0.35405924327656402</v>
      </c>
      <c r="W10" s="20">
        <v>0.32899547115344391</v>
      </c>
      <c r="X10" s="20">
        <v>0.30258342465477489</v>
      </c>
      <c r="Y10" s="20">
        <v>0.21630783935454201</v>
      </c>
      <c r="Z10" s="20">
        <v>0.29745325846710519</v>
      </c>
      <c r="AA10" s="20">
        <v>0.23823505847463899</v>
      </c>
      <c r="AB10" s="20">
        <v>0.21297199907627959</v>
      </c>
      <c r="AC10" s="20">
        <v>0.24803415750209951</v>
      </c>
      <c r="AD10" s="20">
        <v>0.2855567555185185</v>
      </c>
      <c r="AE10" s="20">
        <v>8.7239795473119733E-2</v>
      </c>
      <c r="AF10" s="20">
        <v>0.23598873979853921</v>
      </c>
      <c r="AG10" s="20">
        <v>0.1509532796642323</v>
      </c>
      <c r="AH10" s="20">
        <v>0.1163578205975931</v>
      </c>
      <c r="AI10" s="20">
        <v>0.1700777649196096</v>
      </c>
      <c r="AK10" s="20">
        <v>0.26981312598026908</v>
      </c>
      <c r="AL10" s="20">
        <v>0.21818732001285071</v>
      </c>
      <c r="AN10" s="20">
        <v>0.3324493201323207</v>
      </c>
      <c r="AO10" s="20">
        <v>0.23842464207752759</v>
      </c>
      <c r="AP10" s="20">
        <v>0.35480212266041378</v>
      </c>
      <c r="AQ10" s="20">
        <v>0.20725122364473231</v>
      </c>
      <c r="AR10" s="20">
        <v>0.1713756587112186</v>
      </c>
      <c r="AS10" s="20">
        <v>0.1199558897688275</v>
      </c>
      <c r="AT10" s="20">
        <v>0.298162899136521</v>
      </c>
      <c r="AV10" s="20">
        <v>0.29002852914990429</v>
      </c>
      <c r="AW10" s="20">
        <v>0.22056231627918849</v>
      </c>
      <c r="AX10" s="20">
        <v>0.20542161134189499</v>
      </c>
      <c r="AY10" s="20">
        <v>0.19668466863439829</v>
      </c>
      <c r="AZ10" s="20">
        <v>0.21158313790196021</v>
      </c>
      <c r="BA10" s="20">
        <v>0.50147571644083277</v>
      </c>
      <c r="BB10" s="20">
        <v>0.22407015220836729</v>
      </c>
      <c r="BC10" s="20">
        <v>0.28363047580197431</v>
      </c>
      <c r="BE10" s="20">
        <v>0.32950024961172758</v>
      </c>
      <c r="BF10" s="20">
        <v>0.18958914319035691</v>
      </c>
      <c r="BG10" s="20">
        <v>0.1652201739036829</v>
      </c>
      <c r="BH10" s="20">
        <v>0.20132757968635809</v>
      </c>
      <c r="BI10" s="20">
        <v>0.23371812637193001</v>
      </c>
      <c r="BJ10" s="20">
        <v>0.32568288797562539</v>
      </c>
      <c r="BK10" s="20">
        <v>0.34823769394607329</v>
      </c>
      <c r="BL10" s="20">
        <v>0.33760730625486401</v>
      </c>
      <c r="BN10" s="20">
        <v>0.23274141761754391</v>
      </c>
      <c r="BO10" s="20">
        <v>0.29606053343269811</v>
      </c>
      <c r="BP10" s="20">
        <v>0.24264759725467691</v>
      </c>
    </row>
    <row r="11" spans="2:70" ht="32" customHeight="1" x14ac:dyDescent="0.35">
      <c r="B11" s="22" t="s">
        <v>194</v>
      </c>
      <c r="C11" s="20">
        <v>0.29433012876724352</v>
      </c>
      <c r="D11" s="20">
        <v>0.36262559754208618</v>
      </c>
      <c r="E11" s="20">
        <v>0.26458849482272462</v>
      </c>
      <c r="F11" s="20">
        <v>0.33446332262079259</v>
      </c>
      <c r="G11" s="20">
        <v>0.30454019327559262</v>
      </c>
      <c r="H11" s="20">
        <v>0.27562738321013069</v>
      </c>
      <c r="I11" s="20">
        <v>0.238357252760104</v>
      </c>
      <c r="K11" s="20">
        <v>0.30471185790424699</v>
      </c>
      <c r="L11" s="20">
        <v>0.28154971616943142</v>
      </c>
      <c r="N11" s="20">
        <v>0.29268096981618957</v>
      </c>
      <c r="O11" s="20">
        <v>0.3765750063662231</v>
      </c>
      <c r="P11" s="20">
        <v>0.26327849996672759</v>
      </c>
      <c r="Q11" s="20">
        <v>0.23637868657924341</v>
      </c>
      <c r="S11" s="20">
        <v>0.27185760975340462</v>
      </c>
      <c r="T11" s="20">
        <v>0.34481302573461708</v>
      </c>
      <c r="U11" s="20">
        <v>0.24425073159525371</v>
      </c>
      <c r="V11" s="20">
        <v>0.28435592465198228</v>
      </c>
      <c r="W11" s="20">
        <v>0.2639088938950242</v>
      </c>
      <c r="X11" s="20">
        <v>0.31854467611626208</v>
      </c>
      <c r="Y11" s="20">
        <v>0.33904493564840571</v>
      </c>
      <c r="Z11" s="20">
        <v>0.32180842665095671</v>
      </c>
      <c r="AA11" s="20">
        <v>0.2995742470350235</v>
      </c>
      <c r="AB11" s="20">
        <v>0.37600118636773538</v>
      </c>
      <c r="AC11" s="20">
        <v>0.336853801231978</v>
      </c>
      <c r="AD11" s="20">
        <v>0.2738896404903125</v>
      </c>
      <c r="AE11" s="20">
        <v>0.29016564433244241</v>
      </c>
      <c r="AF11" s="20">
        <v>0.27166283443743777</v>
      </c>
      <c r="AG11" s="20">
        <v>0.3095071668279995</v>
      </c>
      <c r="AH11" s="20">
        <v>0.23772859618224049</v>
      </c>
      <c r="AI11" s="20">
        <v>0.24964430517085801</v>
      </c>
      <c r="AK11" s="20">
        <v>0.27560601659273759</v>
      </c>
      <c r="AL11" s="20">
        <v>0.31325107721307799</v>
      </c>
      <c r="AN11" s="20">
        <v>0.28169061454937933</v>
      </c>
      <c r="AO11" s="20">
        <v>0.33493484121684058</v>
      </c>
      <c r="AP11" s="20">
        <v>0.26707817753357632</v>
      </c>
      <c r="AQ11" s="20">
        <v>0.33207838705353082</v>
      </c>
      <c r="AR11" s="20">
        <v>0.2689615526512637</v>
      </c>
      <c r="AS11" s="20">
        <v>0.21954858818003309</v>
      </c>
      <c r="AT11" s="20">
        <v>0.14338608479404</v>
      </c>
      <c r="AV11" s="20">
        <v>0.2611581232534918</v>
      </c>
      <c r="AW11" s="20">
        <v>0.28685288065198511</v>
      </c>
      <c r="AX11" s="20">
        <v>0.40588646256385702</v>
      </c>
      <c r="AY11" s="20">
        <v>0.39156772468877299</v>
      </c>
      <c r="AZ11" s="20">
        <v>0.27107635811263042</v>
      </c>
      <c r="BA11" s="20">
        <v>0.16550946563706651</v>
      </c>
      <c r="BB11" s="20">
        <v>9.5556133047325159E-2</v>
      </c>
      <c r="BC11" s="20">
        <v>0.30055518651316682</v>
      </c>
      <c r="BE11" s="20">
        <v>0.22540827489434151</v>
      </c>
      <c r="BF11" s="20">
        <v>0.30323760614428708</v>
      </c>
      <c r="BG11" s="20">
        <v>0.4640216476627203</v>
      </c>
      <c r="BH11" s="20">
        <v>0.35782978644673119</v>
      </c>
      <c r="BI11" s="20">
        <v>0.27677882576050128</v>
      </c>
      <c r="BJ11" s="20">
        <v>0.23110518264566501</v>
      </c>
      <c r="BK11" s="20">
        <v>0.23956476479734759</v>
      </c>
      <c r="BL11" s="20">
        <v>0.27497418367802118</v>
      </c>
      <c r="BN11" s="20">
        <v>0.28519191982460801</v>
      </c>
      <c r="BO11" s="20">
        <v>0.2792057131759359</v>
      </c>
      <c r="BP11" s="20">
        <v>0.33904002698209862</v>
      </c>
    </row>
    <row r="12" spans="2:70" ht="19" customHeight="1" x14ac:dyDescent="0.35">
      <c r="B12" s="22" t="s">
        <v>195</v>
      </c>
      <c r="C12" s="20">
        <v>0.27637761401798161</v>
      </c>
      <c r="D12" s="20">
        <v>0.32249143550647669</v>
      </c>
      <c r="E12" s="20">
        <v>0.44031876242604778</v>
      </c>
      <c r="F12" s="20">
        <v>0.37425557425368539</v>
      </c>
      <c r="G12" s="20">
        <v>0.1807883908611381</v>
      </c>
      <c r="H12" s="20">
        <v>0.1244373122814932</v>
      </c>
      <c r="I12" s="20">
        <v>8.2157928603396407E-2</v>
      </c>
      <c r="K12" s="20">
        <v>0.31519389197422337</v>
      </c>
      <c r="L12" s="20">
        <v>0.23318388831592721</v>
      </c>
      <c r="N12" s="20">
        <v>0.41697630852154233</v>
      </c>
      <c r="O12" s="20">
        <v>0.21905342350614909</v>
      </c>
      <c r="P12" s="20">
        <v>0.2019462429470211</v>
      </c>
      <c r="Q12" s="20">
        <v>0.1195084082518121</v>
      </c>
      <c r="S12" s="20">
        <v>0.16791811911934029</v>
      </c>
      <c r="T12" s="20">
        <v>1.6654942777823631E-2</v>
      </c>
      <c r="U12" s="20">
        <v>0.13162647454997881</v>
      </c>
      <c r="V12" s="20">
        <v>0.17674344567569009</v>
      </c>
      <c r="W12" s="20">
        <v>0.16024286498585949</v>
      </c>
      <c r="X12" s="20">
        <v>0.17203126339205441</v>
      </c>
      <c r="Y12" s="20">
        <v>0.1807536309780525</v>
      </c>
      <c r="Z12" s="20">
        <v>0.18724283949731799</v>
      </c>
      <c r="AA12" s="20">
        <v>0.34509932215192168</v>
      </c>
      <c r="AB12" s="20">
        <v>0.26624647900360893</v>
      </c>
      <c r="AC12" s="20">
        <v>0.28969390759924191</v>
      </c>
      <c r="AD12" s="20">
        <v>0.2850917498199162</v>
      </c>
      <c r="AE12" s="20">
        <v>0.47033558428531852</v>
      </c>
      <c r="AF12" s="20">
        <v>0.38279774720329068</v>
      </c>
      <c r="AG12" s="20">
        <v>0.46084648975590181</v>
      </c>
      <c r="AH12" s="20">
        <v>0.55116404952578191</v>
      </c>
      <c r="AI12" s="20">
        <v>7.3984356445942104E-2</v>
      </c>
      <c r="AK12" s="20">
        <v>0.24068556257761359</v>
      </c>
      <c r="AL12" s="20">
        <v>0.31243860061074058</v>
      </c>
      <c r="AN12" s="20">
        <v>9.1735139082533751E-2</v>
      </c>
      <c r="AO12" s="20">
        <v>0.1989047116537899</v>
      </c>
      <c r="AP12" s="20">
        <v>0.13144349713834791</v>
      </c>
      <c r="AQ12" s="20">
        <v>0.35763221542408208</v>
      </c>
      <c r="AR12" s="20">
        <v>0.48656950771747959</v>
      </c>
      <c r="AS12" s="20">
        <v>0.64207808321485127</v>
      </c>
      <c r="AT12" s="20">
        <v>0</v>
      </c>
      <c r="AV12" s="20">
        <v>0.25296403239254478</v>
      </c>
      <c r="AW12" s="20">
        <v>0.34635433387818099</v>
      </c>
      <c r="AX12" s="20">
        <v>0.21567055894747811</v>
      </c>
      <c r="AY12" s="20">
        <v>0.30980682416948568</v>
      </c>
      <c r="AZ12" s="20">
        <v>0.25613824114645911</v>
      </c>
      <c r="BA12" s="20">
        <v>0.1935822602973207</v>
      </c>
      <c r="BB12" s="20">
        <v>0</v>
      </c>
      <c r="BC12" s="20">
        <v>0.19926837747874429</v>
      </c>
      <c r="BE12" s="20">
        <v>0.27032446975322449</v>
      </c>
      <c r="BF12" s="20">
        <v>0.36107545323018408</v>
      </c>
      <c r="BG12" s="20">
        <v>0.24543768074512601</v>
      </c>
      <c r="BH12" s="20">
        <v>0.33862590785279462</v>
      </c>
      <c r="BI12" s="20">
        <v>0.23762788544308999</v>
      </c>
      <c r="BJ12" s="20">
        <v>0.1097034059750461</v>
      </c>
      <c r="BK12" s="20">
        <v>9.5609855910679789E-2</v>
      </c>
      <c r="BL12" s="20">
        <v>0.2356519128608438</v>
      </c>
      <c r="BN12" s="20">
        <v>0.30359947036718149</v>
      </c>
      <c r="BO12" s="20">
        <v>0.19162337937530369</v>
      </c>
      <c r="BP12" s="20">
        <v>0.25574693889948341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198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192</v>
      </c>
      <c r="C9" s="20">
        <v>3.6828115619321332E-2</v>
      </c>
      <c r="D9" s="20">
        <v>2.817872139954828E-2</v>
      </c>
      <c r="E9" s="20">
        <v>3.1433224388235308E-2</v>
      </c>
      <c r="F9" s="20">
        <v>3.6924582349260569E-2</v>
      </c>
      <c r="G9" s="20">
        <v>4.1973578551897282E-2</v>
      </c>
      <c r="H9" s="20">
        <v>5.3106305898609922E-2</v>
      </c>
      <c r="I9" s="20">
        <v>3.3066488405591253E-2</v>
      </c>
      <c r="K9" s="20">
        <v>3.5709504283819082E-2</v>
      </c>
      <c r="L9" s="20">
        <v>3.8335064171873469E-2</v>
      </c>
      <c r="N9" s="20">
        <v>2.31787952291309E-2</v>
      </c>
      <c r="O9" s="20">
        <v>3.680808699200698E-2</v>
      </c>
      <c r="P9" s="20">
        <v>3.5355951888361541E-2</v>
      </c>
      <c r="Q9" s="20">
        <v>6.3927332536849207E-2</v>
      </c>
      <c r="S9" s="20">
        <v>0.21582885309395891</v>
      </c>
      <c r="T9" s="20">
        <v>0.13950392548423621</v>
      </c>
      <c r="U9" s="20">
        <v>3.2853690927167833E-2</v>
      </c>
      <c r="V9" s="20">
        <v>2.3344218187259669E-2</v>
      </c>
      <c r="W9" s="20">
        <v>4.0943027482435078E-2</v>
      </c>
      <c r="X9" s="20">
        <v>3.921014180350519E-2</v>
      </c>
      <c r="Y9" s="20">
        <v>2.4644302535770778E-2</v>
      </c>
      <c r="Z9" s="20">
        <v>5.2056493822879669E-2</v>
      </c>
      <c r="AA9" s="20">
        <v>1.577743319682751E-2</v>
      </c>
      <c r="AB9" s="20">
        <v>0</v>
      </c>
      <c r="AC9" s="20">
        <v>5.8018706372156142E-2</v>
      </c>
      <c r="AD9" s="20">
        <v>2.1424361458998991E-2</v>
      </c>
      <c r="AE9" s="20">
        <v>4.2021197750488702E-2</v>
      </c>
      <c r="AF9" s="20">
        <v>2.3408862168809118E-2</v>
      </c>
      <c r="AG9" s="20">
        <v>1.316160979884535E-2</v>
      </c>
      <c r="AH9" s="20">
        <v>4.9364859679569151E-3</v>
      </c>
      <c r="AI9" s="20">
        <v>1.6868468716015279E-2</v>
      </c>
      <c r="AK9" s="20">
        <v>3.0988647891020949E-2</v>
      </c>
      <c r="AL9" s="20">
        <v>4.2461327579392742E-2</v>
      </c>
      <c r="AN9" s="20">
        <v>5.0313521266940532E-2</v>
      </c>
      <c r="AO9" s="20">
        <v>2.8052628271524039E-2</v>
      </c>
      <c r="AP9" s="20">
        <v>6.0888513880472832E-2</v>
      </c>
      <c r="AQ9" s="20">
        <v>1.9973124252585881E-2</v>
      </c>
      <c r="AR9" s="20">
        <v>2.104435066418375E-2</v>
      </c>
      <c r="AS9" s="20">
        <v>1.5021908697388229E-2</v>
      </c>
      <c r="AT9" s="20">
        <v>0.18299587500522929</v>
      </c>
      <c r="AV9" s="20">
        <v>2.59248790372654E-2</v>
      </c>
      <c r="AW9" s="20">
        <v>3.2279552161328433E-2</v>
      </c>
      <c r="AX9" s="20">
        <v>2.530013632806602E-2</v>
      </c>
      <c r="AY9" s="20">
        <v>2.8950307571881721E-2</v>
      </c>
      <c r="AZ9" s="20">
        <v>4.6934905186004579E-2</v>
      </c>
      <c r="BA9" s="20">
        <v>0</v>
      </c>
      <c r="BB9" s="20">
        <v>0.34807559601215299</v>
      </c>
      <c r="BC9" s="20">
        <v>4.0264970047979513E-2</v>
      </c>
      <c r="BE9" s="20">
        <v>2.5838865080035779E-2</v>
      </c>
      <c r="BF9" s="20">
        <v>2.453694998385041E-2</v>
      </c>
      <c r="BG9" s="20">
        <v>5.3654885111308302E-2</v>
      </c>
      <c r="BH9" s="20">
        <v>2.4785032676478452E-2</v>
      </c>
      <c r="BI9" s="20">
        <v>5.0180983963006423E-2</v>
      </c>
      <c r="BJ9" s="20">
        <v>3.4691162876420982E-2</v>
      </c>
      <c r="BK9" s="20">
        <v>8.2688124026139564E-2</v>
      </c>
      <c r="BL9" s="20">
        <v>5.4209707951771623E-2</v>
      </c>
      <c r="BN9" s="20">
        <v>3.9222313165401972E-2</v>
      </c>
      <c r="BO9" s="20">
        <v>3.371730093501249E-2</v>
      </c>
      <c r="BP9" s="20">
        <v>2.6921564183348061E-2</v>
      </c>
    </row>
    <row r="10" spans="2:70" ht="32" customHeight="1" x14ac:dyDescent="0.35">
      <c r="B10" s="22" t="s">
        <v>193</v>
      </c>
      <c r="C10" s="20">
        <v>8.0063358114674577E-2</v>
      </c>
      <c r="D10" s="20">
        <v>3.8573385857188912E-2</v>
      </c>
      <c r="E10" s="20">
        <v>7.4278042417269721E-2</v>
      </c>
      <c r="F10" s="20">
        <v>6.5655595612647416E-2</v>
      </c>
      <c r="G10" s="20">
        <v>3.9691809219418887E-2</v>
      </c>
      <c r="H10" s="20">
        <v>9.0480243473331168E-2</v>
      </c>
      <c r="I10" s="20">
        <v>0.16759159700015311</v>
      </c>
      <c r="K10" s="20">
        <v>7.6547816487524858E-2</v>
      </c>
      <c r="L10" s="20">
        <v>8.4560536759748728E-2</v>
      </c>
      <c r="N10" s="20">
        <v>4.44838430144796E-2</v>
      </c>
      <c r="O10" s="20">
        <v>5.1983300876870697E-2</v>
      </c>
      <c r="P10" s="20">
        <v>0.1281856782114098</v>
      </c>
      <c r="Q10" s="20">
        <v>0.13849571769717769</v>
      </c>
      <c r="S10" s="20">
        <v>6.7152756977625919E-2</v>
      </c>
      <c r="T10" s="20">
        <v>6.3675768132833058E-2</v>
      </c>
      <c r="U10" s="20">
        <v>0.1010352917800616</v>
      </c>
      <c r="V10" s="20">
        <v>0.27479565597492123</v>
      </c>
      <c r="W10" s="20">
        <v>8.667358941795561E-2</v>
      </c>
      <c r="X10" s="20">
        <v>6.6508192593557461E-2</v>
      </c>
      <c r="Y10" s="20">
        <v>6.6002451242284113E-2</v>
      </c>
      <c r="Z10" s="20">
        <v>2.7962716243659279E-2</v>
      </c>
      <c r="AA10" s="20">
        <v>5.9755688483573377E-2</v>
      </c>
      <c r="AB10" s="20">
        <v>3.3227474254840551E-2</v>
      </c>
      <c r="AC10" s="20">
        <v>3.9234195581109833E-2</v>
      </c>
      <c r="AD10" s="20">
        <v>7.6330303643014838E-2</v>
      </c>
      <c r="AE10" s="20">
        <v>1.570204659363229E-2</v>
      </c>
      <c r="AF10" s="20">
        <v>0.1414062949368125</v>
      </c>
      <c r="AG10" s="20">
        <v>4.1874723968276982E-2</v>
      </c>
      <c r="AH10" s="20">
        <v>4.9985272670225032E-2</v>
      </c>
      <c r="AI10" s="20">
        <v>0.29263716564645043</v>
      </c>
      <c r="AK10" s="20">
        <v>0.10288626880175521</v>
      </c>
      <c r="AL10" s="20">
        <v>5.7285210291968293E-2</v>
      </c>
      <c r="AN10" s="20">
        <v>0.11938066107120369</v>
      </c>
      <c r="AO10" s="20">
        <v>8.7523078837765264E-2</v>
      </c>
      <c r="AP10" s="20">
        <v>7.2319599253533817E-2</v>
      </c>
      <c r="AQ10" s="20">
        <v>4.7606146320032267E-2</v>
      </c>
      <c r="AR10" s="20">
        <v>7.5079564676272928E-2</v>
      </c>
      <c r="AS10" s="20">
        <v>3.0624083376901409E-2</v>
      </c>
      <c r="AT10" s="20">
        <v>0.16640529252328021</v>
      </c>
      <c r="AV10" s="20">
        <v>0.1038272853976995</v>
      </c>
      <c r="AW10" s="20">
        <v>5.0427297353664212E-2</v>
      </c>
      <c r="AX10" s="20">
        <v>0.13688541249690139</v>
      </c>
      <c r="AY10" s="20">
        <v>6.0710368177803287E-2</v>
      </c>
      <c r="AZ10" s="20">
        <v>0.15960405868599209</v>
      </c>
      <c r="BA10" s="20">
        <v>0.27333896788454798</v>
      </c>
      <c r="BB10" s="20">
        <v>9.9230073560032217E-2</v>
      </c>
      <c r="BC10" s="20">
        <v>5.8342068958239207E-2</v>
      </c>
      <c r="BE10" s="20">
        <v>0.10492115592753939</v>
      </c>
      <c r="BF10" s="20">
        <v>5.9100789034046912E-2</v>
      </c>
      <c r="BG10" s="20">
        <v>8.7525184457416361E-2</v>
      </c>
      <c r="BH10" s="20">
        <v>4.1357841712533469E-2</v>
      </c>
      <c r="BI10" s="20">
        <v>0.1045351695626671</v>
      </c>
      <c r="BJ10" s="20">
        <v>4.8172382723964062E-2</v>
      </c>
      <c r="BK10" s="20">
        <v>0.12568705707967109</v>
      </c>
      <c r="BL10" s="20">
        <v>9.2780980336008331E-2</v>
      </c>
      <c r="BN10" s="20">
        <v>8.6083083206511327E-2</v>
      </c>
      <c r="BO10" s="20">
        <v>7.0817236574235026E-2</v>
      </c>
      <c r="BP10" s="20">
        <v>6.7546658607756785E-2</v>
      </c>
    </row>
    <row r="11" spans="2:70" ht="32" customHeight="1" x14ac:dyDescent="0.35">
      <c r="B11" s="22" t="s">
        <v>194</v>
      </c>
      <c r="C11" s="20">
        <v>0.26960105253773931</v>
      </c>
      <c r="D11" s="20">
        <v>0.19309021381320141</v>
      </c>
      <c r="E11" s="20">
        <v>0.17003588866407349</v>
      </c>
      <c r="F11" s="20">
        <v>0.22862343727848641</v>
      </c>
      <c r="G11" s="20">
        <v>0.31606592154286839</v>
      </c>
      <c r="H11" s="20">
        <v>0.3812469196508757</v>
      </c>
      <c r="I11" s="20">
        <v>0.39178796950199302</v>
      </c>
      <c r="K11" s="20">
        <v>0.25480341662122857</v>
      </c>
      <c r="L11" s="20">
        <v>0.28677351591459022</v>
      </c>
      <c r="N11" s="20">
        <v>0.21983427879928399</v>
      </c>
      <c r="O11" s="20">
        <v>0.28087987142013471</v>
      </c>
      <c r="P11" s="20">
        <v>0.30602937534543168</v>
      </c>
      <c r="Q11" s="20">
        <v>0.33064373616792953</v>
      </c>
      <c r="S11" s="20">
        <v>0.34251121251855748</v>
      </c>
      <c r="T11" s="20">
        <v>0.41954188286474231</v>
      </c>
      <c r="U11" s="20">
        <v>0.32935624122578971</v>
      </c>
      <c r="V11" s="20">
        <v>0.28045022706234513</v>
      </c>
      <c r="W11" s="20">
        <v>0.39038797438363321</v>
      </c>
      <c r="X11" s="20">
        <v>0.25872597735064151</v>
      </c>
      <c r="Y11" s="20">
        <v>0.42102715624237952</v>
      </c>
      <c r="Z11" s="20">
        <v>0.39082294156639003</v>
      </c>
      <c r="AA11" s="20">
        <v>0.22596915058191919</v>
      </c>
      <c r="AB11" s="20">
        <v>0.30419451201002301</v>
      </c>
      <c r="AC11" s="20">
        <v>0.2366810846315143</v>
      </c>
      <c r="AD11" s="20">
        <v>0.20996329306551129</v>
      </c>
      <c r="AE11" s="20">
        <v>0.2095494873378479</v>
      </c>
      <c r="AF11" s="20">
        <v>0.21267674379682361</v>
      </c>
      <c r="AG11" s="20">
        <v>0.2327009063335814</v>
      </c>
      <c r="AH11" s="20">
        <v>0.120045761820866</v>
      </c>
      <c r="AI11" s="20">
        <v>0.19617446323019819</v>
      </c>
      <c r="AK11" s="20">
        <v>0.29219728172104492</v>
      </c>
      <c r="AL11" s="20">
        <v>0.24747911904221781</v>
      </c>
      <c r="AN11" s="20">
        <v>0.3517358276818871</v>
      </c>
      <c r="AO11" s="20">
        <v>0.23565953380004739</v>
      </c>
      <c r="AP11" s="20">
        <v>0.30201732255844022</v>
      </c>
      <c r="AQ11" s="20">
        <v>0.29202912778112272</v>
      </c>
      <c r="AR11" s="20">
        <v>0.20220359023234361</v>
      </c>
      <c r="AS11" s="20">
        <v>9.2162967334632376E-2</v>
      </c>
      <c r="AT11" s="20">
        <v>0.37543400506678731</v>
      </c>
      <c r="AV11" s="20">
        <v>0.32796041415483129</v>
      </c>
      <c r="AW11" s="20">
        <v>0.25891141000946161</v>
      </c>
      <c r="AX11" s="20">
        <v>0.2266883070212328</v>
      </c>
      <c r="AY11" s="20">
        <v>0.25845371691418711</v>
      </c>
      <c r="AZ11" s="20">
        <v>0.26279757134871351</v>
      </c>
      <c r="BA11" s="20">
        <v>0.16550946563706651</v>
      </c>
      <c r="BB11" s="20">
        <v>0.29434764803321017</v>
      </c>
      <c r="BC11" s="20">
        <v>0.25478710507048441</v>
      </c>
      <c r="BE11" s="20">
        <v>0.29836108324230798</v>
      </c>
      <c r="BF11" s="20">
        <v>0.25647651239545838</v>
      </c>
      <c r="BG11" s="20">
        <v>0.240739639793002</v>
      </c>
      <c r="BH11" s="20">
        <v>0.23531321759118029</v>
      </c>
      <c r="BI11" s="20">
        <v>0.27092243932419691</v>
      </c>
      <c r="BJ11" s="20">
        <v>0.38862526877592563</v>
      </c>
      <c r="BK11" s="20">
        <v>0.27585406114914651</v>
      </c>
      <c r="BL11" s="20">
        <v>0.17181193351129731</v>
      </c>
      <c r="BN11" s="20">
        <v>0.25713166613361899</v>
      </c>
      <c r="BO11" s="20">
        <v>0.32831386531436157</v>
      </c>
      <c r="BP11" s="20">
        <v>0.25966014646576008</v>
      </c>
    </row>
    <row r="12" spans="2:70" ht="19" customHeight="1" x14ac:dyDescent="0.35">
      <c r="B12" s="22" t="s">
        <v>195</v>
      </c>
      <c r="C12" s="20">
        <v>0.61350747372826475</v>
      </c>
      <c r="D12" s="20">
        <v>0.74015767893006135</v>
      </c>
      <c r="E12" s="20">
        <v>0.7242528445304216</v>
      </c>
      <c r="F12" s="20">
        <v>0.66879638475960546</v>
      </c>
      <c r="G12" s="20">
        <v>0.60226869068581568</v>
      </c>
      <c r="H12" s="20">
        <v>0.4751665309771832</v>
      </c>
      <c r="I12" s="20">
        <v>0.40755394509226262</v>
      </c>
      <c r="K12" s="20">
        <v>0.6329392626074275</v>
      </c>
      <c r="L12" s="20">
        <v>0.59033088315378757</v>
      </c>
      <c r="N12" s="20">
        <v>0.7125030829571054</v>
      </c>
      <c r="O12" s="20">
        <v>0.63032874071098766</v>
      </c>
      <c r="P12" s="20">
        <v>0.53042899455479697</v>
      </c>
      <c r="Q12" s="20">
        <v>0.46693321359804357</v>
      </c>
      <c r="S12" s="20">
        <v>0.37450717740985773</v>
      </c>
      <c r="T12" s="20">
        <v>0.37727842351818852</v>
      </c>
      <c r="U12" s="20">
        <v>0.53675477606698085</v>
      </c>
      <c r="V12" s="20">
        <v>0.4214098987754738</v>
      </c>
      <c r="W12" s="20">
        <v>0.48199540871597613</v>
      </c>
      <c r="X12" s="20">
        <v>0.63555568825229614</v>
      </c>
      <c r="Y12" s="20">
        <v>0.48832608997956561</v>
      </c>
      <c r="Z12" s="20">
        <v>0.52915784836707103</v>
      </c>
      <c r="AA12" s="20">
        <v>0.69849772773767993</v>
      </c>
      <c r="AB12" s="20">
        <v>0.66257801373513647</v>
      </c>
      <c r="AC12" s="20">
        <v>0.66606601341521976</v>
      </c>
      <c r="AD12" s="20">
        <v>0.69228204183247488</v>
      </c>
      <c r="AE12" s="20">
        <v>0.73272726831803092</v>
      </c>
      <c r="AF12" s="20">
        <v>0.62250809909755489</v>
      </c>
      <c r="AG12" s="20">
        <v>0.71226275989929644</v>
      </c>
      <c r="AH12" s="20">
        <v>0.82503247954095205</v>
      </c>
      <c r="AI12" s="20">
        <v>0.49431990240733609</v>
      </c>
      <c r="AK12" s="20">
        <v>0.57392780158617884</v>
      </c>
      <c r="AL12" s="20">
        <v>0.65277434308642124</v>
      </c>
      <c r="AN12" s="20">
        <v>0.47856998997996858</v>
      </c>
      <c r="AO12" s="20">
        <v>0.64876475909066333</v>
      </c>
      <c r="AP12" s="20">
        <v>0.56477456430755313</v>
      </c>
      <c r="AQ12" s="20">
        <v>0.6403916016462593</v>
      </c>
      <c r="AR12" s="20">
        <v>0.70167249442719981</v>
      </c>
      <c r="AS12" s="20">
        <v>0.86219104059107787</v>
      </c>
      <c r="AT12" s="20">
        <v>0.27516482740470311</v>
      </c>
      <c r="AV12" s="20">
        <v>0.54228742141020392</v>
      </c>
      <c r="AW12" s="20">
        <v>0.65838174047554576</v>
      </c>
      <c r="AX12" s="20">
        <v>0.61112614415379996</v>
      </c>
      <c r="AY12" s="20">
        <v>0.65188560733612788</v>
      </c>
      <c r="AZ12" s="20">
        <v>0.53066346477928983</v>
      </c>
      <c r="BA12" s="20">
        <v>0.5611515664783856</v>
      </c>
      <c r="BB12" s="20">
        <v>0.25834668239460468</v>
      </c>
      <c r="BC12" s="20">
        <v>0.646605855923297</v>
      </c>
      <c r="BE12" s="20">
        <v>0.57087889575011697</v>
      </c>
      <c r="BF12" s="20">
        <v>0.65988574858664439</v>
      </c>
      <c r="BG12" s="20">
        <v>0.61808029063827308</v>
      </c>
      <c r="BH12" s="20">
        <v>0.69854390801980792</v>
      </c>
      <c r="BI12" s="20">
        <v>0.57436140715012951</v>
      </c>
      <c r="BJ12" s="20">
        <v>0.52851118562368937</v>
      </c>
      <c r="BK12" s="20">
        <v>0.51577075774504288</v>
      </c>
      <c r="BL12" s="20">
        <v>0.68119737820092274</v>
      </c>
      <c r="BN12" s="20">
        <v>0.61756293749446767</v>
      </c>
      <c r="BO12" s="20">
        <v>0.56715159717639063</v>
      </c>
      <c r="BP12" s="20">
        <v>0.64587163074313503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BR17"/>
  <sheetViews>
    <sheetView showGridLines="0" workbookViewId="0">
      <pane xSplit="2" topLeftCell="C1" activePane="topRight" state="frozen"/>
      <selection pane="topRight" activeCell="B17" sqref="B17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199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192</v>
      </c>
      <c r="C9" s="20">
        <v>3.1499277601983969E-2</v>
      </c>
      <c r="D9" s="20">
        <v>5.4525734385451788E-2</v>
      </c>
      <c r="E9" s="20">
        <v>3.9851045907315377E-2</v>
      </c>
      <c r="F9" s="20">
        <v>4.3953728223663169E-2</v>
      </c>
      <c r="G9" s="20">
        <v>3.9327152905847132E-3</v>
      </c>
      <c r="H9" s="20">
        <v>3.0378054773906541E-2</v>
      </c>
      <c r="I9" s="20">
        <v>1.366577757513002E-2</v>
      </c>
      <c r="K9" s="20">
        <v>2.8873219066243839E-2</v>
      </c>
      <c r="L9" s="20">
        <v>3.4669131782529429E-2</v>
      </c>
      <c r="N9" s="20">
        <v>2.0094555084817271E-2</v>
      </c>
      <c r="O9" s="20">
        <v>1.6560957725951869E-2</v>
      </c>
      <c r="P9" s="20">
        <v>6.9221649491650175E-2</v>
      </c>
      <c r="Q9" s="20">
        <v>4.2671770709835091E-2</v>
      </c>
      <c r="S9" s="20">
        <v>5.0228155674199637E-2</v>
      </c>
      <c r="T9" s="20">
        <v>5.3191925606969441E-2</v>
      </c>
      <c r="U9" s="20">
        <v>1.352389018278877E-2</v>
      </c>
      <c r="V9" s="20">
        <v>5.9386328324220007E-2</v>
      </c>
      <c r="W9" s="20">
        <v>4.9984549853417673E-2</v>
      </c>
      <c r="X9" s="20">
        <v>5.1882346059883303E-2</v>
      </c>
      <c r="Y9" s="20">
        <v>6.9667709908659226E-2</v>
      </c>
      <c r="Z9" s="20">
        <v>2.4258761511523549E-2</v>
      </c>
      <c r="AA9" s="20">
        <v>0</v>
      </c>
      <c r="AB9" s="20">
        <v>2.2402359308974391E-2</v>
      </c>
      <c r="AC9" s="20">
        <v>1.657515555265502E-2</v>
      </c>
      <c r="AD9" s="20">
        <v>1.0609996535982319E-2</v>
      </c>
      <c r="AE9" s="20">
        <v>3.5579168428106378E-2</v>
      </c>
      <c r="AF9" s="20">
        <v>1.7767964772581909E-2</v>
      </c>
      <c r="AG9" s="20">
        <v>2.9002896254119209E-2</v>
      </c>
      <c r="AH9" s="20">
        <v>2.9615439961072468E-2</v>
      </c>
      <c r="AI9" s="20">
        <v>1.2352203441440539E-2</v>
      </c>
      <c r="AK9" s="20">
        <v>3.4154992559881719E-2</v>
      </c>
      <c r="AL9" s="20">
        <v>2.892534100865695E-2</v>
      </c>
      <c r="AN9" s="20">
        <v>1.533286678485434E-2</v>
      </c>
      <c r="AO9" s="20">
        <v>3.0213941884863611E-2</v>
      </c>
      <c r="AP9" s="20">
        <v>9.057198972864261E-2</v>
      </c>
      <c r="AQ9" s="20">
        <v>3.3767774170435631E-2</v>
      </c>
      <c r="AR9" s="20">
        <v>2.3239649193120208E-2</v>
      </c>
      <c r="AS9" s="20">
        <v>0</v>
      </c>
      <c r="AT9" s="20">
        <v>3.0302193393943321E-2</v>
      </c>
      <c r="AV9" s="20">
        <v>3.7571192863876328E-2</v>
      </c>
      <c r="AW9" s="20">
        <v>3.221395924343011E-2</v>
      </c>
      <c r="AX9" s="20">
        <v>0</v>
      </c>
      <c r="AY9" s="20">
        <v>7.4166169879878743E-2</v>
      </c>
      <c r="AZ9" s="20">
        <v>2.351418542921949E-2</v>
      </c>
      <c r="BA9" s="20">
        <v>0.16550946563706651</v>
      </c>
      <c r="BB9" s="20">
        <v>9.056942749439427E-2</v>
      </c>
      <c r="BC9" s="20">
        <v>2.140315008563775E-2</v>
      </c>
      <c r="BE9" s="20">
        <v>3.0287689516078919E-2</v>
      </c>
      <c r="BF9" s="20">
        <v>2.9904765040640189E-2</v>
      </c>
      <c r="BG9" s="20">
        <v>1.9442774732682449E-2</v>
      </c>
      <c r="BH9" s="20">
        <v>2.117427594740548E-2</v>
      </c>
      <c r="BI9" s="20">
        <v>4.6010253379034763E-2</v>
      </c>
      <c r="BJ9" s="20">
        <v>1.9500545797675409E-2</v>
      </c>
      <c r="BK9" s="20">
        <v>3.8163169258110738E-2</v>
      </c>
      <c r="BL9" s="20">
        <v>5.4209707951771623E-2</v>
      </c>
      <c r="BN9" s="20">
        <v>3.5199611818356007E-2</v>
      </c>
      <c r="BO9" s="20">
        <v>3.1044782326059679E-2</v>
      </c>
      <c r="BP9" s="20">
        <v>1.855466271088077E-2</v>
      </c>
    </row>
    <row r="10" spans="2:70" ht="32" customHeight="1" x14ac:dyDescent="0.35">
      <c r="B10" s="22" t="s">
        <v>193</v>
      </c>
      <c r="C10" s="20">
        <v>4.9275453582425077E-2</v>
      </c>
      <c r="D10" s="20">
        <v>7.6977408671918629E-2</v>
      </c>
      <c r="E10" s="20">
        <v>8.3450027803112045E-2</v>
      </c>
      <c r="F10" s="20">
        <v>3.6557230457974099E-2</v>
      </c>
      <c r="G10" s="20">
        <v>2.4905072851136328E-2</v>
      </c>
      <c r="H10" s="20">
        <v>3.5393057022467957E-2</v>
      </c>
      <c r="I10" s="20">
        <v>3.2981557713421782E-2</v>
      </c>
      <c r="K10" s="20">
        <v>4.6662018699719962E-2</v>
      </c>
      <c r="L10" s="20">
        <v>5.255006890751613E-2</v>
      </c>
      <c r="N10" s="20">
        <v>2.7624026733585869E-2</v>
      </c>
      <c r="O10" s="20">
        <v>4.0661214723323867E-2</v>
      </c>
      <c r="P10" s="20">
        <v>7.379013279947097E-2</v>
      </c>
      <c r="Q10" s="20">
        <v>8.249441999880168E-2</v>
      </c>
      <c r="S10" s="20">
        <v>3.2117813268760773E-2</v>
      </c>
      <c r="T10" s="20">
        <v>8.773605971963809E-2</v>
      </c>
      <c r="U10" s="20">
        <v>6.6989528295846007E-2</v>
      </c>
      <c r="V10" s="20">
        <v>0.16610963243961241</v>
      </c>
      <c r="W10" s="20">
        <v>5.4950553835898537E-2</v>
      </c>
      <c r="X10" s="20">
        <v>8.5686457013643746E-2</v>
      </c>
      <c r="Y10" s="20">
        <v>4.7686115706201987E-2</v>
      </c>
      <c r="Z10" s="20">
        <v>4.1754451748219588E-2</v>
      </c>
      <c r="AA10" s="20">
        <v>7.0650206133424986E-2</v>
      </c>
      <c r="AB10" s="20">
        <v>3.3227474254840551E-2</v>
      </c>
      <c r="AC10" s="20">
        <v>1.8040660464714409E-2</v>
      </c>
      <c r="AD10" s="20">
        <v>8.7070104258834512E-3</v>
      </c>
      <c r="AE10" s="20">
        <v>8.9457724791502366E-2</v>
      </c>
      <c r="AF10" s="20">
        <v>0</v>
      </c>
      <c r="AG10" s="20">
        <v>2.8713114169431619E-2</v>
      </c>
      <c r="AH10" s="20">
        <v>1.5090249462823561E-2</v>
      </c>
      <c r="AI10" s="20">
        <v>6.557534658373175E-2</v>
      </c>
      <c r="AK10" s="20">
        <v>4.6353616741830417E-2</v>
      </c>
      <c r="AL10" s="20">
        <v>5.239702538988085E-2</v>
      </c>
      <c r="AN10" s="20">
        <v>6.1913746532411842E-2</v>
      </c>
      <c r="AO10" s="20">
        <v>6.3060874000898742E-2</v>
      </c>
      <c r="AP10" s="20">
        <v>5.8300744852579883E-2</v>
      </c>
      <c r="AQ10" s="20">
        <v>2.789761685839643E-2</v>
      </c>
      <c r="AR10" s="20">
        <v>4.3154107772428868E-2</v>
      </c>
      <c r="AS10" s="20">
        <v>6.6163798218067851E-2</v>
      </c>
      <c r="AT10" s="20">
        <v>3.3199822088943072E-2</v>
      </c>
      <c r="AV10" s="20">
        <v>2.8210938432846111E-2</v>
      </c>
      <c r="AW10" s="20">
        <v>4.5641614802462642E-2</v>
      </c>
      <c r="AX10" s="20">
        <v>7.0992446652690389E-2</v>
      </c>
      <c r="AY10" s="20">
        <v>1.549450586980628E-2</v>
      </c>
      <c r="AZ10" s="20">
        <v>5.66042273024185E-2</v>
      </c>
      <c r="BA10" s="20">
        <v>0.50147571644083277</v>
      </c>
      <c r="BB10" s="20">
        <v>0.19478620660735729</v>
      </c>
      <c r="BC10" s="20">
        <v>5.9083960821181863E-2</v>
      </c>
      <c r="BE10" s="20">
        <v>3.5271242542171337E-2</v>
      </c>
      <c r="BF10" s="20">
        <v>5.7429988824971342E-2</v>
      </c>
      <c r="BG10" s="20">
        <v>6.7058940973556358E-2</v>
      </c>
      <c r="BH10" s="20">
        <v>3.5363657241669698E-2</v>
      </c>
      <c r="BI10" s="20">
        <v>2.367489656146101E-2</v>
      </c>
      <c r="BJ10" s="20">
        <v>8.8687037854389653E-2</v>
      </c>
      <c r="BK10" s="20">
        <v>7.0526817762724237E-2</v>
      </c>
      <c r="BL10" s="20">
        <v>6.9386819783137904E-2</v>
      </c>
      <c r="BN10" s="20">
        <v>5.0844579448723212E-2</v>
      </c>
      <c r="BO10" s="20">
        <v>5.0048653880735587E-2</v>
      </c>
      <c r="BP10" s="20">
        <v>3.5069570318939328E-2</v>
      </c>
    </row>
    <row r="11" spans="2:70" ht="32" customHeight="1" x14ac:dyDescent="0.35">
      <c r="B11" s="22" t="s">
        <v>194</v>
      </c>
      <c r="C11" s="20">
        <v>0.21229612739882639</v>
      </c>
      <c r="D11" s="20">
        <v>0.14541591188644809</v>
      </c>
      <c r="E11" s="20">
        <v>0.14121234459665991</v>
      </c>
      <c r="F11" s="20">
        <v>0.16823668842053771</v>
      </c>
      <c r="G11" s="20">
        <v>0.22667047349750641</v>
      </c>
      <c r="H11" s="20">
        <v>0.30984566943304598</v>
      </c>
      <c r="I11" s="20">
        <v>0.33294351817871543</v>
      </c>
      <c r="K11" s="20">
        <v>0.21854329332985001</v>
      </c>
      <c r="L11" s="20">
        <v>0.2066779019931248</v>
      </c>
      <c r="N11" s="20">
        <v>0.17089965300479129</v>
      </c>
      <c r="O11" s="20">
        <v>0.217990068051543</v>
      </c>
      <c r="P11" s="20">
        <v>0.2368745092998977</v>
      </c>
      <c r="Q11" s="20">
        <v>0.27048976844840228</v>
      </c>
      <c r="S11" s="20">
        <v>0.41072554520666887</v>
      </c>
      <c r="T11" s="20">
        <v>0.35059044151596741</v>
      </c>
      <c r="U11" s="20">
        <v>0.26000332617541683</v>
      </c>
      <c r="V11" s="20">
        <v>0.2464189352518866</v>
      </c>
      <c r="W11" s="20">
        <v>0.2281204347214621</v>
      </c>
      <c r="X11" s="20">
        <v>0.13024808420156669</v>
      </c>
      <c r="Y11" s="20">
        <v>0.23077710412613031</v>
      </c>
      <c r="Z11" s="20">
        <v>0.1765082385068264</v>
      </c>
      <c r="AA11" s="20">
        <v>0.18964632723526961</v>
      </c>
      <c r="AB11" s="20">
        <v>0.29740936768227222</v>
      </c>
      <c r="AC11" s="20">
        <v>0.22944604177894229</v>
      </c>
      <c r="AD11" s="20">
        <v>0.1910720778428498</v>
      </c>
      <c r="AE11" s="20">
        <v>3.8964668468791451E-2</v>
      </c>
      <c r="AF11" s="20">
        <v>0.29216652591652031</v>
      </c>
      <c r="AG11" s="20">
        <v>0.1693242139739454</v>
      </c>
      <c r="AH11" s="20">
        <v>0.13554481843107599</v>
      </c>
      <c r="AI11" s="20">
        <v>0.3242724138647875</v>
      </c>
      <c r="AK11" s="20">
        <v>0.22742788339577921</v>
      </c>
      <c r="AL11" s="20">
        <v>0.19751661117285529</v>
      </c>
      <c r="AN11" s="20">
        <v>0.33020214395524689</v>
      </c>
      <c r="AO11" s="20">
        <v>0.16434739451980809</v>
      </c>
      <c r="AP11" s="20">
        <v>0.23512063856574819</v>
      </c>
      <c r="AQ11" s="20">
        <v>0.18291932909322131</v>
      </c>
      <c r="AR11" s="20">
        <v>0.1415033068610427</v>
      </c>
      <c r="AS11" s="20">
        <v>0.1815980017272758</v>
      </c>
      <c r="AT11" s="20">
        <v>0.43731376571309311</v>
      </c>
      <c r="AV11" s="20">
        <v>0.28052027063398788</v>
      </c>
      <c r="AW11" s="20">
        <v>0.1977767097508718</v>
      </c>
      <c r="AX11" s="20">
        <v>0.20606896263652261</v>
      </c>
      <c r="AY11" s="20">
        <v>9.331735921267735E-2</v>
      </c>
      <c r="AZ11" s="20">
        <v>0.23325142730368051</v>
      </c>
      <c r="BA11" s="20">
        <v>0.13943255762478021</v>
      </c>
      <c r="BB11" s="20">
        <v>0.34807559601215299</v>
      </c>
      <c r="BC11" s="20">
        <v>0.1914824838759159</v>
      </c>
      <c r="BE11" s="20">
        <v>0.2628000882750775</v>
      </c>
      <c r="BF11" s="20">
        <v>0.20450339463502551</v>
      </c>
      <c r="BG11" s="20">
        <v>0.20013202007155539</v>
      </c>
      <c r="BH11" s="20">
        <v>0.17008977788964769</v>
      </c>
      <c r="BI11" s="20">
        <v>0.20183931541603839</v>
      </c>
      <c r="BJ11" s="20">
        <v>0.22439845833644331</v>
      </c>
      <c r="BK11" s="20">
        <v>0.17237089118035381</v>
      </c>
      <c r="BL11" s="20">
        <v>0.32488284377296672</v>
      </c>
      <c r="BN11" s="20">
        <v>0.20699119607342989</v>
      </c>
      <c r="BO11" s="20">
        <v>0.23188870625221911</v>
      </c>
      <c r="BP11" s="20">
        <v>0.21256853053970889</v>
      </c>
    </row>
    <row r="12" spans="2:70" ht="19" customHeight="1" x14ac:dyDescent="0.35">
      <c r="B12" s="22" t="s">
        <v>195</v>
      </c>
      <c r="C12" s="20">
        <v>0.70692914141676444</v>
      </c>
      <c r="D12" s="20">
        <v>0.72308094505618137</v>
      </c>
      <c r="E12" s="20">
        <v>0.73548658169291281</v>
      </c>
      <c r="F12" s="20">
        <v>0.75125235289782488</v>
      </c>
      <c r="G12" s="20">
        <v>0.74449173836077287</v>
      </c>
      <c r="H12" s="20">
        <v>0.62438321877057967</v>
      </c>
      <c r="I12" s="20">
        <v>0.62040914653273282</v>
      </c>
      <c r="K12" s="20">
        <v>0.70592146890418628</v>
      </c>
      <c r="L12" s="20">
        <v>0.70610289731682963</v>
      </c>
      <c r="N12" s="20">
        <v>0.78138176517680558</v>
      </c>
      <c r="O12" s="20">
        <v>0.72478775949918151</v>
      </c>
      <c r="P12" s="20">
        <v>0.62011370840898128</v>
      </c>
      <c r="Q12" s="20">
        <v>0.60434404084296101</v>
      </c>
      <c r="S12" s="20">
        <v>0.50692848585037076</v>
      </c>
      <c r="T12" s="20">
        <v>0.50848157315742515</v>
      </c>
      <c r="U12" s="20">
        <v>0.65948325534594843</v>
      </c>
      <c r="V12" s="20">
        <v>0.52808510398428066</v>
      </c>
      <c r="W12" s="20">
        <v>0.6669444615892216</v>
      </c>
      <c r="X12" s="20">
        <v>0.73218311272490633</v>
      </c>
      <c r="Y12" s="20">
        <v>0.65186907025900842</v>
      </c>
      <c r="Z12" s="20">
        <v>0.75747854823343042</v>
      </c>
      <c r="AA12" s="20">
        <v>0.73970346663130537</v>
      </c>
      <c r="AB12" s="20">
        <v>0.64696079875391277</v>
      </c>
      <c r="AC12" s="20">
        <v>0.73593814220368847</v>
      </c>
      <c r="AD12" s="20">
        <v>0.78961091519528437</v>
      </c>
      <c r="AE12" s="20">
        <v>0.8359984383115997</v>
      </c>
      <c r="AF12" s="20">
        <v>0.69006550931089783</v>
      </c>
      <c r="AG12" s="20">
        <v>0.77295977560250384</v>
      </c>
      <c r="AH12" s="20">
        <v>0.81974949214502801</v>
      </c>
      <c r="AI12" s="20">
        <v>0.5978000361100404</v>
      </c>
      <c r="AK12" s="20">
        <v>0.69206350730250854</v>
      </c>
      <c r="AL12" s="20">
        <v>0.7211610224286068</v>
      </c>
      <c r="AN12" s="20">
        <v>0.59255124272748705</v>
      </c>
      <c r="AO12" s="20">
        <v>0.74237778959442957</v>
      </c>
      <c r="AP12" s="20">
        <v>0.61600662685302932</v>
      </c>
      <c r="AQ12" s="20">
        <v>0.75541527987794677</v>
      </c>
      <c r="AR12" s="20">
        <v>0.79210293617340821</v>
      </c>
      <c r="AS12" s="20">
        <v>0.75223820005465614</v>
      </c>
      <c r="AT12" s="20">
        <v>0.49918421880402042</v>
      </c>
      <c r="AV12" s="20">
        <v>0.65369759806928984</v>
      </c>
      <c r="AW12" s="20">
        <v>0.72436771620323526</v>
      </c>
      <c r="AX12" s="20">
        <v>0.72293859071078725</v>
      </c>
      <c r="AY12" s="20">
        <v>0.81702196503763769</v>
      </c>
      <c r="AZ12" s="20">
        <v>0.68663015996468169</v>
      </c>
      <c r="BA12" s="20">
        <v>0.1935822602973207</v>
      </c>
      <c r="BB12" s="20">
        <v>0.36656876988609532</v>
      </c>
      <c r="BC12" s="20">
        <v>0.7280304052172647</v>
      </c>
      <c r="BE12" s="20">
        <v>0.67164097966667224</v>
      </c>
      <c r="BF12" s="20">
        <v>0.70816185149936317</v>
      </c>
      <c r="BG12" s="20">
        <v>0.7133662642222055</v>
      </c>
      <c r="BH12" s="20">
        <v>0.77337228892127718</v>
      </c>
      <c r="BI12" s="20">
        <v>0.72847553464346571</v>
      </c>
      <c r="BJ12" s="20">
        <v>0.66741395801149173</v>
      </c>
      <c r="BK12" s="20">
        <v>0.71893912179881125</v>
      </c>
      <c r="BL12" s="20">
        <v>0.55152062849212369</v>
      </c>
      <c r="BN12" s="20">
        <v>0.70696461265949073</v>
      </c>
      <c r="BO12" s="20">
        <v>0.68701785754098554</v>
      </c>
      <c r="BP12" s="20">
        <v>0.73380723643047108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94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95</v>
      </c>
      <c r="C9" s="20">
        <v>0.53730094439053633</v>
      </c>
      <c r="D9" s="20">
        <v>0.52295140938947515</v>
      </c>
      <c r="E9" s="20">
        <v>0.60922968522481313</v>
      </c>
      <c r="F9" s="20">
        <v>0.58350730638707693</v>
      </c>
      <c r="G9" s="20">
        <v>0.43550129325169928</v>
      </c>
      <c r="H9" s="20">
        <v>0.52935025575692329</v>
      </c>
      <c r="I9" s="20">
        <v>0.4840897928937935</v>
      </c>
      <c r="K9" s="20">
        <v>0.56024675694063242</v>
      </c>
      <c r="L9" s="20">
        <v>0.51243044955159156</v>
      </c>
      <c r="N9" s="20">
        <v>0.66503156286245035</v>
      </c>
      <c r="O9" s="20">
        <v>0.47488268061835742</v>
      </c>
      <c r="P9" s="20">
        <v>0.5041428878321651</v>
      </c>
      <c r="Q9" s="20">
        <v>0.38554642558940122</v>
      </c>
      <c r="S9" s="20">
        <v>0.29627245922126522</v>
      </c>
      <c r="T9" s="20">
        <v>0.42663099511164709</v>
      </c>
      <c r="U9" s="20">
        <v>0.38054055504290502</v>
      </c>
      <c r="V9" s="20">
        <v>0.37603859026048281</v>
      </c>
      <c r="W9" s="20">
        <v>0.42733575389924938</v>
      </c>
      <c r="X9" s="20">
        <v>0.36073361848080632</v>
      </c>
      <c r="Y9" s="20">
        <v>0.52698030254179529</v>
      </c>
      <c r="Z9" s="20">
        <v>0.54188660461886307</v>
      </c>
      <c r="AA9" s="20">
        <v>0.51952645957657295</v>
      </c>
      <c r="AB9" s="20">
        <v>0.72045336069601285</v>
      </c>
      <c r="AC9" s="20">
        <v>0.49571419603396488</v>
      </c>
      <c r="AD9" s="20">
        <v>0.69689113038540507</v>
      </c>
      <c r="AE9" s="20">
        <v>0.54326881258004667</v>
      </c>
      <c r="AF9" s="20">
        <v>0.55698020764472123</v>
      </c>
      <c r="AG9" s="20">
        <v>0.72543525844451529</v>
      </c>
      <c r="AH9" s="20">
        <v>0.79158369434161946</v>
      </c>
      <c r="AI9" s="20">
        <v>0.26663088738720331</v>
      </c>
      <c r="AK9" s="20">
        <v>0.53202052118253362</v>
      </c>
      <c r="AL9" s="20">
        <v>0.54426256922361271</v>
      </c>
      <c r="AN9" s="20">
        <v>0.39129705844955581</v>
      </c>
      <c r="AO9" s="20">
        <v>0.47431694873632069</v>
      </c>
      <c r="AP9" s="20">
        <v>0.56435742197277183</v>
      </c>
      <c r="AQ9" s="20">
        <v>0.56743485854169062</v>
      </c>
      <c r="AR9" s="20">
        <v>0.63465752332803782</v>
      </c>
      <c r="AS9" s="20">
        <v>0.85723781540602539</v>
      </c>
      <c r="AT9" s="20">
        <v>0.49815070077385432</v>
      </c>
      <c r="AV9" s="20">
        <v>0.56076670275944995</v>
      </c>
      <c r="AW9" s="20">
        <v>0.61961212548286837</v>
      </c>
      <c r="AX9" s="20">
        <v>0.58784256289513936</v>
      </c>
      <c r="AY9" s="20">
        <v>0.42530873305819789</v>
      </c>
      <c r="AZ9" s="20">
        <v>0.52267965674297512</v>
      </c>
      <c r="BA9" s="20">
        <v>1</v>
      </c>
      <c r="BB9" s="20">
        <v>0.18113885498878851</v>
      </c>
      <c r="BC9" s="20">
        <v>0.38093960950699851</v>
      </c>
      <c r="BE9" s="20">
        <v>0.57491089705462728</v>
      </c>
      <c r="BF9" s="20">
        <v>0.62579903225269673</v>
      </c>
      <c r="BG9" s="20">
        <v>0.50519976225407515</v>
      </c>
      <c r="BH9" s="20">
        <v>0.41472223824373022</v>
      </c>
      <c r="BI9" s="20">
        <v>0.49757614551068752</v>
      </c>
      <c r="BJ9" s="20">
        <v>0.36720739925443352</v>
      </c>
      <c r="BK9" s="20">
        <v>0.44691472333497639</v>
      </c>
      <c r="BL9" s="20">
        <v>0.69594008233872262</v>
      </c>
      <c r="BN9" s="20">
        <v>0.55740871718825835</v>
      </c>
      <c r="BO9" s="20">
        <v>0.46725348650949611</v>
      </c>
      <c r="BP9" s="20">
        <v>0.51255332430251743</v>
      </c>
    </row>
    <row r="10" spans="2:70" ht="19" customHeight="1" x14ac:dyDescent="0.35">
      <c r="B10" s="22" t="s">
        <v>96</v>
      </c>
      <c r="C10" s="20">
        <v>0.41214365786106583</v>
      </c>
      <c r="D10" s="20">
        <v>0.41865145148476718</v>
      </c>
      <c r="E10" s="20">
        <v>0.31909005323167988</v>
      </c>
      <c r="F10" s="20">
        <v>0.35876314297310508</v>
      </c>
      <c r="G10" s="20">
        <v>0.5132016066741576</v>
      </c>
      <c r="H10" s="20">
        <v>0.44191140257035932</v>
      </c>
      <c r="I10" s="20">
        <v>0.49493915517399029</v>
      </c>
      <c r="K10" s="20">
        <v>0.3930817606789746</v>
      </c>
      <c r="L10" s="20">
        <v>0.43229940707618569</v>
      </c>
      <c r="N10" s="20">
        <v>0.3116529285979216</v>
      </c>
      <c r="O10" s="20">
        <v>0.45377765634327982</v>
      </c>
      <c r="P10" s="20">
        <v>0.428988705312978</v>
      </c>
      <c r="Q10" s="20">
        <v>0.54815298713453875</v>
      </c>
      <c r="S10" s="20">
        <v>0.47939842327892163</v>
      </c>
      <c r="T10" s="20">
        <v>0.5340979779422832</v>
      </c>
      <c r="U10" s="20">
        <v>0.54312314579082044</v>
      </c>
      <c r="V10" s="20">
        <v>0.55547298343420426</v>
      </c>
      <c r="W10" s="20">
        <v>0.51443472062337814</v>
      </c>
      <c r="X10" s="20">
        <v>0.50089056277397592</v>
      </c>
      <c r="Y10" s="20">
        <v>0.43610152412011782</v>
      </c>
      <c r="Z10" s="20">
        <v>0.43374352827888818</v>
      </c>
      <c r="AA10" s="20">
        <v>0.46289671610349697</v>
      </c>
      <c r="AB10" s="20">
        <v>0.26255831153423032</v>
      </c>
      <c r="AC10" s="20">
        <v>0.47607256870932269</v>
      </c>
      <c r="AD10" s="20">
        <v>0.26024458401720713</v>
      </c>
      <c r="AE10" s="20">
        <v>0.44280424260550649</v>
      </c>
      <c r="AF10" s="20">
        <v>0.41355027831556862</v>
      </c>
      <c r="AG10" s="20">
        <v>0.27456474155548488</v>
      </c>
      <c r="AH10" s="20">
        <v>0.1896812526587747</v>
      </c>
      <c r="AI10" s="20">
        <v>0.55298876263213059</v>
      </c>
      <c r="AK10" s="20">
        <v>0.44114470276760998</v>
      </c>
      <c r="AL10" s="20">
        <v>0.38207379927840268</v>
      </c>
      <c r="AN10" s="20">
        <v>0.54273620167461367</v>
      </c>
      <c r="AO10" s="20">
        <v>0.46041003317922752</v>
      </c>
      <c r="AP10" s="20">
        <v>0.33925835895075651</v>
      </c>
      <c r="AQ10" s="20">
        <v>0.41556058770068682</v>
      </c>
      <c r="AR10" s="20">
        <v>0.33792834262921412</v>
      </c>
      <c r="AS10" s="20">
        <v>0.14276218459397441</v>
      </c>
      <c r="AT10" s="20">
        <v>0.32772782919074561</v>
      </c>
      <c r="AV10" s="20">
        <v>0.41509770358761738</v>
      </c>
      <c r="AW10" s="20">
        <v>0.34646927324023719</v>
      </c>
      <c r="AX10" s="20">
        <v>0.4121574371048608</v>
      </c>
      <c r="AY10" s="20">
        <v>0.47597243016551077</v>
      </c>
      <c r="AZ10" s="20">
        <v>0.41694583725280893</v>
      </c>
      <c r="BA10" s="20">
        <v>0</v>
      </c>
      <c r="BB10" s="20">
        <v>0.25620081981843779</v>
      </c>
      <c r="BC10" s="20">
        <v>0.53832762727584216</v>
      </c>
      <c r="BE10" s="20">
        <v>0.40675185248185708</v>
      </c>
      <c r="BF10" s="20">
        <v>0.32870064747368072</v>
      </c>
      <c r="BG10" s="20">
        <v>0.46135330889221571</v>
      </c>
      <c r="BH10" s="20">
        <v>0.52046430328297244</v>
      </c>
      <c r="BI10" s="20">
        <v>0.45189682802979469</v>
      </c>
      <c r="BJ10" s="20">
        <v>0.50559967988983157</v>
      </c>
      <c r="BK10" s="20">
        <v>0.4457322951673941</v>
      </c>
      <c r="BL10" s="20">
        <v>0.30405991766127738</v>
      </c>
      <c r="BN10" s="20">
        <v>0.38641666543379127</v>
      </c>
      <c r="BO10" s="20">
        <v>0.49888509215625659</v>
      </c>
      <c r="BP10" s="20">
        <v>0.44207136753762</v>
      </c>
    </row>
    <row r="11" spans="2:70" ht="19" customHeight="1" x14ac:dyDescent="0.35">
      <c r="B11" s="22" t="s">
        <v>93</v>
      </c>
      <c r="C11" s="20">
        <v>3.6071143600854692E-2</v>
      </c>
      <c r="D11" s="20">
        <v>5.3076477642392927E-2</v>
      </c>
      <c r="E11" s="20">
        <v>6.1927893032463363E-2</v>
      </c>
      <c r="F11" s="20">
        <v>5.0963524749543347E-2</v>
      </c>
      <c r="G11" s="20">
        <v>8.1310159374460636E-3</v>
      </c>
      <c r="H11" s="20">
        <v>0</v>
      </c>
      <c r="I11" s="20">
        <v>2.0971051932216149E-2</v>
      </c>
      <c r="K11" s="20">
        <v>3.3771755495030462E-2</v>
      </c>
      <c r="L11" s="20">
        <v>3.8903511170981037E-2</v>
      </c>
      <c r="N11" s="20">
        <v>1.6739696962493049E-2</v>
      </c>
      <c r="O11" s="20">
        <v>4.768007970886385E-2</v>
      </c>
      <c r="P11" s="20">
        <v>5.4603337289375213E-2</v>
      </c>
      <c r="Q11" s="20">
        <v>4.8478238674803567E-2</v>
      </c>
      <c r="S11" s="20">
        <v>0.2243291174998133</v>
      </c>
      <c r="T11" s="20">
        <v>0</v>
      </c>
      <c r="U11" s="20">
        <v>5.0672823077713418E-2</v>
      </c>
      <c r="V11" s="20">
        <v>3.6172159618079631E-2</v>
      </c>
      <c r="W11" s="20">
        <v>5.8229525477372528E-2</v>
      </c>
      <c r="X11" s="20">
        <v>0.1225872680075437</v>
      </c>
      <c r="Y11" s="20">
        <v>1.634931301619201E-2</v>
      </c>
      <c r="Z11" s="20">
        <v>2.4369867102248841E-2</v>
      </c>
      <c r="AA11" s="20">
        <v>0</v>
      </c>
      <c r="AB11" s="20">
        <v>0</v>
      </c>
      <c r="AC11" s="20">
        <v>2.821323525671246E-2</v>
      </c>
      <c r="AD11" s="20">
        <v>0</v>
      </c>
      <c r="AE11" s="20">
        <v>1.392694481444658E-2</v>
      </c>
      <c r="AF11" s="20">
        <v>2.9469514039710251E-2</v>
      </c>
      <c r="AG11" s="20">
        <v>0</v>
      </c>
      <c r="AH11" s="20">
        <v>1.873505299960573E-2</v>
      </c>
      <c r="AI11" s="20">
        <v>0.121543973435752</v>
      </c>
      <c r="AK11" s="20">
        <v>2.3381035567426552E-2</v>
      </c>
      <c r="AL11" s="20">
        <v>4.8772200968907872E-2</v>
      </c>
      <c r="AN11" s="20">
        <v>3.3551597348476937E-2</v>
      </c>
      <c r="AO11" s="20">
        <v>6.5273018084451753E-2</v>
      </c>
      <c r="AP11" s="20">
        <v>6.3813058319858562E-2</v>
      </c>
      <c r="AQ11" s="20">
        <v>5.22932883440485E-3</v>
      </c>
      <c r="AR11" s="20">
        <v>1.4376503244165071E-2</v>
      </c>
      <c r="AS11" s="20">
        <v>0</v>
      </c>
      <c r="AT11" s="20">
        <v>0.16851593819651869</v>
      </c>
      <c r="AV11" s="20">
        <v>1.848995955289498E-2</v>
      </c>
      <c r="AW11" s="20">
        <v>1.4284549803277841E-2</v>
      </c>
      <c r="AX11" s="20">
        <v>0</v>
      </c>
      <c r="AY11" s="20">
        <v>8.2177951100752517E-2</v>
      </c>
      <c r="AZ11" s="20">
        <v>6.0374506004216059E-2</v>
      </c>
      <c r="BA11" s="20">
        <v>0</v>
      </c>
      <c r="BB11" s="20">
        <v>0.43782024654443852</v>
      </c>
      <c r="BC11" s="20">
        <v>6.2627258966363508E-2</v>
      </c>
      <c r="BE11" s="20">
        <v>1.8337250463515632E-2</v>
      </c>
      <c r="BF11" s="20">
        <v>1.8318861802093699E-2</v>
      </c>
      <c r="BG11" s="20">
        <v>3.3446928853709063E-2</v>
      </c>
      <c r="BH11" s="20">
        <v>5.6627883174308169E-2</v>
      </c>
      <c r="BI11" s="20">
        <v>2.9085703653392279E-2</v>
      </c>
      <c r="BJ11" s="20">
        <v>0.12719292085573489</v>
      </c>
      <c r="BK11" s="20">
        <v>8.6640795122245692E-2</v>
      </c>
      <c r="BL11" s="20">
        <v>0</v>
      </c>
      <c r="BN11" s="20">
        <v>4.0028266192347728E-2</v>
      </c>
      <c r="BO11" s="20">
        <v>2.8436617242938441E-2</v>
      </c>
      <c r="BP11" s="20">
        <v>2.8731020876075548E-2</v>
      </c>
    </row>
    <row r="12" spans="2:70" ht="19" customHeight="1" x14ac:dyDescent="0.35">
      <c r="B12" s="22" t="s">
        <v>56</v>
      </c>
      <c r="C12" s="20">
        <v>1.4484254147542921E-2</v>
      </c>
      <c r="D12" s="20">
        <v>5.3206614833648212E-3</v>
      </c>
      <c r="E12" s="20">
        <v>9.7523685110435798E-3</v>
      </c>
      <c r="F12" s="20">
        <v>6.7660258902743136E-3</v>
      </c>
      <c r="G12" s="20">
        <v>4.3166084136697362E-2</v>
      </c>
      <c r="H12" s="20">
        <v>2.8738341672717459E-2</v>
      </c>
      <c r="I12" s="20">
        <v>0</v>
      </c>
      <c r="K12" s="20">
        <v>1.289972688536248E-2</v>
      </c>
      <c r="L12" s="20">
        <v>1.636663220124163E-2</v>
      </c>
      <c r="N12" s="20">
        <v>6.5758115771350056E-3</v>
      </c>
      <c r="O12" s="20">
        <v>2.365958332949886E-2</v>
      </c>
      <c r="P12" s="20">
        <v>1.226506956548183E-2</v>
      </c>
      <c r="Q12" s="20">
        <v>1.7822348601256519E-2</v>
      </c>
      <c r="S12" s="20">
        <v>0</v>
      </c>
      <c r="T12" s="20">
        <v>3.9271026946069661E-2</v>
      </c>
      <c r="U12" s="20">
        <v>2.5663476088561159E-2</v>
      </c>
      <c r="V12" s="20">
        <v>3.2316266687232982E-2</v>
      </c>
      <c r="W12" s="20">
        <v>0</v>
      </c>
      <c r="X12" s="20">
        <v>1.5788550737674229E-2</v>
      </c>
      <c r="Y12" s="20">
        <v>2.0568860321894911E-2</v>
      </c>
      <c r="Z12" s="20">
        <v>0</v>
      </c>
      <c r="AA12" s="20">
        <v>1.757682431993007E-2</v>
      </c>
      <c r="AB12" s="20">
        <v>1.698832776975687E-2</v>
      </c>
      <c r="AC12" s="20">
        <v>0</v>
      </c>
      <c r="AD12" s="20">
        <v>4.2864285597387732E-2</v>
      </c>
      <c r="AE12" s="20">
        <v>0</v>
      </c>
      <c r="AF12" s="20">
        <v>0</v>
      </c>
      <c r="AG12" s="20">
        <v>0</v>
      </c>
      <c r="AH12" s="20">
        <v>0</v>
      </c>
      <c r="AI12" s="20">
        <v>5.8836376544914221E-2</v>
      </c>
      <c r="AK12" s="20">
        <v>3.4537404824296521E-3</v>
      </c>
      <c r="AL12" s="20">
        <v>2.4891430529076639E-2</v>
      </c>
      <c r="AN12" s="20">
        <v>3.2415142527353509E-2</v>
      </c>
      <c r="AO12" s="20">
        <v>0</v>
      </c>
      <c r="AP12" s="20">
        <v>3.2571160756612982E-2</v>
      </c>
      <c r="AQ12" s="20">
        <v>1.17752249232179E-2</v>
      </c>
      <c r="AR12" s="20">
        <v>1.303763079858305E-2</v>
      </c>
      <c r="AS12" s="20">
        <v>0</v>
      </c>
      <c r="AT12" s="20">
        <v>5.6055318388813407E-3</v>
      </c>
      <c r="AV12" s="20">
        <v>5.6456341000377074E-3</v>
      </c>
      <c r="AW12" s="20">
        <v>1.9634051473616541E-2</v>
      </c>
      <c r="AX12" s="20">
        <v>0</v>
      </c>
      <c r="AY12" s="20">
        <v>1.654088567553871E-2</v>
      </c>
      <c r="AZ12" s="20">
        <v>0</v>
      </c>
      <c r="BA12" s="20">
        <v>0</v>
      </c>
      <c r="BB12" s="20">
        <v>0.1248400786483351</v>
      </c>
      <c r="BC12" s="20">
        <v>1.8105504250795951E-2</v>
      </c>
      <c r="BE12" s="20">
        <v>0</v>
      </c>
      <c r="BF12" s="20">
        <v>2.7181458471528992E-2</v>
      </c>
      <c r="BG12" s="20">
        <v>0</v>
      </c>
      <c r="BH12" s="20">
        <v>8.1855752989892436E-3</v>
      </c>
      <c r="BI12" s="20">
        <v>2.1441322806125679E-2</v>
      </c>
      <c r="BJ12" s="20">
        <v>0</v>
      </c>
      <c r="BK12" s="20">
        <v>2.0712186375383839E-2</v>
      </c>
      <c r="BL12" s="20">
        <v>0</v>
      </c>
      <c r="BN12" s="20">
        <v>1.6146351185602609E-2</v>
      </c>
      <c r="BO12" s="20">
        <v>5.4248040913086439E-3</v>
      </c>
      <c r="BP12" s="20">
        <v>1.6644287283787081E-2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97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95</v>
      </c>
      <c r="C9" s="20">
        <v>0.13339647312663391</v>
      </c>
      <c r="D9" s="20">
        <v>0.20831664743472719</v>
      </c>
      <c r="E9" s="20">
        <v>0.18434026291944469</v>
      </c>
      <c r="F9" s="20">
        <v>0.19451537166049551</v>
      </c>
      <c r="G9" s="20">
        <v>7.4632825289520879E-2</v>
      </c>
      <c r="H9" s="20">
        <v>3.1431019261058672E-2</v>
      </c>
      <c r="I9" s="20">
        <v>5.80220809472317E-2</v>
      </c>
      <c r="K9" s="20">
        <v>0.14044002303222969</v>
      </c>
      <c r="L9" s="20">
        <v>0.12635277426713451</v>
      </c>
      <c r="N9" s="20">
        <v>0.15003773955061281</v>
      </c>
      <c r="O9" s="20">
        <v>0.1001925488725201</v>
      </c>
      <c r="P9" s="20">
        <v>0.15487926335029789</v>
      </c>
      <c r="Q9" s="20">
        <v>0.1231286724968953</v>
      </c>
      <c r="S9" s="20">
        <v>0</v>
      </c>
      <c r="T9" s="20">
        <v>0.1636232399674534</v>
      </c>
      <c r="U9" s="20">
        <v>5.1528597646955408E-2</v>
      </c>
      <c r="V9" s="20">
        <v>0.15868537284975689</v>
      </c>
      <c r="W9" s="20">
        <v>0.13291127500017849</v>
      </c>
      <c r="X9" s="20">
        <v>9.9842454240728087E-2</v>
      </c>
      <c r="Y9" s="20">
        <v>7.9492573067353162E-2</v>
      </c>
      <c r="Z9" s="20">
        <v>0.18774611574588901</v>
      </c>
      <c r="AA9" s="20">
        <v>9.7498588178060716E-2</v>
      </c>
      <c r="AB9" s="20">
        <v>0.1340327505823499</v>
      </c>
      <c r="AC9" s="20">
        <v>0.13861003043842579</v>
      </c>
      <c r="AD9" s="20">
        <v>0.1109659768383203</v>
      </c>
      <c r="AE9" s="20">
        <v>0.20139323072086959</v>
      </c>
      <c r="AF9" s="20">
        <v>0.16439343803009121</v>
      </c>
      <c r="AG9" s="20">
        <v>8.6366962854473303E-2</v>
      </c>
      <c r="AH9" s="20">
        <v>0.2126170498391696</v>
      </c>
      <c r="AI9" s="20">
        <v>8.2642395535559118E-2</v>
      </c>
      <c r="AK9" s="20">
        <v>0.11736083354399179</v>
      </c>
      <c r="AL9" s="20">
        <v>0.15005528281078831</v>
      </c>
      <c r="AN9" s="20">
        <v>0.1007986414004186</v>
      </c>
      <c r="AO9" s="20">
        <v>9.4105151495256487E-2</v>
      </c>
      <c r="AP9" s="20">
        <v>0.12647534338342201</v>
      </c>
      <c r="AQ9" s="20">
        <v>0.15196338765513731</v>
      </c>
      <c r="AR9" s="20">
        <v>0.173452763810061</v>
      </c>
      <c r="AS9" s="20">
        <v>0.28024195260837648</v>
      </c>
      <c r="AT9" s="20">
        <v>4.1478395403335949E-2</v>
      </c>
      <c r="AV9" s="20">
        <v>0.11771973228899579</v>
      </c>
      <c r="AW9" s="20">
        <v>0.1408010370079554</v>
      </c>
      <c r="AX9" s="20">
        <v>0.23094633867385739</v>
      </c>
      <c r="AY9" s="20">
        <v>0.27292135350813901</v>
      </c>
      <c r="AZ9" s="20">
        <v>0.13217523609852749</v>
      </c>
      <c r="BA9" s="20">
        <v>0.63243069381893513</v>
      </c>
      <c r="BB9" s="20">
        <v>0</v>
      </c>
      <c r="BC9" s="20">
        <v>5.9925227606494727E-2</v>
      </c>
      <c r="BE9" s="20">
        <v>0.1236070868393772</v>
      </c>
      <c r="BF9" s="20">
        <v>0.15523706476222299</v>
      </c>
      <c r="BG9" s="20">
        <v>0.14331273992416591</v>
      </c>
      <c r="BH9" s="20">
        <v>0.2203913955138847</v>
      </c>
      <c r="BI9" s="20">
        <v>0.12146702457939</v>
      </c>
      <c r="BJ9" s="20">
        <v>5.2312577227007218E-2</v>
      </c>
      <c r="BK9" s="20">
        <v>2.1957477434095821E-2</v>
      </c>
      <c r="BL9" s="20">
        <v>0.1019550508754777</v>
      </c>
      <c r="BN9" s="20">
        <v>0.1554928723620308</v>
      </c>
      <c r="BO9" s="20">
        <v>0.11567885980038591</v>
      </c>
      <c r="BP9" s="20">
        <v>6.7900489935864547E-2</v>
      </c>
    </row>
    <row r="10" spans="2:70" ht="19" customHeight="1" x14ac:dyDescent="0.35">
      <c r="B10" s="22" t="s">
        <v>96</v>
      </c>
      <c r="C10" s="20">
        <v>0.81826849252229439</v>
      </c>
      <c r="D10" s="20">
        <v>0.71696976682100066</v>
      </c>
      <c r="E10" s="20">
        <v>0.73199786179864035</v>
      </c>
      <c r="F10" s="20">
        <v>0.76991606039773408</v>
      </c>
      <c r="G10" s="20">
        <v>0.88047076919250411</v>
      </c>
      <c r="H10" s="20">
        <v>0.93495625895417156</v>
      </c>
      <c r="I10" s="20">
        <v>0.92997461062159026</v>
      </c>
      <c r="K10" s="20">
        <v>0.81257379827418086</v>
      </c>
      <c r="L10" s="20">
        <v>0.82346878426303594</v>
      </c>
      <c r="N10" s="20">
        <v>0.82259329202164311</v>
      </c>
      <c r="O10" s="20">
        <v>0.83923821209275284</v>
      </c>
      <c r="P10" s="20">
        <v>0.78144629343773453</v>
      </c>
      <c r="Q10" s="20">
        <v>0.81134315520113687</v>
      </c>
      <c r="S10" s="20">
        <v>0.90223877254988216</v>
      </c>
      <c r="T10" s="20">
        <v>0.73462938287882729</v>
      </c>
      <c r="U10" s="20">
        <v>0.9019124939467339</v>
      </c>
      <c r="V10" s="20">
        <v>0.68128904647191946</v>
      </c>
      <c r="W10" s="20">
        <v>0.77616988696031242</v>
      </c>
      <c r="X10" s="20">
        <v>0.86115993703684812</v>
      </c>
      <c r="Y10" s="20">
        <v>0.89630291527384065</v>
      </c>
      <c r="Z10" s="20">
        <v>0.77425491726805784</v>
      </c>
      <c r="AA10" s="20">
        <v>0.85157032998525173</v>
      </c>
      <c r="AB10" s="20">
        <v>0.82369509670632934</v>
      </c>
      <c r="AC10" s="20">
        <v>0.82285763287814673</v>
      </c>
      <c r="AD10" s="20">
        <v>0.86835750923436894</v>
      </c>
      <c r="AE10" s="20">
        <v>0.77646269336311557</v>
      </c>
      <c r="AF10" s="20">
        <v>0.77644789914856249</v>
      </c>
      <c r="AG10" s="20">
        <v>0.91363303714552657</v>
      </c>
      <c r="AH10" s="20">
        <v>0.77334722693895985</v>
      </c>
      <c r="AI10" s="20">
        <v>0.81805364426906813</v>
      </c>
      <c r="AK10" s="20">
        <v>0.84288750250207267</v>
      </c>
      <c r="AL10" s="20">
        <v>0.79317160722728741</v>
      </c>
      <c r="AN10" s="20">
        <v>0.82216409723915418</v>
      </c>
      <c r="AO10" s="20">
        <v>0.8644544455862132</v>
      </c>
      <c r="AP10" s="20">
        <v>0.83120528348586564</v>
      </c>
      <c r="AQ10" s="20">
        <v>0.80650993689754913</v>
      </c>
      <c r="AR10" s="20">
        <v>0.78393089370100222</v>
      </c>
      <c r="AS10" s="20">
        <v>0.68832592052923325</v>
      </c>
      <c r="AT10" s="20">
        <v>0.90300284748692117</v>
      </c>
      <c r="AV10" s="20">
        <v>0.85511126544198501</v>
      </c>
      <c r="AW10" s="20">
        <v>0.80994466611357108</v>
      </c>
      <c r="AX10" s="20">
        <v>0.75034441657328377</v>
      </c>
      <c r="AY10" s="20">
        <v>0.6539410578741065</v>
      </c>
      <c r="AZ10" s="20">
        <v>0.80331802235812244</v>
      </c>
      <c r="BA10" s="20">
        <v>0.13943255762478021</v>
      </c>
      <c r="BB10" s="20">
        <v>1</v>
      </c>
      <c r="BC10" s="20">
        <v>0.87637136803553473</v>
      </c>
      <c r="BE10" s="20">
        <v>0.84453918167731756</v>
      </c>
      <c r="BF10" s="20">
        <v>0.79068733361025123</v>
      </c>
      <c r="BG10" s="20">
        <v>0.79625893488540889</v>
      </c>
      <c r="BH10" s="20">
        <v>0.72879548711707842</v>
      </c>
      <c r="BI10" s="20">
        <v>0.83683717124033163</v>
      </c>
      <c r="BJ10" s="20">
        <v>0.88412021871030055</v>
      </c>
      <c r="BK10" s="20">
        <v>0.92129251494740383</v>
      </c>
      <c r="BL10" s="20">
        <v>0.86835979308415145</v>
      </c>
      <c r="BN10" s="20">
        <v>0.78994855050143487</v>
      </c>
      <c r="BO10" s="20">
        <v>0.85371029491677686</v>
      </c>
      <c r="BP10" s="20">
        <v>0.89522128815034374</v>
      </c>
    </row>
    <row r="11" spans="2:70" ht="19" customHeight="1" x14ac:dyDescent="0.35">
      <c r="B11" s="22" t="s">
        <v>93</v>
      </c>
      <c r="C11" s="20">
        <v>3.2587565261453018E-2</v>
      </c>
      <c r="D11" s="20">
        <v>5.5059790242589751E-2</v>
      </c>
      <c r="E11" s="20">
        <v>6.0645274387722173E-2</v>
      </c>
      <c r="F11" s="20">
        <v>2.807184782220842E-2</v>
      </c>
      <c r="G11" s="20">
        <v>1.194128778759458E-2</v>
      </c>
      <c r="H11" s="20">
        <v>2.0909708944642239E-2</v>
      </c>
      <c r="I11" s="20">
        <v>1.200330843117813E-2</v>
      </c>
      <c r="K11" s="20">
        <v>3.5451966838892728E-2</v>
      </c>
      <c r="L11" s="20">
        <v>2.9578115935734759E-2</v>
      </c>
      <c r="N11" s="20">
        <v>2.3716741383514539E-2</v>
      </c>
      <c r="O11" s="20">
        <v>3.0594267235693771E-2</v>
      </c>
      <c r="P11" s="20">
        <v>4.853040673014835E-2</v>
      </c>
      <c r="Q11" s="20">
        <v>4.0831505590080017E-2</v>
      </c>
      <c r="S11" s="20">
        <v>9.7761227450117907E-2</v>
      </c>
      <c r="T11" s="20">
        <v>2.3501168669567429E-2</v>
      </c>
      <c r="U11" s="20">
        <v>3.0775359729897041E-2</v>
      </c>
      <c r="V11" s="20">
        <v>0.16002558067832351</v>
      </c>
      <c r="W11" s="20">
        <v>5.3713535524678467E-2</v>
      </c>
      <c r="X11" s="20">
        <v>3.7865536910698973E-2</v>
      </c>
      <c r="Y11" s="20">
        <v>2.420451165880606E-2</v>
      </c>
      <c r="Z11" s="20">
        <v>2.4369867102248841E-2</v>
      </c>
      <c r="AA11" s="20">
        <v>3.3354257516757579E-2</v>
      </c>
      <c r="AB11" s="20">
        <v>2.2402359308974391E-2</v>
      </c>
      <c r="AC11" s="20">
        <v>1.7078610217228039E-2</v>
      </c>
      <c r="AD11" s="20">
        <v>2.0676513927310729E-2</v>
      </c>
      <c r="AE11" s="20">
        <v>2.21440759160146E-2</v>
      </c>
      <c r="AF11" s="20">
        <v>5.9158662821346242E-2</v>
      </c>
      <c r="AG11" s="20">
        <v>0</v>
      </c>
      <c r="AH11" s="20">
        <v>1.004585649978053E-2</v>
      </c>
      <c r="AI11" s="20">
        <v>1.686602721386847E-2</v>
      </c>
      <c r="AK11" s="20">
        <v>3.1462502129465338E-2</v>
      </c>
      <c r="AL11" s="20">
        <v>3.3594197531356278E-2</v>
      </c>
      <c r="AN11" s="20">
        <v>4.6899459854223433E-2</v>
      </c>
      <c r="AO11" s="20">
        <v>2.3751496543726051E-2</v>
      </c>
      <c r="AP11" s="20">
        <v>4.2319373130712212E-2</v>
      </c>
      <c r="AQ11" s="20">
        <v>2.35659941333939E-2</v>
      </c>
      <c r="AR11" s="20">
        <v>3.1635029671904409E-2</v>
      </c>
      <c r="AS11" s="20">
        <v>3.1432126862390247E-2</v>
      </c>
      <c r="AT11" s="20">
        <v>5.5518757109742627E-2</v>
      </c>
      <c r="AV11" s="20">
        <v>1.668355647877847E-2</v>
      </c>
      <c r="AW11" s="20">
        <v>3.0928682310378271E-2</v>
      </c>
      <c r="AX11" s="20">
        <v>1.8709244752858858E-2</v>
      </c>
      <c r="AY11" s="20">
        <v>5.5135662019794883E-2</v>
      </c>
      <c r="AZ11" s="20">
        <v>4.5658160578142773E-2</v>
      </c>
      <c r="BA11" s="20">
        <v>0.2281367485562848</v>
      </c>
      <c r="BB11" s="20">
        <v>0</v>
      </c>
      <c r="BC11" s="20">
        <v>4.3027346592075161E-2</v>
      </c>
      <c r="BE11" s="20">
        <v>1.5871017168995558E-2</v>
      </c>
      <c r="BF11" s="20">
        <v>4.0384295654631162E-2</v>
      </c>
      <c r="BG11" s="20">
        <v>6.0428325190424882E-2</v>
      </c>
      <c r="BH11" s="20">
        <v>2.594397379681964E-2</v>
      </c>
      <c r="BI11" s="20">
        <v>2.7415402074019289E-2</v>
      </c>
      <c r="BJ11" s="20">
        <v>4.7996394964057748E-2</v>
      </c>
      <c r="BK11" s="20">
        <v>1.9149323924075302E-2</v>
      </c>
      <c r="BL11" s="20">
        <v>2.9685156040371009E-2</v>
      </c>
      <c r="BN11" s="20">
        <v>3.7466204125152128E-2</v>
      </c>
      <c r="BO11" s="20">
        <v>1.6592672856582859E-2</v>
      </c>
      <c r="BP11" s="20">
        <v>2.9090649756604199E-2</v>
      </c>
    </row>
    <row r="12" spans="2:70" ht="19" customHeight="1" x14ac:dyDescent="0.35">
      <c r="B12" s="22" t="s">
        <v>56</v>
      </c>
      <c r="C12" s="20">
        <v>1.5747469089618629E-2</v>
      </c>
      <c r="D12" s="20">
        <v>1.965379550168234E-2</v>
      </c>
      <c r="E12" s="20">
        <v>2.3016600894192829E-2</v>
      </c>
      <c r="F12" s="20">
        <v>7.4967201195617131E-3</v>
      </c>
      <c r="G12" s="20">
        <v>3.2955117730380623E-2</v>
      </c>
      <c r="H12" s="20">
        <v>1.270301284012759E-2</v>
      </c>
      <c r="I12" s="20">
        <v>0</v>
      </c>
      <c r="K12" s="20">
        <v>1.153421185469671E-2</v>
      </c>
      <c r="L12" s="20">
        <v>2.0600325534094809E-2</v>
      </c>
      <c r="N12" s="20">
        <v>3.6522270442296682E-3</v>
      </c>
      <c r="O12" s="20">
        <v>2.9974971799033322E-2</v>
      </c>
      <c r="P12" s="20">
        <v>1.5144036481819379E-2</v>
      </c>
      <c r="Q12" s="20">
        <v>2.4696666711888009E-2</v>
      </c>
      <c r="S12" s="20">
        <v>0</v>
      </c>
      <c r="T12" s="20">
        <v>7.8246208484152036E-2</v>
      </c>
      <c r="U12" s="20">
        <v>1.5783548676413631E-2</v>
      </c>
      <c r="V12" s="20">
        <v>0</v>
      </c>
      <c r="W12" s="20">
        <v>3.7205302514830618E-2</v>
      </c>
      <c r="X12" s="20">
        <v>1.1320718117250779E-3</v>
      </c>
      <c r="Y12" s="20">
        <v>0</v>
      </c>
      <c r="Z12" s="20">
        <v>1.3629099883804381E-2</v>
      </c>
      <c r="AA12" s="20">
        <v>1.757682431993007E-2</v>
      </c>
      <c r="AB12" s="20">
        <v>1.986979340234641E-2</v>
      </c>
      <c r="AC12" s="20">
        <v>2.1453726466199349E-2</v>
      </c>
      <c r="AD12" s="20">
        <v>0</v>
      </c>
      <c r="AE12" s="20">
        <v>0</v>
      </c>
      <c r="AF12" s="20">
        <v>0</v>
      </c>
      <c r="AG12" s="20">
        <v>0</v>
      </c>
      <c r="AH12" s="20">
        <v>3.98986672209003E-3</v>
      </c>
      <c r="AI12" s="20">
        <v>8.2437932981504244E-2</v>
      </c>
      <c r="AK12" s="20">
        <v>8.289161824470051E-3</v>
      </c>
      <c r="AL12" s="20">
        <v>2.3178912430568001E-2</v>
      </c>
      <c r="AN12" s="20">
        <v>3.0137801506203859E-2</v>
      </c>
      <c r="AO12" s="20">
        <v>1.768890637480423E-2</v>
      </c>
      <c r="AP12" s="20">
        <v>0</v>
      </c>
      <c r="AQ12" s="20">
        <v>1.796068131391973E-2</v>
      </c>
      <c r="AR12" s="20">
        <v>1.098131281703241E-2</v>
      </c>
      <c r="AS12" s="20">
        <v>0</v>
      </c>
      <c r="AT12" s="20">
        <v>0</v>
      </c>
      <c r="AV12" s="20">
        <v>1.0485445790240961E-2</v>
      </c>
      <c r="AW12" s="20">
        <v>1.832561456809528E-2</v>
      </c>
      <c r="AX12" s="20">
        <v>0</v>
      </c>
      <c r="AY12" s="20">
        <v>1.8001926597959631E-2</v>
      </c>
      <c r="AZ12" s="20">
        <v>1.88485809652073E-2</v>
      </c>
      <c r="BA12" s="20">
        <v>0</v>
      </c>
      <c r="BB12" s="20">
        <v>0</v>
      </c>
      <c r="BC12" s="20">
        <v>2.0676057765895421E-2</v>
      </c>
      <c r="BE12" s="20">
        <v>1.5982714314309719E-2</v>
      </c>
      <c r="BF12" s="20">
        <v>1.3691305972894771E-2</v>
      </c>
      <c r="BG12" s="20">
        <v>0</v>
      </c>
      <c r="BH12" s="20">
        <v>2.4869143572217221E-2</v>
      </c>
      <c r="BI12" s="20">
        <v>1.4280402106259121E-2</v>
      </c>
      <c r="BJ12" s="20">
        <v>1.55708090986345E-2</v>
      </c>
      <c r="BK12" s="20">
        <v>3.7600683694425173E-2</v>
      </c>
      <c r="BL12" s="20">
        <v>0</v>
      </c>
      <c r="BN12" s="20">
        <v>1.7092373011382011E-2</v>
      </c>
      <c r="BO12" s="20">
        <v>1.401817242625443E-2</v>
      </c>
      <c r="BP12" s="20">
        <v>7.7875721571874067E-3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98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95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K9" s="20">
        <v>1</v>
      </c>
      <c r="L9" s="20">
        <v>1</v>
      </c>
      <c r="N9" s="20">
        <v>1</v>
      </c>
      <c r="O9" s="20">
        <v>1</v>
      </c>
      <c r="P9" s="20">
        <v>1</v>
      </c>
      <c r="Q9" s="20">
        <v>1</v>
      </c>
      <c r="S9" s="20">
        <v>1</v>
      </c>
      <c r="T9" s="20">
        <v>1</v>
      </c>
      <c r="U9" s="20">
        <v>1</v>
      </c>
      <c r="V9" s="20">
        <v>1</v>
      </c>
      <c r="W9" s="20">
        <v>1</v>
      </c>
      <c r="X9" s="20">
        <v>1</v>
      </c>
      <c r="Y9" s="20">
        <v>1</v>
      </c>
      <c r="Z9" s="20">
        <v>1</v>
      </c>
      <c r="AA9" s="20">
        <v>1</v>
      </c>
      <c r="AB9" s="20">
        <v>1</v>
      </c>
      <c r="AC9" s="20">
        <v>1</v>
      </c>
      <c r="AD9" s="20">
        <v>1</v>
      </c>
      <c r="AE9" s="20">
        <v>1</v>
      </c>
      <c r="AF9" s="20">
        <v>1</v>
      </c>
      <c r="AG9" s="20">
        <v>1</v>
      </c>
      <c r="AH9" s="20">
        <v>1</v>
      </c>
      <c r="AI9" s="20">
        <v>1</v>
      </c>
      <c r="AK9" s="20">
        <v>1</v>
      </c>
      <c r="AL9" s="20">
        <v>1</v>
      </c>
      <c r="AN9" s="20">
        <v>1</v>
      </c>
      <c r="AO9" s="20">
        <v>1</v>
      </c>
      <c r="AP9" s="20">
        <v>1</v>
      </c>
      <c r="AQ9" s="20">
        <v>1</v>
      </c>
      <c r="AR9" s="20">
        <v>1</v>
      </c>
      <c r="AS9" s="20">
        <v>1</v>
      </c>
      <c r="AT9" s="20">
        <v>1</v>
      </c>
      <c r="AV9" s="20">
        <v>1</v>
      </c>
      <c r="AW9" s="20">
        <v>1</v>
      </c>
      <c r="AX9" s="20">
        <v>1</v>
      </c>
      <c r="AY9" s="20">
        <v>1</v>
      </c>
      <c r="AZ9" s="20">
        <v>1</v>
      </c>
      <c r="BA9" s="20">
        <v>1</v>
      </c>
      <c r="BB9" s="20">
        <v>1</v>
      </c>
      <c r="BC9" s="20">
        <v>1</v>
      </c>
      <c r="BE9" s="20">
        <v>1</v>
      </c>
      <c r="BF9" s="20">
        <v>1</v>
      </c>
      <c r="BG9" s="20">
        <v>1</v>
      </c>
      <c r="BH9" s="20">
        <v>1</v>
      </c>
      <c r="BI9" s="20">
        <v>1</v>
      </c>
      <c r="BJ9" s="20">
        <v>1</v>
      </c>
      <c r="BK9" s="20">
        <v>1</v>
      </c>
      <c r="BL9" s="20">
        <v>1</v>
      </c>
      <c r="BN9" s="20">
        <v>1</v>
      </c>
      <c r="BO9" s="20">
        <v>1</v>
      </c>
      <c r="BP9" s="20">
        <v>1</v>
      </c>
    </row>
    <row r="10" spans="2:70" ht="19" customHeight="1" x14ac:dyDescent="0.35">
      <c r="B10" s="22" t="s">
        <v>96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K10" s="20">
        <v>0</v>
      </c>
      <c r="L10" s="20">
        <v>0</v>
      </c>
      <c r="N10" s="20">
        <v>0</v>
      </c>
      <c r="O10" s="20">
        <v>0</v>
      </c>
      <c r="P10" s="20">
        <v>0</v>
      </c>
      <c r="Q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K10" s="20">
        <v>0</v>
      </c>
      <c r="AL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N10" s="20">
        <v>0</v>
      </c>
      <c r="BO10" s="20">
        <v>0</v>
      </c>
      <c r="BP10" s="20">
        <v>0</v>
      </c>
    </row>
    <row r="11" spans="2:70" ht="19" customHeight="1" x14ac:dyDescent="0.35">
      <c r="B11" s="22" t="s">
        <v>93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K11" s="20">
        <v>0</v>
      </c>
      <c r="L11" s="20">
        <v>0</v>
      </c>
      <c r="N11" s="20">
        <v>0</v>
      </c>
      <c r="O11" s="20">
        <v>0</v>
      </c>
      <c r="P11" s="20">
        <v>0</v>
      </c>
      <c r="Q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K11" s="20">
        <v>0</v>
      </c>
      <c r="AL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N11" s="20">
        <v>0</v>
      </c>
      <c r="BO11" s="20">
        <v>0</v>
      </c>
      <c r="BP11" s="20">
        <v>0</v>
      </c>
    </row>
    <row r="12" spans="2:70" ht="19" customHeight="1" x14ac:dyDescent="0.35">
      <c r="B12" s="22" t="s">
        <v>56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K12" s="20">
        <v>0</v>
      </c>
      <c r="L12" s="20">
        <v>0</v>
      </c>
      <c r="N12" s="20">
        <v>0</v>
      </c>
      <c r="O12" s="20">
        <v>0</v>
      </c>
      <c r="P12" s="20">
        <v>0</v>
      </c>
      <c r="Q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K12" s="20">
        <v>0</v>
      </c>
      <c r="AL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N12" s="20">
        <v>0</v>
      </c>
      <c r="BO12" s="20">
        <v>0</v>
      </c>
      <c r="BP12" s="20">
        <v>0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R17"/>
  <sheetViews>
    <sheetView showGridLines="0" workbookViewId="0">
      <pane xSplit="2" topLeftCell="C1" activePane="topRight" state="frozen"/>
      <selection pane="topRight"/>
    </sheetView>
  </sheetViews>
  <sheetFormatPr defaultRowHeight="14.5" x14ac:dyDescent="0.35"/>
  <cols>
    <col min="1" max="1" width="5" customWidth="1"/>
    <col min="2" max="2" width="25" customWidth="1"/>
    <col min="3" max="9" width="10" customWidth="1"/>
    <col min="10" max="10" width="1.453125" customWidth="1"/>
    <col min="11" max="12" width="10" customWidth="1"/>
    <col min="13" max="13" width="1.453125" customWidth="1"/>
    <col min="14" max="17" width="10" customWidth="1"/>
    <col min="18" max="18" width="1.453125" customWidth="1"/>
    <col min="19" max="35" width="10" customWidth="1"/>
    <col min="36" max="36" width="1.453125" customWidth="1"/>
    <col min="37" max="38" width="10" customWidth="1"/>
    <col min="39" max="39" width="1.453125" customWidth="1"/>
    <col min="40" max="46" width="10" customWidth="1"/>
    <col min="47" max="47" width="1.453125" customWidth="1"/>
    <col min="48" max="55" width="10" customWidth="1"/>
    <col min="56" max="56" width="1.453125" customWidth="1"/>
    <col min="57" max="64" width="10" customWidth="1"/>
    <col min="65" max="65" width="1.453125" customWidth="1"/>
    <col min="66" max="68" width="10" customWidth="1"/>
  </cols>
  <sheetData>
    <row r="2" spans="2:70" ht="40" customHeight="1" x14ac:dyDescent="0.35">
      <c r="D2" s="29" t="s">
        <v>99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</row>
    <row r="5" spans="2:70" x14ac:dyDescent="0.35">
      <c r="D5" s="27" t="s">
        <v>18</v>
      </c>
      <c r="E5" s="28"/>
      <c r="F5" s="28"/>
      <c r="G5" s="28"/>
      <c r="H5" s="28"/>
      <c r="I5" s="28"/>
      <c r="K5" s="27" t="s">
        <v>19</v>
      </c>
      <c r="L5" s="28"/>
      <c r="N5" s="27" t="s">
        <v>20</v>
      </c>
      <c r="O5" s="28"/>
      <c r="P5" s="28"/>
      <c r="Q5" s="28"/>
      <c r="S5" s="27" t="s">
        <v>21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K5" s="27" t="s">
        <v>22</v>
      </c>
      <c r="AL5" s="28"/>
      <c r="AN5" s="27" t="s">
        <v>23</v>
      </c>
      <c r="AO5" s="28"/>
      <c r="AP5" s="28"/>
      <c r="AQ5" s="28"/>
      <c r="AR5" s="28"/>
      <c r="AS5" s="28"/>
      <c r="AT5" s="28"/>
      <c r="AV5" s="27" t="s">
        <v>24</v>
      </c>
      <c r="AW5" s="28"/>
      <c r="AX5" s="28"/>
      <c r="AY5" s="28"/>
      <c r="AZ5" s="28"/>
      <c r="BA5" s="28"/>
      <c r="BB5" s="28"/>
      <c r="BC5" s="28"/>
      <c r="BE5" s="27" t="s">
        <v>25</v>
      </c>
      <c r="BF5" s="28"/>
      <c r="BG5" s="28"/>
      <c r="BH5" s="28"/>
      <c r="BI5" s="28"/>
      <c r="BJ5" s="28"/>
      <c r="BK5" s="28"/>
      <c r="BL5" s="28"/>
      <c r="BN5" s="27" t="s">
        <v>26</v>
      </c>
      <c r="BO5" s="28"/>
      <c r="BP5" s="28"/>
    </row>
    <row r="6" spans="2:70" ht="101.5" x14ac:dyDescent="0.35">
      <c r="C6" s="11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12" t="s">
        <v>33</v>
      </c>
      <c r="K6" s="12" t="s">
        <v>34</v>
      </c>
      <c r="L6" s="12" t="s">
        <v>35</v>
      </c>
      <c r="N6" s="12" t="s">
        <v>36</v>
      </c>
      <c r="O6" s="12" t="s">
        <v>37</v>
      </c>
      <c r="P6" s="12" t="s">
        <v>38</v>
      </c>
      <c r="Q6" s="12" t="s">
        <v>39</v>
      </c>
      <c r="S6" s="12" t="s">
        <v>40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2" t="s">
        <v>46</v>
      </c>
      <c r="Z6" s="12" t="s">
        <v>47</v>
      </c>
      <c r="AA6" s="12" t="s">
        <v>48</v>
      </c>
      <c r="AB6" s="12" t="s">
        <v>49</v>
      </c>
      <c r="AC6" s="12" t="s">
        <v>50</v>
      </c>
      <c r="AD6" s="12" t="s">
        <v>51</v>
      </c>
      <c r="AE6" s="12" t="s">
        <v>52</v>
      </c>
      <c r="AF6" s="12" t="s">
        <v>53</v>
      </c>
      <c r="AG6" s="12" t="s">
        <v>54</v>
      </c>
      <c r="AH6" s="12" t="s">
        <v>55</v>
      </c>
      <c r="AI6" s="12" t="s">
        <v>56</v>
      </c>
      <c r="AK6" s="12" t="s">
        <v>57</v>
      </c>
      <c r="AL6" s="12" t="s">
        <v>58</v>
      </c>
      <c r="AN6" s="12" t="s">
        <v>59</v>
      </c>
      <c r="AO6" s="12" t="s">
        <v>60</v>
      </c>
      <c r="AP6" s="12" t="s">
        <v>61</v>
      </c>
      <c r="AQ6" s="12" t="s">
        <v>62</v>
      </c>
      <c r="AR6" s="12" t="s">
        <v>63</v>
      </c>
      <c r="AS6" s="12" t="s">
        <v>64</v>
      </c>
      <c r="AT6" s="12" t="s">
        <v>65</v>
      </c>
      <c r="AV6" s="12" t="s">
        <v>66</v>
      </c>
      <c r="AW6" s="12" t="s">
        <v>67</v>
      </c>
      <c r="AX6" s="12" t="s">
        <v>68</v>
      </c>
      <c r="AY6" s="12" t="s">
        <v>69</v>
      </c>
      <c r="AZ6" s="12" t="s">
        <v>70</v>
      </c>
      <c r="BA6" s="12" t="s">
        <v>71</v>
      </c>
      <c r="BB6" s="12" t="s">
        <v>72</v>
      </c>
      <c r="BC6" s="12" t="s">
        <v>73</v>
      </c>
      <c r="BE6" s="12" t="s">
        <v>66</v>
      </c>
      <c r="BF6" s="12" t="s">
        <v>67</v>
      </c>
      <c r="BG6" s="12" t="s">
        <v>68</v>
      </c>
      <c r="BH6" s="12" t="s">
        <v>69</v>
      </c>
      <c r="BI6" s="12" t="s">
        <v>70</v>
      </c>
      <c r="BJ6" s="12" t="s">
        <v>74</v>
      </c>
      <c r="BK6" s="12" t="s">
        <v>72</v>
      </c>
      <c r="BL6" s="12" t="s">
        <v>73</v>
      </c>
      <c r="BN6" s="12" t="s">
        <v>75</v>
      </c>
      <c r="BO6" s="12" t="s">
        <v>76</v>
      </c>
      <c r="BP6" s="12" t="s">
        <v>77</v>
      </c>
    </row>
    <row r="7" spans="2:70" x14ac:dyDescent="0.35">
      <c r="B7" s="10" t="s">
        <v>78</v>
      </c>
      <c r="C7" s="14">
        <v>1040</v>
      </c>
      <c r="D7" s="14">
        <v>129</v>
      </c>
      <c r="E7" s="14">
        <v>251</v>
      </c>
      <c r="F7" s="14">
        <v>248</v>
      </c>
      <c r="G7" s="14">
        <v>162</v>
      </c>
      <c r="H7" s="14">
        <v>131</v>
      </c>
      <c r="I7" s="14">
        <v>119</v>
      </c>
      <c r="K7" s="14">
        <v>550</v>
      </c>
      <c r="L7" s="14">
        <v>486</v>
      </c>
      <c r="N7" s="14">
        <v>487</v>
      </c>
      <c r="O7" s="14">
        <v>223</v>
      </c>
      <c r="P7" s="14">
        <v>139</v>
      </c>
      <c r="Q7" s="14">
        <v>188</v>
      </c>
      <c r="S7" s="14">
        <v>18</v>
      </c>
      <c r="T7" s="14">
        <v>40</v>
      </c>
      <c r="U7" s="14">
        <v>46</v>
      </c>
      <c r="V7" s="14">
        <v>39</v>
      </c>
      <c r="W7" s="14">
        <v>60</v>
      </c>
      <c r="X7" s="14">
        <v>66</v>
      </c>
      <c r="Y7" s="14">
        <v>71</v>
      </c>
      <c r="Z7" s="14">
        <v>64</v>
      </c>
      <c r="AA7" s="14">
        <v>58</v>
      </c>
      <c r="AB7" s="14">
        <v>41</v>
      </c>
      <c r="AC7" s="14">
        <v>98</v>
      </c>
      <c r="AD7" s="14">
        <v>74</v>
      </c>
      <c r="AE7" s="14">
        <v>51</v>
      </c>
      <c r="AF7" s="14">
        <v>46</v>
      </c>
      <c r="AG7" s="14">
        <v>57</v>
      </c>
      <c r="AH7" s="14">
        <v>169</v>
      </c>
      <c r="AI7" s="14">
        <v>42</v>
      </c>
      <c r="AK7" s="14">
        <v>549</v>
      </c>
      <c r="AL7" s="14">
        <v>480</v>
      </c>
      <c r="AN7" s="14">
        <v>138</v>
      </c>
      <c r="AO7" s="14">
        <v>171</v>
      </c>
      <c r="AP7" s="14">
        <v>73</v>
      </c>
      <c r="AQ7" s="14">
        <v>335</v>
      </c>
      <c r="AR7" s="14">
        <v>239</v>
      </c>
      <c r="AS7" s="14">
        <v>59</v>
      </c>
      <c r="AT7" s="14">
        <v>25</v>
      </c>
      <c r="AV7" s="14">
        <v>197</v>
      </c>
      <c r="AW7" s="14">
        <v>426</v>
      </c>
      <c r="AX7" s="14">
        <v>75</v>
      </c>
      <c r="AY7" s="14">
        <v>58</v>
      </c>
      <c r="AZ7" s="14">
        <v>83</v>
      </c>
      <c r="BA7" s="14">
        <v>5</v>
      </c>
      <c r="BB7" s="14">
        <v>10</v>
      </c>
      <c r="BC7" s="14">
        <v>186</v>
      </c>
      <c r="BE7" s="14">
        <v>187</v>
      </c>
      <c r="BF7" s="14">
        <v>347</v>
      </c>
      <c r="BG7" s="14">
        <v>88</v>
      </c>
      <c r="BH7" s="14">
        <v>116</v>
      </c>
      <c r="BI7" s="14">
        <v>157</v>
      </c>
      <c r="BJ7" s="14">
        <v>54</v>
      </c>
      <c r="BK7" s="14">
        <v>64</v>
      </c>
      <c r="BL7" s="14">
        <v>27</v>
      </c>
      <c r="BN7" s="14">
        <v>692</v>
      </c>
      <c r="BO7" s="14">
        <v>163</v>
      </c>
      <c r="BP7" s="14">
        <v>180</v>
      </c>
    </row>
    <row r="8" spans="2:70" x14ac:dyDescent="0.35">
      <c r="B8" s="7" t="s">
        <v>79</v>
      </c>
      <c r="C8" s="16">
        <v>1041</v>
      </c>
      <c r="D8" s="16">
        <v>116</v>
      </c>
      <c r="E8" s="16">
        <v>239</v>
      </c>
      <c r="F8" s="16">
        <v>232</v>
      </c>
      <c r="G8" s="16">
        <v>160</v>
      </c>
      <c r="H8" s="16">
        <v>127</v>
      </c>
      <c r="I8" s="16">
        <v>168</v>
      </c>
      <c r="K8" s="16">
        <v>550</v>
      </c>
      <c r="L8" s="16">
        <v>488</v>
      </c>
      <c r="N8" s="16">
        <v>426</v>
      </c>
      <c r="O8" s="16">
        <v>229</v>
      </c>
      <c r="P8" s="16">
        <v>155</v>
      </c>
      <c r="Q8" s="16">
        <v>228</v>
      </c>
      <c r="S8" s="16">
        <v>22</v>
      </c>
      <c r="T8" s="16">
        <v>49</v>
      </c>
      <c r="U8" s="16">
        <v>58</v>
      </c>
      <c r="V8" s="16">
        <v>48</v>
      </c>
      <c r="W8" s="16">
        <v>64</v>
      </c>
      <c r="X8" s="16">
        <v>72</v>
      </c>
      <c r="Y8" s="16">
        <v>74</v>
      </c>
      <c r="Z8" s="16">
        <v>67</v>
      </c>
      <c r="AA8" s="16">
        <v>57</v>
      </c>
      <c r="AB8" s="16">
        <v>45</v>
      </c>
      <c r="AC8" s="16">
        <v>98</v>
      </c>
      <c r="AD8" s="16">
        <v>71</v>
      </c>
      <c r="AE8" s="16">
        <v>45</v>
      </c>
      <c r="AF8" s="16">
        <v>40</v>
      </c>
      <c r="AG8" s="16">
        <v>48</v>
      </c>
      <c r="AH8" s="16">
        <v>139</v>
      </c>
      <c r="AI8" s="16">
        <v>45</v>
      </c>
      <c r="AK8" s="16">
        <v>523</v>
      </c>
      <c r="AL8" s="16">
        <v>517</v>
      </c>
      <c r="AN8" s="16">
        <v>191</v>
      </c>
      <c r="AO8" s="16">
        <v>225</v>
      </c>
      <c r="AP8" s="16">
        <v>99</v>
      </c>
      <c r="AQ8" s="16">
        <v>256</v>
      </c>
      <c r="AR8" s="16">
        <v>187</v>
      </c>
      <c r="AS8" s="16">
        <v>47</v>
      </c>
      <c r="AT8" s="16">
        <v>36</v>
      </c>
      <c r="AV8" s="16">
        <v>201</v>
      </c>
      <c r="AW8" s="16">
        <v>403</v>
      </c>
      <c r="AX8" s="16">
        <v>73</v>
      </c>
      <c r="AY8" s="16">
        <v>56</v>
      </c>
      <c r="AZ8" s="16">
        <v>95</v>
      </c>
      <c r="BA8" s="16">
        <v>3</v>
      </c>
      <c r="BB8" s="16">
        <v>12</v>
      </c>
      <c r="BC8" s="16">
        <v>200</v>
      </c>
      <c r="BE8" s="16">
        <v>184</v>
      </c>
      <c r="BF8" s="16">
        <v>328</v>
      </c>
      <c r="BG8" s="16">
        <v>83</v>
      </c>
      <c r="BH8" s="16">
        <v>112</v>
      </c>
      <c r="BI8" s="16">
        <v>174</v>
      </c>
      <c r="BJ8" s="16">
        <v>60</v>
      </c>
      <c r="BK8" s="16">
        <v>73</v>
      </c>
      <c r="BL8" s="16">
        <v>27</v>
      </c>
      <c r="BN8" s="16">
        <v>695</v>
      </c>
      <c r="BO8" s="16">
        <v>161</v>
      </c>
      <c r="BP8" s="16">
        <v>180</v>
      </c>
    </row>
    <row r="9" spans="2:70" ht="19" customHeight="1" x14ac:dyDescent="0.35">
      <c r="B9" s="22" t="s">
        <v>95</v>
      </c>
      <c r="C9" s="20">
        <v>0.15266982611698571</v>
      </c>
      <c r="D9" s="20">
        <v>0.21086759956032891</v>
      </c>
      <c r="E9" s="20">
        <v>0.20895158735453759</v>
      </c>
      <c r="F9" s="20">
        <v>0.15805801139590439</v>
      </c>
      <c r="G9" s="20">
        <v>0.15519812858398269</v>
      </c>
      <c r="H9" s="20">
        <v>0.109861681497155</v>
      </c>
      <c r="I9" s="20">
        <v>5.499399533670174E-2</v>
      </c>
      <c r="K9" s="20">
        <v>0.1659089516503599</v>
      </c>
      <c r="L9" s="20">
        <v>0.13877402985702531</v>
      </c>
      <c r="N9" s="20">
        <v>0.15943477842371581</v>
      </c>
      <c r="O9" s="20">
        <v>0.17256184904139141</v>
      </c>
      <c r="P9" s="20">
        <v>0.18888213076883359</v>
      </c>
      <c r="Q9" s="20">
        <v>9.7735204999720368E-2</v>
      </c>
      <c r="S9" s="20">
        <v>5.7347282890503823E-3</v>
      </c>
      <c r="T9" s="20">
        <v>0.1398102178738525</v>
      </c>
      <c r="U9" s="20">
        <v>7.6253480396196782E-2</v>
      </c>
      <c r="V9" s="20">
        <v>0.14026862920795519</v>
      </c>
      <c r="W9" s="20">
        <v>0.1851895281509604</v>
      </c>
      <c r="X9" s="20">
        <v>0.21236909854918651</v>
      </c>
      <c r="Y9" s="20">
        <v>0.16972957553752899</v>
      </c>
      <c r="Z9" s="20">
        <v>0.16100140673045679</v>
      </c>
      <c r="AA9" s="20">
        <v>8.8715881449478853E-2</v>
      </c>
      <c r="AB9" s="20">
        <v>0.17505198122021831</v>
      </c>
      <c r="AC9" s="20">
        <v>0.11732980075360511</v>
      </c>
      <c r="AD9" s="20">
        <v>0.19480338516122001</v>
      </c>
      <c r="AE9" s="20">
        <v>0.22784402942919191</v>
      </c>
      <c r="AF9" s="20">
        <v>0.2728755226685049</v>
      </c>
      <c r="AG9" s="20">
        <v>7.6010852046675972E-2</v>
      </c>
      <c r="AH9" s="20">
        <v>0.17821753122314199</v>
      </c>
      <c r="AI9" s="20">
        <v>5.9303011027419188E-2</v>
      </c>
      <c r="AK9" s="20">
        <v>0.14079769630734559</v>
      </c>
      <c r="AL9" s="20">
        <v>0.1649470724760512</v>
      </c>
      <c r="AN9" s="20">
        <v>0.1489415607374637</v>
      </c>
      <c r="AO9" s="20">
        <v>0.14771656605459699</v>
      </c>
      <c r="AP9" s="20">
        <v>0.21546428843176951</v>
      </c>
      <c r="AQ9" s="20">
        <v>0.1529223043212915</v>
      </c>
      <c r="AR9" s="20">
        <v>0.1225979234200065</v>
      </c>
      <c r="AS9" s="20">
        <v>0.26501445396942341</v>
      </c>
      <c r="AT9" s="20">
        <v>3.9483973114258317E-2</v>
      </c>
      <c r="AV9" s="20">
        <v>0.17495274949766151</v>
      </c>
      <c r="AW9" s="20">
        <v>0.15052310639653921</v>
      </c>
      <c r="AX9" s="20">
        <v>0.12299953328808901</v>
      </c>
      <c r="AY9" s="20">
        <v>0.16404391121937131</v>
      </c>
      <c r="AZ9" s="20">
        <v>0.20379224660660339</v>
      </c>
      <c r="BA9" s="20">
        <v>0.1935822602973207</v>
      </c>
      <c r="BB9" s="20">
        <v>0.1248400786483351</v>
      </c>
      <c r="BC9" s="20">
        <v>0.1188563292812061</v>
      </c>
      <c r="BE9" s="20">
        <v>0.1725826325027843</v>
      </c>
      <c r="BF9" s="20">
        <v>0.1547082446753261</v>
      </c>
      <c r="BG9" s="20">
        <v>0.1633091781892968</v>
      </c>
      <c r="BH9" s="20">
        <v>0.20213613574671191</v>
      </c>
      <c r="BI9" s="20">
        <v>0.13963120317011279</v>
      </c>
      <c r="BJ9" s="20">
        <v>0.10170261190703959</v>
      </c>
      <c r="BK9" s="20">
        <v>0.1017916396490145</v>
      </c>
      <c r="BL9" s="20">
        <v>8.8646185871931488E-2</v>
      </c>
      <c r="BN9" s="20">
        <v>0.19148459905747639</v>
      </c>
      <c r="BO9" s="20">
        <v>5.335792017057777E-2</v>
      </c>
      <c r="BP9" s="20">
        <v>9.6420159560718657E-2</v>
      </c>
    </row>
    <row r="10" spans="2:70" ht="19" customHeight="1" x14ac:dyDescent="0.35">
      <c r="B10" s="22" t="s">
        <v>96</v>
      </c>
      <c r="C10" s="20">
        <v>0.79616129947854375</v>
      </c>
      <c r="D10" s="20">
        <v>0.71709199635045517</v>
      </c>
      <c r="E10" s="20">
        <v>0.71090875914315643</v>
      </c>
      <c r="F10" s="20">
        <v>0.80114047937662758</v>
      </c>
      <c r="G10" s="20">
        <v>0.79316514175370922</v>
      </c>
      <c r="H10" s="20">
        <v>0.86347681910515128</v>
      </c>
      <c r="I10" s="20">
        <v>0.91695481943499446</v>
      </c>
      <c r="K10" s="20">
        <v>0.79582586449330195</v>
      </c>
      <c r="L10" s="20">
        <v>0.79517486373694213</v>
      </c>
      <c r="N10" s="20">
        <v>0.82852756742175937</v>
      </c>
      <c r="O10" s="20">
        <v>0.7596116204770148</v>
      </c>
      <c r="P10" s="20">
        <v>0.7661604365921969</v>
      </c>
      <c r="Q10" s="20">
        <v>0.79846366239043332</v>
      </c>
      <c r="S10" s="20">
        <v>0.69712804852456822</v>
      </c>
      <c r="T10" s="20">
        <v>0.78758514237095001</v>
      </c>
      <c r="U10" s="20">
        <v>0.82111182397494209</v>
      </c>
      <c r="V10" s="20">
        <v>0.72343484525722224</v>
      </c>
      <c r="W10" s="20">
        <v>0.76377041586954819</v>
      </c>
      <c r="X10" s="20">
        <v>0.67375827164798252</v>
      </c>
      <c r="Y10" s="20">
        <v>0.81431389559742107</v>
      </c>
      <c r="Z10" s="20">
        <v>0.79938445467047237</v>
      </c>
      <c r="AA10" s="20">
        <v>0.88563752709655608</v>
      </c>
      <c r="AB10" s="20">
        <v>0.82494801877978152</v>
      </c>
      <c r="AC10" s="20">
        <v>0.88267019924639489</v>
      </c>
      <c r="AD10" s="20">
        <v>0.76628692001235954</v>
      </c>
      <c r="AE10" s="20">
        <v>0.7564539239771757</v>
      </c>
      <c r="AF10" s="20">
        <v>0.72712447733149521</v>
      </c>
      <c r="AG10" s="20">
        <v>0.9041498621423989</v>
      </c>
      <c r="AH10" s="20">
        <v>0.80295333100948474</v>
      </c>
      <c r="AI10" s="20">
        <v>0.78745336243399799</v>
      </c>
      <c r="AK10" s="20">
        <v>0.81394998561582244</v>
      </c>
      <c r="AL10" s="20">
        <v>0.77851610220047063</v>
      </c>
      <c r="AN10" s="20">
        <v>0.78236706336340966</v>
      </c>
      <c r="AO10" s="20">
        <v>0.7847697039872551</v>
      </c>
      <c r="AP10" s="20">
        <v>0.72796800307565601</v>
      </c>
      <c r="AQ10" s="20">
        <v>0.82268170675278396</v>
      </c>
      <c r="AR10" s="20">
        <v>0.84121348699826248</v>
      </c>
      <c r="AS10" s="20">
        <v>0.73498554603057642</v>
      </c>
      <c r="AT10" s="20">
        <v>0.78559694756092613</v>
      </c>
      <c r="AV10" s="20">
        <v>0.80945230436164139</v>
      </c>
      <c r="AW10" s="20">
        <v>0.7953713101873835</v>
      </c>
      <c r="AX10" s="20">
        <v>0.83643153209287358</v>
      </c>
      <c r="AY10" s="20">
        <v>0.81941520310508997</v>
      </c>
      <c r="AZ10" s="20">
        <v>0.77504549756210939</v>
      </c>
      <c r="BA10" s="20">
        <v>0.43884843352161451</v>
      </c>
      <c r="BB10" s="20">
        <v>0.63427174399075059</v>
      </c>
      <c r="BC10" s="20">
        <v>0.78941595118773389</v>
      </c>
      <c r="BE10" s="20">
        <v>0.79227256530742407</v>
      </c>
      <c r="BF10" s="20">
        <v>0.76518013485998948</v>
      </c>
      <c r="BG10" s="20">
        <v>0.80017168590951449</v>
      </c>
      <c r="BH10" s="20">
        <v>0.76902230378651792</v>
      </c>
      <c r="BI10" s="20">
        <v>0.81976420890392021</v>
      </c>
      <c r="BJ10" s="20">
        <v>0.80752515615979636</v>
      </c>
      <c r="BK10" s="20">
        <v>0.8852077053847045</v>
      </c>
      <c r="BL10" s="20">
        <v>0.88166865808769745</v>
      </c>
      <c r="BN10" s="20">
        <v>0.75354260802452988</v>
      </c>
      <c r="BO10" s="20">
        <v>0.93125615692154706</v>
      </c>
      <c r="BP10" s="20">
        <v>0.84155236841393655</v>
      </c>
    </row>
    <row r="11" spans="2:70" ht="19" customHeight="1" x14ac:dyDescent="0.35">
      <c r="B11" s="22" t="s">
        <v>93</v>
      </c>
      <c r="C11" s="20">
        <v>3.3999941899853628E-2</v>
      </c>
      <c r="D11" s="20">
        <v>6.4545046309534893E-2</v>
      </c>
      <c r="E11" s="20">
        <v>5.3207275352653911E-2</v>
      </c>
      <c r="F11" s="20">
        <v>2.302612977656145E-2</v>
      </c>
      <c r="G11" s="20">
        <v>1.4912436955493481E-2</v>
      </c>
      <c r="H11" s="20">
        <v>2.2139674035287809E-2</v>
      </c>
      <c r="I11" s="20">
        <v>2.805118522830367E-2</v>
      </c>
      <c r="K11" s="20">
        <v>2.7022820998372589E-2</v>
      </c>
      <c r="L11" s="20">
        <v>4.2089261918558378E-2</v>
      </c>
      <c r="N11" s="20">
        <v>1.045836924881819E-2</v>
      </c>
      <c r="O11" s="20">
        <v>3.0550742534194521E-2</v>
      </c>
      <c r="P11" s="20">
        <v>3.5727050256311038E-2</v>
      </c>
      <c r="Q11" s="20">
        <v>8.0819052875904171E-2</v>
      </c>
      <c r="S11" s="20">
        <v>0.22356302492768981</v>
      </c>
      <c r="T11" s="20">
        <v>0</v>
      </c>
      <c r="U11" s="20">
        <v>7.6971219540299868E-2</v>
      </c>
      <c r="V11" s="20">
        <v>0.1067932442154067</v>
      </c>
      <c r="W11" s="20">
        <v>2.248823436357587E-2</v>
      </c>
      <c r="X11" s="20">
        <v>9.5961243864457091E-2</v>
      </c>
      <c r="Y11" s="20">
        <v>1.5956528865049901E-2</v>
      </c>
      <c r="Z11" s="20">
        <v>3.9614138599070793E-2</v>
      </c>
      <c r="AA11" s="20">
        <v>8.0697671340350212E-3</v>
      </c>
      <c r="AB11" s="20">
        <v>0</v>
      </c>
      <c r="AC11" s="20">
        <v>0</v>
      </c>
      <c r="AD11" s="20">
        <v>2.6176781113915089E-2</v>
      </c>
      <c r="AE11" s="20">
        <v>1.570204659363229E-2</v>
      </c>
      <c r="AF11" s="20">
        <v>0</v>
      </c>
      <c r="AG11" s="20">
        <v>1.9839285810925079E-2</v>
      </c>
      <c r="AH11" s="20">
        <v>1.8829137767373161E-2</v>
      </c>
      <c r="AI11" s="20">
        <v>4.7182768895971568E-2</v>
      </c>
      <c r="AK11" s="20">
        <v>3.7217040353228488E-2</v>
      </c>
      <c r="AL11" s="20">
        <v>3.047492444718327E-2</v>
      </c>
      <c r="AN11" s="20">
        <v>4.2905752024752379E-2</v>
      </c>
      <c r="AO11" s="20">
        <v>4.0327988266540118E-2</v>
      </c>
      <c r="AP11" s="20">
        <v>5.4519532146966893E-2</v>
      </c>
      <c r="AQ11" s="20">
        <v>1.5620201828392331E-2</v>
      </c>
      <c r="AR11" s="20">
        <v>2.1356756405135121E-2</v>
      </c>
      <c r="AS11" s="20">
        <v>0</v>
      </c>
      <c r="AT11" s="20">
        <v>0.13053242895882561</v>
      </c>
      <c r="AV11" s="20">
        <v>1.5594946140697209E-2</v>
      </c>
      <c r="AW11" s="20">
        <v>3.6226487859192663E-2</v>
      </c>
      <c r="AX11" s="20">
        <v>4.0568934619037642E-2</v>
      </c>
      <c r="AY11" s="20">
        <v>0</v>
      </c>
      <c r="AZ11" s="20">
        <v>2.1162255831286989E-2</v>
      </c>
      <c r="BA11" s="20">
        <v>0.36756930618106493</v>
      </c>
      <c r="BB11" s="20">
        <v>0.1082220874914907</v>
      </c>
      <c r="BC11" s="20">
        <v>5.0871696556563407E-2</v>
      </c>
      <c r="BE11" s="20">
        <v>2.4483633867878728E-2</v>
      </c>
      <c r="BF11" s="20">
        <v>4.7230868873260702E-2</v>
      </c>
      <c r="BG11" s="20">
        <v>3.6519135901188472E-2</v>
      </c>
      <c r="BH11" s="20">
        <v>6.3293688543036384E-3</v>
      </c>
      <c r="BI11" s="20">
        <v>2.565208171274817E-2</v>
      </c>
      <c r="BJ11" s="20">
        <v>9.0772231933163985E-2</v>
      </c>
      <c r="BK11" s="20">
        <v>1.3000654966281141E-2</v>
      </c>
      <c r="BL11" s="20">
        <v>2.9685156040371009E-2</v>
      </c>
      <c r="BN11" s="20">
        <v>4.3573126850634053E-2</v>
      </c>
      <c r="BO11" s="20">
        <v>1.257976626231908E-3</v>
      </c>
      <c r="BP11" s="20">
        <v>1.9254778485225759E-2</v>
      </c>
    </row>
    <row r="12" spans="2:70" ht="19" customHeight="1" x14ac:dyDescent="0.35">
      <c r="B12" s="22" t="s">
        <v>56</v>
      </c>
      <c r="C12" s="20">
        <v>1.7168932504616971E-2</v>
      </c>
      <c r="D12" s="20">
        <v>7.495357779681024E-3</v>
      </c>
      <c r="E12" s="20">
        <v>2.693237814965202E-2</v>
      </c>
      <c r="F12" s="20">
        <v>1.7775379450906612E-2</v>
      </c>
      <c r="G12" s="20">
        <v>3.672429270681473E-2</v>
      </c>
      <c r="H12" s="20">
        <v>4.5218253624059578E-3</v>
      </c>
      <c r="I12" s="20">
        <v>0</v>
      </c>
      <c r="K12" s="20">
        <v>1.124236285796564E-2</v>
      </c>
      <c r="L12" s="20">
        <v>2.3961844487473991E-2</v>
      </c>
      <c r="N12" s="20">
        <v>1.579284905706636E-3</v>
      </c>
      <c r="O12" s="20">
        <v>3.7275787947399379E-2</v>
      </c>
      <c r="P12" s="20">
        <v>9.2303823826585338E-3</v>
      </c>
      <c r="Q12" s="20">
        <v>2.2982079733942319E-2</v>
      </c>
      <c r="S12" s="20">
        <v>7.3574198258691742E-2</v>
      </c>
      <c r="T12" s="20">
        <v>7.2604639755197445E-2</v>
      </c>
      <c r="U12" s="20">
        <v>2.5663476088561159E-2</v>
      </c>
      <c r="V12" s="20">
        <v>2.9503281319415708E-2</v>
      </c>
      <c r="W12" s="20">
        <v>2.8551821615915629E-2</v>
      </c>
      <c r="X12" s="20">
        <v>1.7911385938374099E-2</v>
      </c>
      <c r="Y12" s="20">
        <v>0</v>
      </c>
      <c r="Z12" s="20">
        <v>0</v>
      </c>
      <c r="AA12" s="20">
        <v>1.757682431993007E-2</v>
      </c>
      <c r="AB12" s="20">
        <v>0</v>
      </c>
      <c r="AC12" s="20">
        <v>0</v>
      </c>
      <c r="AD12" s="20">
        <v>1.2732913712505289E-2</v>
      </c>
      <c r="AE12" s="20">
        <v>0</v>
      </c>
      <c r="AF12" s="20">
        <v>0</v>
      </c>
      <c r="AG12" s="20">
        <v>0</v>
      </c>
      <c r="AH12" s="20">
        <v>0</v>
      </c>
      <c r="AI12" s="20">
        <v>0.10606085764261119</v>
      </c>
      <c r="AK12" s="20">
        <v>8.0352777236034623E-3</v>
      </c>
      <c r="AL12" s="20">
        <v>2.606190087629497E-2</v>
      </c>
      <c r="AN12" s="20">
        <v>2.5785623874374022E-2</v>
      </c>
      <c r="AO12" s="20">
        <v>2.718574169160775E-2</v>
      </c>
      <c r="AP12" s="20">
        <v>2.04817634560773E-3</v>
      </c>
      <c r="AQ12" s="20">
        <v>8.7757870975324181E-3</v>
      </c>
      <c r="AR12" s="20">
        <v>1.4831833176595951E-2</v>
      </c>
      <c r="AS12" s="20">
        <v>0</v>
      </c>
      <c r="AT12" s="20">
        <v>4.438665036598978E-2</v>
      </c>
      <c r="AV12" s="20">
        <v>0</v>
      </c>
      <c r="AW12" s="20">
        <v>1.787909555688471E-2</v>
      </c>
      <c r="AX12" s="20">
        <v>0</v>
      </c>
      <c r="AY12" s="20">
        <v>1.654088567553871E-2</v>
      </c>
      <c r="AZ12" s="20">
        <v>0</v>
      </c>
      <c r="BA12" s="20">
        <v>0</v>
      </c>
      <c r="BB12" s="20">
        <v>0.1326660898694236</v>
      </c>
      <c r="BC12" s="20">
        <v>4.0856022974496718E-2</v>
      </c>
      <c r="BE12" s="20">
        <v>1.066116832191291E-2</v>
      </c>
      <c r="BF12" s="20">
        <v>3.2880751591423923E-2</v>
      </c>
      <c r="BG12" s="20">
        <v>0</v>
      </c>
      <c r="BH12" s="20">
        <v>2.2512191612466571E-2</v>
      </c>
      <c r="BI12" s="20">
        <v>1.4952506213218751E-2</v>
      </c>
      <c r="BJ12" s="20">
        <v>0</v>
      </c>
      <c r="BK12" s="20">
        <v>0</v>
      </c>
      <c r="BL12" s="20">
        <v>0</v>
      </c>
      <c r="BN12" s="20">
        <v>1.139966606735978E-2</v>
      </c>
      <c r="BO12" s="20">
        <v>1.4127946281643161E-2</v>
      </c>
      <c r="BP12" s="20">
        <v>4.2772693540119047E-2</v>
      </c>
    </row>
    <row r="14" spans="2:70" x14ac:dyDescent="0.35">
      <c r="B14" t="s">
        <v>200</v>
      </c>
    </row>
    <row r="15" spans="2:70" x14ac:dyDescent="0.35">
      <c r="B15" t="s">
        <v>9</v>
      </c>
    </row>
    <row r="17" spans="2:2" x14ac:dyDescent="0.35">
      <c r="B17" s="5" t="str">
        <f>HYPERLINK("#Contents!A1", "Return to Contents")</f>
        <v>Return to Contents</v>
      </c>
    </row>
  </sheetData>
  <mergeCells count="10">
    <mergeCell ref="D2:BR2"/>
    <mergeCell ref="N5:Q5"/>
    <mergeCell ref="AN5:AT5"/>
    <mergeCell ref="D5:I5"/>
    <mergeCell ref="K5:L5"/>
    <mergeCell ref="BN5:BP5"/>
    <mergeCell ref="AV5:BC5"/>
    <mergeCell ref="S5:AI5"/>
    <mergeCell ref="AK5:AL5"/>
    <mergeCell ref="BE5:BL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Cover Sheet</vt:lpstr>
      <vt:lpstr>Contents</vt:lpstr>
      <vt:lpstr>Full Results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Jules Walkden</cp:lastModifiedBy>
  <dcterms:created xsi:type="dcterms:W3CDTF">2026-06-22T14:14:01Z</dcterms:created>
  <dcterms:modified xsi:type="dcterms:W3CDTF">2026-06-24T16:06:18Z</dcterms:modified>
</cp:coreProperties>
</file>