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ulesWalkden\Downloads\"/>
    </mc:Choice>
  </mc:AlternateContent>
  <xr:revisionPtr revIDLastSave="0" documentId="13_ncr:1_{599F77B3-27EB-4F9D-A0A8-4FA6BC0CFA25}" xr6:coauthVersionLast="47" xr6:coauthVersionMax="47" xr10:uidLastSave="{00000000-0000-0000-0000-000000000000}"/>
  <bookViews>
    <workbookView xWindow="-110" yWindow="-110" windowWidth="23260" windowHeight="1486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81" l="1"/>
  <c r="B19" i="80"/>
  <c r="B18" i="79"/>
  <c r="B19" i="78"/>
  <c r="B19" i="77"/>
  <c r="B19" i="76"/>
  <c r="B19" i="75"/>
  <c r="B16" i="74"/>
  <c r="B18" i="73"/>
  <c r="B18" i="72"/>
  <c r="B18" i="71"/>
  <c r="B18" i="70"/>
  <c r="B18" i="69"/>
  <c r="B18" i="68"/>
  <c r="B18" i="67"/>
  <c r="B16" i="66"/>
  <c r="B16" i="65"/>
  <c r="B16" i="64"/>
  <c r="B16" i="63"/>
  <c r="B16" i="62"/>
  <c r="B16" i="61"/>
  <c r="B16" i="60"/>
  <c r="B16" i="59"/>
  <c r="B16" i="58"/>
  <c r="B17" i="57"/>
  <c r="B17" i="56"/>
  <c r="B17" i="55"/>
  <c r="B17" i="54"/>
  <c r="B17" i="53"/>
  <c r="B17" i="52"/>
  <c r="B17" i="51"/>
  <c r="B17" i="50"/>
  <c r="B17" i="49"/>
  <c r="B17" i="48"/>
  <c r="B17" i="47"/>
  <c r="B17" i="46"/>
  <c r="B17" i="45"/>
  <c r="B17" i="44"/>
  <c r="B17" i="43"/>
  <c r="B17" i="42"/>
  <c r="B17" i="41"/>
  <c r="B17" i="40"/>
  <c r="B17" i="39"/>
  <c r="B17" i="38"/>
  <c r="B17" i="37"/>
  <c r="B17" i="36"/>
  <c r="B25" i="35"/>
  <c r="B25" i="34"/>
  <c r="B25" i="33"/>
  <c r="B25" i="32"/>
  <c r="B24" i="31"/>
  <c r="B19" i="30"/>
  <c r="B19" i="29"/>
  <c r="B16" i="28"/>
  <c r="B16" i="27"/>
  <c r="B16" i="26"/>
  <c r="B16" i="25"/>
  <c r="B21" i="24"/>
  <c r="B16" i="23"/>
  <c r="B18" i="22"/>
  <c r="B18" i="21"/>
  <c r="B18" i="20"/>
  <c r="B18" i="19"/>
  <c r="B18" i="18"/>
  <c r="B18" i="17"/>
  <c r="B18" i="16"/>
  <c r="B18" i="15"/>
  <c r="B18" i="14"/>
  <c r="B21" i="13"/>
  <c r="B21" i="12"/>
  <c r="B21" i="11"/>
  <c r="B21" i="10"/>
  <c r="B21" i="9"/>
  <c r="B21" i="8"/>
  <c r="B21" i="7"/>
  <c r="B21" i="6"/>
  <c r="B18" i="5"/>
  <c r="B24" i="4"/>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7"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<sst xmlns="http://schemas.openxmlformats.org/spreadsheetml/2006/main" count="5700" uniqueCount="314">
  <si>
    <t>Public First Omnibus June (Burnham)</t>
  </si>
  <si>
    <t>Fieldwork:</t>
  </si>
  <si>
    <t>26 Jun 2026 - 29 Jun 2026</t>
  </si>
  <si>
    <t>Interview Method:</t>
  </si>
  <si>
    <t>Online Survey</t>
  </si>
  <si>
    <t>Population represented:</t>
  </si>
  <si>
    <t>UK Adults</t>
  </si>
  <si>
    <t>Sample size:</t>
  </si>
  <si>
    <t>Methodology:</t>
  </si>
  <si>
    <t>Data are weighted to nationally representative proportions by SEG, Region, Education, GenderAge.</t>
  </si>
  <si>
    <t>Public First is a member of the BPC and abides by its rules. For more information please contact the Public First polling team:</t>
  </si>
  <si>
    <t>Table of Contents</t>
  </si>
  <si>
    <t>Table #</t>
  </si>
  <si>
    <t>Individual Tables</t>
  </si>
  <si>
    <t>Full Result Row</t>
  </si>
  <si>
    <t>Question Base</t>
  </si>
  <si>
    <t>BASE: All Respondents</t>
  </si>
  <si>
    <t>BASE: Respondents who answered "Which of the following comes closest to your view?" = "The country needs a general election to sort out who should be in charge"</t>
  </si>
  <si>
    <t>BASE: Respondents who answered "Which of the following comes closest to your view?" = "The country has had enough elections and upheaval recently"</t>
  </si>
  <si>
    <t>BASE: Respondents who answered "And, if a general election was called tomorrow, which party would you vote for?" = "Conservative"</t>
  </si>
  <si>
    <t>BASE: Respondents who answered "And, if a general election was called tomorrow, which party would you vote for?" = "Liberal Democrats"</t>
  </si>
  <si>
    <t>BASE: Respondents who answered "And, if a general election was called tomorrow, which party would you vote for?" = "Reform UK"</t>
  </si>
  <si>
    <t>BASE: Respondents who answered "And, if a general election was called tomorrow, which party would you vote for?" = "The Green Party"</t>
  </si>
  <si>
    <t>-</t>
  </si>
  <si>
    <t>Full Results</t>
  </si>
  <si>
    <t>Age</t>
  </si>
  <si>
    <t>Gender</t>
  </si>
  <si>
    <t>Region</t>
  </si>
  <si>
    <t>Social Grade</t>
  </si>
  <si>
    <t>2019 Vote</t>
  </si>
  <si>
    <t>2024 Vote</t>
  </si>
  <si>
    <t>Vote Intention</t>
  </si>
  <si>
    <t>Total</t>
  </si>
  <si>
    <t>18-24</t>
  </si>
  <si>
    <t>25-34</t>
  </si>
  <si>
    <t>35-44</t>
  </si>
  <si>
    <t>45-54</t>
  </si>
  <si>
    <t>55-64</t>
  </si>
  <si>
    <t>65+</t>
  </si>
  <si>
    <t>Male</t>
  </si>
  <si>
    <t>Female</t>
  </si>
  <si>
    <t>Scotland</t>
  </si>
  <si>
    <t>Northern Ireland</t>
  </si>
  <si>
    <t>Wales</t>
  </si>
  <si>
    <t>North East</t>
  </si>
  <si>
    <t>North West</t>
  </si>
  <si>
    <t>Yorkshire and the Humber</t>
  </si>
  <si>
    <t>East Midlands</t>
  </si>
  <si>
    <t>West Midlands</t>
  </si>
  <si>
    <t>London</t>
  </si>
  <si>
    <t>South East</t>
  </si>
  <si>
    <t>South West</t>
  </si>
  <si>
    <t>East of England</t>
  </si>
  <si>
    <t>AB</t>
  </si>
  <si>
    <t>C1</t>
  </si>
  <si>
    <t>C2</t>
  </si>
  <si>
    <t>DE</t>
  </si>
  <si>
    <t>Con</t>
  </si>
  <si>
    <t>Lab</t>
  </si>
  <si>
    <t>Lib Dem</t>
  </si>
  <si>
    <t>Green</t>
  </si>
  <si>
    <t>Brexit</t>
  </si>
  <si>
    <t>SNP</t>
  </si>
  <si>
    <t>No vote</t>
  </si>
  <si>
    <t>DK</t>
  </si>
  <si>
    <t>Other</t>
  </si>
  <si>
    <t>Reform</t>
  </si>
  <si>
    <t>Unweighted</t>
  </si>
  <si>
    <t>Weighted</t>
  </si>
  <si>
    <t>Which do you think are the most important issues facing the country at this time?</t>
  </si>
  <si>
    <t>Cost of living / Inflation</t>
  </si>
  <si>
    <t>Quality of the NHS</t>
  </si>
  <si>
    <t>State of the economy</t>
  </si>
  <si>
    <t>Levels of immigration and border control</t>
  </si>
  <si>
    <t>Availability and affordability of housing</t>
  </si>
  <si>
    <t>Crime and antisocial behaviour</t>
  </si>
  <si>
    <t>Education and schools</t>
  </si>
  <si>
    <t>Climate change and the environment</t>
  </si>
  <si>
    <t>Trust in government / political leadership</t>
  </si>
  <si>
    <t>Defence and national security</t>
  </si>
  <si>
    <t>Other (please specify)</t>
  </si>
  <si>
    <t>Has Keir Starmer’s resignation as prime minister changed how you intend to vote?</t>
  </si>
  <si>
    <t>No, I intend to vote for the same party as before his resignation</t>
  </si>
  <si>
    <t>Yes, I now intend to vote for a different party as a result of his resignation</t>
  </si>
  <si>
    <t>Maybe, his resignation has made me more likely to consider voting Labour</t>
  </si>
  <si>
    <t>Maybe, his resignation has made me less likely to consider voting Labour</t>
  </si>
  <si>
    <t>I didn’t have a vote intention before/I’m not sure</t>
  </si>
  <si>
    <t>Please tell us whether you have a favourable or unfavourable view of each of the following.: Andy Burnham</t>
  </si>
  <si>
    <t>Very favourable</t>
  </si>
  <si>
    <t>Somewhat favourable</t>
  </si>
  <si>
    <t>Slightly favourable</t>
  </si>
  <si>
    <t>Neutral</t>
  </si>
  <si>
    <t>Slightly unfavourable</t>
  </si>
  <si>
    <t>Somewhat unfavourable</t>
  </si>
  <si>
    <t>Very unfavourable</t>
  </si>
  <si>
    <t>Don't know</t>
  </si>
  <si>
    <t>Please tell us whether you have a favourable or unfavourable view of each of the following.: Nigel Farage</t>
  </si>
  <si>
    <t>Please tell us whether you have a favourable or unfavourable view of each of the following.: Rupert Lowe</t>
  </si>
  <si>
    <t>Please tell us whether you have a favourable or unfavourable view of each of the following.: Keir Starmer</t>
  </si>
  <si>
    <t>Please tell us whether you have a favourable or unfavourable view of each of the following.: Zack Polanski</t>
  </si>
  <si>
    <t>Please tell us whether you have a favourable or unfavourable view of each of the following.: Jeremy Corbyn</t>
  </si>
  <si>
    <t>Please tell us whether you have a favourable or unfavourable view of each of the following.: Kemi Badenoch</t>
  </si>
  <si>
    <t>How would you rate Andy Burnham along these traits and characteristics?: Incompetent | Competent</t>
  </si>
  <si>
    <t>-2</t>
  </si>
  <si>
    <t>-1</t>
  </si>
  <si>
    <t>0</t>
  </si>
  <si>
    <t>1</t>
  </si>
  <si>
    <t>2</t>
  </si>
  <si>
    <t>How would you rate Andy Burnham along these traits and characteristics?: Weak | Strong</t>
  </si>
  <si>
    <t>How would you rate Andy Burnham along these traits and characteristics?: Weird | Normal</t>
  </si>
  <si>
    <t>How would you rate Andy Burnham along these traits and characteristics?: Dishonest | Honest</t>
  </si>
  <si>
    <t>How would you rate Andy Burnham along these traits and characteristics?: Left-wing | Right-wing</t>
  </si>
  <si>
    <t>How would you rate Andy Burnham along these traits and characteristics?: Humourless | Good-humoured</t>
  </si>
  <si>
    <t>How would you rate Andy Burnham along these traits and characteristics?: Wishy-washy | Firm</t>
  </si>
  <si>
    <t>How would you rate Andy Burnham along these traits and characteristics?: Unpatriotic | Patriotic</t>
  </si>
  <si>
    <t>Keir Starmer has resigned as Prime Minister. Labour will now hold a leadership contest, where only party members vote to choose his successor. When this successor is in place, which of the following do you think should happen?</t>
  </si>
  <si>
    <t>A general election should be held to choose the next government</t>
  </si>
  <si>
    <t>The current Labour government should see out their term</t>
  </si>
  <si>
    <t>Who do you think is most likely to become the next Prime Minister?</t>
  </si>
  <si>
    <t>Wes Streeting</t>
  </si>
  <si>
    <t>Angela Rayner</t>
  </si>
  <si>
    <t>Andy Burnham</t>
  </si>
  <si>
    <t>Yvette Cooper</t>
  </si>
  <si>
    <t>Ed Miliband</t>
  </si>
  <si>
    <t>David Lammy</t>
  </si>
  <si>
    <t>Al Carns</t>
  </si>
  <si>
    <t>Thinking about how the next Labour leader and Prime Minister will be chosen, which comes closest to your view?</t>
  </si>
  <si>
    <t>It will be a genuine contest with a real chance for different candidates</t>
  </si>
  <si>
    <t>The outcome is all but guaranteed and the process is mostly a formality</t>
  </si>
  <si>
    <t>Andy Burnham is standing in the Labour leadership contest following Keir Starmer's resignation, and is seen as the frontrunner to become the next leader and Prime Minister. If he does become Prime Minister, which of the following comes closest to your view?</t>
  </si>
  <si>
    <t>Andy Burnham should call and try to win a general election to give his government legitimacy</t>
  </si>
  <si>
    <t>Andy Burnham should not call a general election because his government is already legitimate</t>
  </si>
  <si>
    <t>Thinking about who has the stronger right to govern as Prime Minister, which comes closest to your view?</t>
  </si>
  <si>
    <t>Keir Starmer, because he won the last general election</t>
  </si>
  <si>
    <t>Andy Burnham, because he better reflects what the public wants now</t>
  </si>
  <si>
    <t>Don’t know</t>
  </si>
  <si>
    <t>Which of the following comes closest to your view?</t>
  </si>
  <si>
    <t>The country needs a general election to sort out who should be in charge</t>
  </si>
  <si>
    <t>The country has had enough elections and upheaval recently</t>
  </si>
  <si>
    <t>You said you would prefer to see a general election to choose the next government, which of the following best explains why?</t>
  </si>
  <si>
    <t>I believe the public should always be responsible for choosing a new Prime Minister</t>
  </si>
  <si>
    <t>The public should be able to judge the government's record so far</t>
  </si>
  <si>
    <t>The country's circumstances have changed since the last election</t>
  </si>
  <si>
    <t>I want a new government</t>
  </si>
  <si>
    <t>Other (please specify)</t>
  </si>
  <si>
    <t>You said you wouldn’t want a general election to choose the next Prime Minister, which of the following best explains why?</t>
  </si>
  <si>
    <t>I think my preferred party would do badly in an election</t>
  </si>
  <si>
    <t>An election would be too disruptive or costly</t>
  </si>
  <si>
    <t>I’m bored of voting in elections</t>
  </si>
  <si>
    <t>I'm broadly happy with the current government continuing</t>
  </si>
  <si>
    <t>If there was a general election to decide the next Prime Minister, how likely would you be to vote?</t>
  </si>
  <si>
    <t>3</t>
  </si>
  <si>
    <t>4</t>
  </si>
  <si>
    <t>5</t>
  </si>
  <si>
    <t>6</t>
  </si>
  <si>
    <t>7</t>
  </si>
  <si>
    <t>8</t>
  </si>
  <si>
    <t>9</t>
  </si>
  <si>
    <t>10</t>
  </si>
  <si>
    <t>If the government called a general election, and Wes Streeting was the Labour leader, which party would you vote for?</t>
  </si>
  <si>
    <t>Labour</t>
  </si>
  <si>
    <t>Conservative</t>
  </si>
  <si>
    <t>Liberal Democrats</t>
  </si>
  <si>
    <t>Reform UK</t>
  </si>
  <si>
    <t>The Green Party</t>
  </si>
  <si>
    <t>Scottish National Party (SNP)</t>
  </si>
  <si>
    <t>Plaid Cymru</t>
  </si>
  <si>
    <t>The Democratic Unionist Party (DUP)</t>
  </si>
  <si>
    <t>Sinn Féin</t>
  </si>
  <si>
    <t>Other (Please specify)</t>
  </si>
  <si>
    <t>I would not vote</t>
  </si>
  <si>
    <t>If the government called a general election, and Andy Burnham was the Labour leader, which party would you vote for?</t>
  </si>
  <si>
    <t>If the government called a general election, and Angela Rayner was the Labour leader, which party would you vote for?</t>
  </si>
  <si>
    <t>If the government called a general election, and Al Carns was the Labour leader, which party would you vote for?</t>
  </si>
  <si>
    <t>You said you would vote for [question('value'), id='394'] if there was an election tomorrow, how important are the following reasons for this?: I support the party's policies and values</t>
  </si>
  <si>
    <t>Very important</t>
  </si>
  <si>
    <t>Important</t>
  </si>
  <si>
    <t>Not very important</t>
  </si>
  <si>
    <t>Not at all important</t>
  </si>
  <si>
    <t>You said you would vote for [question('value'), id='394'] if there was an election tomorrow, how important are the following reasons for this?: I want to keep another party out</t>
  </si>
  <si>
    <t>You said you would vote for [question('value'), id='394'] if there was an election tomorrow, how important are the following reasons for this?: My local [question('value'), id='394'] candidate</t>
  </si>
  <si>
    <t>You said you would vote for [question('value'), id='394'] if there was an election tomorrow, how important are the following reasons for this?: I think Kemi Badenoch would make a good Prime Minister</t>
  </si>
  <si>
    <t>You said you would vote for [question('value'), id='394'] if there was an election tomorrow, how important are the following reasons for this?: I think Ed Davey would make a good Prime Minister</t>
  </si>
  <si>
    <t>You said you would vote for [question('value'), id='394'] if there was an election tomorrow, how important are the following reasons for this?: I think Nigel Farage would make a good Prime Minister</t>
  </si>
  <si>
    <t>You said you would vote for [question('value'), id='394'] if there was an election tomorrow, how important are the following reasons for this?: I think Zack Polanski would make a good Prime Minister</t>
  </si>
  <si>
    <t>If either of the following were Prime Minister, who do you think would do the better job on each issue?: Improving the cost of living</t>
  </si>
  <si>
    <t>Nigel Farage</t>
  </si>
  <si>
    <t>Neither of them would do a good job</t>
  </si>
  <si>
    <t>If either of the following were Prime Minister, who do you think would do the better job on each issue?: Tackling illegal immigration</t>
  </si>
  <si>
    <t>If either of the following were Prime Minister, who do you think would do the better job on each issue?: Dealing with crime</t>
  </si>
  <si>
    <t>If either of the following were Prime Minister, who do you think would do the better job on each issue?: Improving the economy</t>
  </si>
  <si>
    <t>If either of the following were Prime Minister, who do you think would do the better job on each issue?: Improving the NHS</t>
  </si>
  <si>
    <t>If either of the following were Prime Minister, who do you think would do the better job on each issue?: Managing the UK's relationships with other countries</t>
  </si>
  <si>
    <t>If either of the following were Prime Minister, who do you think would do the better job on each issue?: Having a good relationship with Donald Trump</t>
  </si>
  <si>
    <t>If either of the following were Prime Minister, who do you think would do the better job on each issue?: Standing up for ordinary working people</t>
  </si>
  <si>
    <t>If either of the following were Prime Minister, who do you think would do the better job on each issue?: Responding to international conflicts and crises</t>
  </si>
  <si>
    <t>If either of the following were Prime Minister, who do you think would do the better job on each issue?: Making housing more affordable</t>
  </si>
  <si>
    <t>If either of the following were Prime Minister, who do you think would do the better job on each issue?: Representing the whole country, not just one side</t>
  </si>
  <si>
    <t>If either of the following were Prime Minister, who do you think would do the better job on each issue?: Improving schools and education</t>
  </si>
  <si>
    <t>If either of the following were Prime Minister, who do you think would do the better job on each issue?: Standing up to the political establishment</t>
  </si>
  <si>
    <t>Thinking about Andy Burnham and Nigel Farage, who do you think each of the following applies to more?: Has a background most similar to yours</t>
  </si>
  <si>
    <t>Don’t Know</t>
  </si>
  <si>
    <t>Thinking about Andy Burnham and Nigel Farage, who do you think each of the following applies to more?: Seems like an ordinary person</t>
  </si>
  <si>
    <t>Thinking about Andy Burnham and Nigel Farage, who do you think each of the following applies to more?: Represents what it means to be British</t>
  </si>
  <si>
    <t>Thinking about Andy Burnham and Nigel Farage, who do you think each of the following applies to more?: Has the clearest vision of what they would do for the country</t>
  </si>
  <si>
    <t>Thinking about Andy Burnham and Nigel Farage, who do you think each of the following applies to more?: Gives you a reason to feel hopeful about the future</t>
  </si>
  <si>
    <t>Thinking about Andy Burnham and Nigel Farage, who do you think each of the following applies to more?: You'd trust to handle an emergency</t>
  </si>
  <si>
    <t>Thinking about Andy Burnham and Nigel Farage, who do you think each of the following applies to more?: Tells people the truth, even when it's not in their own interest to do so</t>
  </si>
  <si>
    <t>Thinking about Andy Burnham and Nigel Farage, who do you think each of the following applies to more?: Genuinely means what they say</t>
  </si>
  <si>
    <t>To what extent do you agree or disagree with the following statements?: Andy Burnham would have a clear mandate to govern if he became Prime Minister</t>
  </si>
  <si>
    <t>Strongly agree</t>
  </si>
  <si>
    <t>Somewhat agree</t>
  </si>
  <si>
    <t>Neither agree nor disagree</t>
  </si>
  <si>
    <t>Somewhat disagree</t>
  </si>
  <si>
    <t>Strongly disagree</t>
  </si>
  <si>
    <t>To what extent do you agree or disagree with the following statements?: Andy Burnham would be a change from the current government if he became Prime Minister</t>
  </si>
  <si>
    <t>To what extent do you agree or disagree with the following statements?: It is clear what Andy Burnham would do if he became Prime Minister</t>
  </si>
  <si>
    <t>To what extent do you agree or disagree with the following statements?: Andy Burnham would be an improvement over Keir Starmer as Prime Minister</t>
  </si>
  <si>
    <t>To what extent do you agree or disagree with the following statements?: Andy Burnham is more interested in his own ambition than the country</t>
  </si>
  <si>
    <t>To what extent do you agree or disagree with the following statements?: Andy Burnham will face the same problems that brought down Keir Starmer if he becomes Prime Minister</t>
  </si>
  <si>
    <t>As Prime Minister, Andy Burnham would choose his Cabinet and ministers - the MPs running each government department. If Andy Burnham becomes Prime Minister, which comes closest to your view?</t>
  </si>
  <si>
    <t>He should replace Starmer's team and make a fresh start</t>
  </si>
  <si>
    <t>He should keep some of Starmer's team to provide continuity and experience</t>
  </si>
  <si>
    <t>If Andy Burnham becomes Prime Minister, how much of the current government should he change?</t>
  </si>
  <si>
    <t>Replace all or almost all of them</t>
  </si>
  <si>
    <t>Replace most of them</t>
  </si>
  <si>
    <t>Replace about half of them</t>
  </si>
  <si>
    <t>Keep most of them</t>
  </si>
  <si>
    <t>Keep all or almost all of them</t>
  </si>
  <si>
    <t>One change Andy Burnham could make as Prime Minister is appointing Ed Miliband as the Chancellor of the Exchequer - the head of HM Treasury. To what extent would you approve or disapprove of this appointment?</t>
  </si>
  <si>
    <t>Strongly approve</t>
  </si>
  <si>
    <t>Somewhat approve</t>
  </si>
  <si>
    <t>Neither approve nor disapprove</t>
  </si>
  <si>
    <t>Somewhat disapprove</t>
  </si>
  <si>
    <t>Strongly disapprove</t>
  </si>
  <si>
    <t>Do you have a favourable or unfavourable view of the Labour Party?</t>
  </si>
  <si>
    <t>Unfavourable</t>
  </si>
  <si>
    <t>Neither favourable nor unfavourable</t>
  </si>
  <si>
    <t>Favourable</t>
  </si>
  <si>
    <t>Would you say Andy Burnham would be a good leader or a bad leader?</t>
  </si>
  <si>
    <t>A very bad leader</t>
  </si>
  <si>
    <t>A bad leader</t>
  </si>
  <si>
    <t>Neither good nor bad</t>
  </si>
  <si>
    <t>A good leader</t>
  </si>
  <si>
    <t>A very good leader</t>
  </si>
  <si>
    <t>Do you trust Andy Burnham?</t>
  </si>
  <si>
    <t>No, not at all</t>
  </si>
  <si>
    <t>No, not really</t>
  </si>
  <si>
    <t>Yes, somewhat</t>
  </si>
  <si>
    <t>Yes, very much</t>
  </si>
  <si>
    <t>If Andy Burnham became Prime Minister, how pleased or disappointed would you personally be?</t>
  </si>
  <si>
    <t>I would be very disappointed</t>
  </si>
  <si>
    <t>I would be somewhat disappointed</t>
  </si>
  <si>
    <t>I would have no strong feelings about this</t>
  </si>
  <si>
    <t>I would be somewhat pleased</t>
  </si>
  <si>
    <t>I would be very pleased</t>
  </si>
  <si>
    <t>If Andy Burnham was not in the Labour Party, which party would he be in?</t>
  </si>
  <si>
    <t>The Liberal Democrats</t>
  </si>
  <si>
    <t>The Conservative Party</t>
  </si>
  <si>
    <t>The Scottish National Party (SNP)</t>
  </si>
  <si>
    <t>Fieldwork: 26 Jun 2026 - 29 Jun 2026</t>
  </si>
  <si>
    <t>Grid Summary: Please tell us whether you have a favourable or unfavourable view of each of the following.</t>
  </si>
  <si>
    <t>Rupert Lowe</t>
  </si>
  <si>
    <t>Keir Starmer</t>
  </si>
  <si>
    <t>Zack Polanski</t>
  </si>
  <si>
    <t>Jeremy Corbyn</t>
  </si>
  <si>
    <t>Kemi Badenoch</t>
  </si>
  <si>
    <t>Grid Summary: How would you rate Andy Burnham along these traits and characteristics?</t>
  </si>
  <si>
    <t>Unpatriotic | Patriotic</t>
  </si>
  <si>
    <t>Incompetent | Competent</t>
  </si>
  <si>
    <t>Weak | Strong</t>
  </si>
  <si>
    <t>Weird | Normal</t>
  </si>
  <si>
    <t>Dishonest | Honest</t>
  </si>
  <si>
    <t>Left-wing | Right-wing</t>
  </si>
  <si>
    <t>Humourless | Good-humoured</t>
  </si>
  <si>
    <t>Wishy-washy | Firm</t>
  </si>
  <si>
    <t>Grid Summary: You said you would vote for [question('value'), id='394'] if there was an election tomorrow, how important are the following reasons for this?</t>
  </si>
  <si>
    <t>I support the party's policies and values</t>
  </si>
  <si>
    <t>I want to keep another party out</t>
  </si>
  <si>
    <t>My local [question('value'), id='394'] candidate</t>
  </si>
  <si>
    <t>I think Kemi Badenoch would make a good Prime Minister</t>
  </si>
  <si>
    <t>I think Ed Davey would make a good Prime Minister</t>
  </si>
  <si>
    <t>I think Nigel Farage would make a good Prime Minister</t>
  </si>
  <si>
    <t>I think Zack Polanski would make a good Prime Minister</t>
  </si>
  <si>
    <t>Grid Summary: If either of the following were Prime Minister, who do you think would do the better job on each issue?</t>
  </si>
  <si>
    <t>Having a good relationship with Donald Trump</t>
  </si>
  <si>
    <t>Improving the cost of living</t>
  </si>
  <si>
    <t>Tackling illegal immigration</t>
  </si>
  <si>
    <t>Dealing with crime</t>
  </si>
  <si>
    <t>Improving the economy</t>
  </si>
  <si>
    <t>Improving the NHS</t>
  </si>
  <si>
    <t>Managing the UK's relationships with other countries</t>
  </si>
  <si>
    <t>Standing up for ordinary working people</t>
  </si>
  <si>
    <t>Responding to international conflicts and crises</t>
  </si>
  <si>
    <t>Making housing more affordable</t>
  </si>
  <si>
    <t>Representing the whole country, not just one side</t>
  </si>
  <si>
    <t>Improving schools and education</t>
  </si>
  <si>
    <t>Standing up to the political establishment</t>
  </si>
  <si>
    <t>Grid Summary: Thinking about Andy Burnham and Nigel Farage, who do you think each of the following applies to more?</t>
  </si>
  <si>
    <t>Genuinely means what they say</t>
  </si>
  <si>
    <t>Has a background most similar to yours</t>
  </si>
  <si>
    <t>Seems like an ordinary person</t>
  </si>
  <si>
    <t>Represents what it means to be British</t>
  </si>
  <si>
    <t>Has the clearest vision of what they would do for the country</t>
  </si>
  <si>
    <t>Gives you a reason to feel hopeful about the future</t>
  </si>
  <si>
    <t>You'd trust to handle an emergency</t>
  </si>
  <si>
    <t>Tells people the truth, even when it's not in their own interest to do so</t>
  </si>
  <si>
    <t>Grid Summary: To what extent do you agree or disagree with the following statements?</t>
  </si>
  <si>
    <t>Andy Burnham would have a clear mandate to govern if he became Prime Minister</t>
  </si>
  <si>
    <t>Andy Burnham would be a change from the current government if he became Prime Minister</t>
  </si>
  <si>
    <t>Andy Burnham would be an improvement over Keir Starmer as Prime Minister</t>
  </si>
  <si>
    <t>Andy Burnham is more interested in his own ambition than the country</t>
  </si>
  <si>
    <t>Andy Burnham will face the same problems that brought down Keir Starmer if he becomes Prime Minister</t>
  </si>
  <si>
    <t>It is clear what Andy Burnham would do if he became Prime Minister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</si>
</sst>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rgb="FF000000"/>
      <name val="Calibri"/>
    </font>
    <font>
      <b/>
      <sz val="18"/>
      <color rgb="FF000000"/>
      <name val="Calibri"/>
    </font>
    <font>
      <sz val="11"/>
      <name val="Calibri"/>
    </font>
    <font>
      <b/>
      <sz val="11"/>
      <name val="Calibri"/>
    </font>
    <font>
      <b/>
      <sz val="14"/>
      <name val="Calibri"/>
    </font>
    <font>
      <sz val="14"/>
      <name val="Calibri"/>
    </font>
    <font>
      <sz val="13"/>
      <name val="Calibri"/>
    </font>
    <font>
      <i/>
      <sz val="13"/>
      <name val="Calibri"/>
    </font>
    <font>
      <b/>
      <i/>
      <sz val="11"/>
      <name val="Calibri"/>
    </font>
    <font>
      <i/>
      <sz val="11"/>
      <name val="Calibri"/>
    </font>
    <font>
      <u/>
      <sz val="11"/>
      <color rgb="FF0563C1"/>
      <name val="Calibri"/>
    </font>
  </fonts>
  <fills count="3">
    <fill>
      <patternFill patternType="none"/>
    </fill>
    <fill>
      <patternFill patternType="gray125"/>
    </fill>
    <fill>
      <patternFill patternType="solid">
        <fgColor rgb="FFEEEEEE"/>
        <bgColor rgb="FFEEEEEE"/>
      </patternFill>
    </fill>
  </fills>
  <borders count="6">
    <border>
      <left/>
      <right/>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3" fillId="0" borderId="1">
      <alignment horizontal="center" vertical="center" wrapText="1"/>
    </xf>
  </cellStyleXfs>
  <cellXfs count="31">
    <xf numFmtId="0" fontId="0" fillId="0" borderId="0" xfId="0"/>
    <xf numFmtId="0" fontId="5" fillId="0" borderId="0" xfId="0" applyFont="1"/>
    <xf numFmtId="0" fontId="6" fillId="0" borderId="0" xfId="0" applyFont="1" applyAlignment="1">
      <alignment horizontal="left" vertical="center"/>
    </xf>
    <xf numFmtId="0" fontId="8" fillId="0" borderId="0" xfId="0" applyFont="1" applyAlignment="1">
      <alignment horizontal="left" vertical="top"/>
    </xf>
    <xf numFmtId="0" fontId="2" fillId="0" borderId="0" xfId="0" applyFont="1"/>
    <xf numFmtId="0" fontId="11"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11" fillId="0" borderId="0" xfId="0" applyFont="1" applyAlignment="1">
      <alignment horizontal="center" vertical="center"/>
    </xf>
    <xf numFmtId="0" fontId="3" fillId="0" borderId="0" xfId="0" applyFont="1"/>
    <xf numFmtId="0" fontId="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left" vertical="center"/>
    </xf>
    <xf numFmtId="1" fontId="0" fillId="0" borderId="2" xfId="0" applyNumberFormat="1" applyBorder="1" applyAlignment="1">
      <alignment horizontal="center" vertical="center"/>
    </xf>
    <xf numFmtId="0" fontId="4" fillId="0" borderId="0" xfId="0" applyFont="1" applyAlignment="1">
      <alignment horizontal="left" vertical="center"/>
    </xf>
    <xf numFmtId="1" fontId="0" fillId="0" borderId="4" xfId="0" applyNumberFormat="1" applyBorder="1" applyAlignment="1">
      <alignment horizontal="center" vertical="center"/>
    </xf>
    <xf numFmtId="0" fontId="4"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9" fontId="0" fillId="0" borderId="0" xfId="0" applyNumberFormat="1" applyAlignment="1">
      <alignment horizontal="center" vertical="center"/>
    </xf>
    <xf numFmtId="0" fontId="1" fillId="0" borderId="0" xfId="0" applyFont="1"/>
    <xf numFmtId="0" fontId="3" fillId="0" borderId="0" xfId="0" applyFont="1" applyAlignment="1">
      <alignment horizontal="center" vertical="center" wrapText="1"/>
    </xf>
    <xf numFmtId="0" fontId="4" fillId="0" borderId="3" xfId="0" applyFont="1" applyBorder="1" applyAlignment="1">
      <alignment horizontal="center" vertical="center" wrapText="1"/>
    </xf>
    <xf numFmtId="0" fontId="9" fillId="0" borderId="0" xfId="0" applyFont="1"/>
    <xf numFmtId="0" fontId="7" fillId="0" borderId="0" xfId="0" applyFont="1" applyAlignment="1">
      <alignment horizontal="left" vertical="top" wrapText="1"/>
    </xf>
    <xf numFmtId="0" fontId="0" fillId="0" borderId="0" xfId="0"/>
    <xf numFmtId="0" fontId="2" fillId="0" borderId="0" xfId="0" applyFont="1" applyAlignment="1">
      <alignment horizontal="center" vertical="top" wrapText="1"/>
    </xf>
    <xf numFmtId="0" fontId="4" fillId="0" borderId="2" xfId="0" applyFont="1" applyBorder="1" applyAlignment="1">
      <alignment horizontal="center" vertical="center"/>
    </xf>
    <xf numFmtId="0" fontId="0" fillId="0" borderId="5" xfId="0" applyBorder="1"/>
    <xf numFmtId="0" fontId="1" fillId="0" borderId="0" xfId="0" applyFont="1"/>
  </cellXfs>
  <cellStyles count="2">
    <cellStyle name="Normal" xfId="0" builtinId="0"/>
    <cellStyle name="style_answers" xfId="1"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5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defaultRowHeight="14.5" x14ac:dyDescent="0.35"/>
  <cols>
    <col min="6" max="6" width="25" customWidth="1"/>
    <col min="11" max="11" width="40" customWidth="1"/>
  </cols>
  <sheetData>
    <row r="7" spans="6:12" ht="40" customHeight="1" x14ac:dyDescent="0.35">
      <c r="F7" s="27" t="s">
        <v>0</v>
      </c>
      <c r="G7" s="26"/>
      <c r="H7" s="26"/>
      <c r="I7" s="26"/>
      <c r="J7" s="26"/>
      <c r="K7" s="26"/>
      <c r="L7" s="26"/>
    </row>
    <row r="10" spans="6:12" ht="20" customHeight="1" x14ac:dyDescent="0.45">
      <c r="F10" s="1" t="s">
        <v>1</v>
      </c>
      <c r="K10" s="2" t="s">
        <v>2</v>
      </c>
    </row>
    <row r="11" spans="6:12" ht="20" customHeight="1" x14ac:dyDescent="0.45">
      <c r="F11" s="1" t="s">
        <v>3</v>
      </c>
      <c r="K11" s="2" t="s">
        <v>4</v>
      </c>
    </row>
    <row r="12" spans="6:12" ht="20" customHeight="1" x14ac:dyDescent="0.45">
      <c r="F12" s="1" t="s">
        <v>5</v>
      </c>
      <c r="K12" s="2" t="s">
        <v>6</v>
      </c>
    </row>
    <row r="13" spans="6:12" ht="20" customHeight="1" x14ac:dyDescent="0.45">
      <c r="F13" s="1" t="s">
        <v>7</v>
      </c>
      <c r="K13" s="2">
        <v>2013</v>
      </c>
    </row>
    <row r="16" spans="6:12" ht="18.5" x14ac:dyDescent="0.45">
      <c r="F16" s="1" t="s">
        <v>8</v>
      </c>
    </row>
    <row r="17" spans="6:13" ht="50" customHeight="1" x14ac:dyDescent="0.35">
      <c r="F17" s="25" t="s">
        <v>9</v>
      </c>
      <c r="G17" s="26"/>
      <c r="H17" s="26"/>
      <c r="I17" s="26"/>
      <c r="J17" s="26"/>
      <c r="K17" s="26"/>
      <c r="L17" s="26"/>
      <c r="M17" s="26"/>
    </row>
    <row r="19" spans="6:13" ht="30" customHeight="1" x14ac:dyDescent="0.35">
      <c r="F19" s="3" t="s">
        <v>10</v>
      </c>
    </row>
    <row r="20" spans="6:13" ht="17" x14ac:dyDescent="0.35">
      <c r="F20" s="3" t="str">
        <f>HYPERLINK("mailto:polling@publicfirst.co.uk?subject=" &amp; F7, "polling@publicfirst.co.uk")</f>
        <v>polling@publicfirst.co.uk</v>
      </c>
    </row>
  </sheetData>
  <mergeCells count="2">
    <mergeCell ref="F17:M17"/>
    <mergeCell ref="F7:L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98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5.6023794397853967E-2</v>
      </c>
      <c r="D9" s="20">
        <v>5.5138612799524762E-2</v>
      </c>
      <c r="E9" s="20">
        <v>9.8685043080625534E-2</v>
      </c>
      <c r="F9" s="20">
        <v>5.2432435461589828E-2</v>
      </c>
      <c r="G9" s="20">
        <v>5.9128832538153098E-2</v>
      </c>
      <c r="H9" s="20">
        <v>3.1105273958973039E-2</v>
      </c>
      <c r="I9" s="20">
        <v>3.9159705474266858E-2</v>
      </c>
      <c r="K9" s="20">
        <v>6.8134822631306463E-2</v>
      </c>
      <c r="L9" s="20">
        <v>4.4403348618321091E-2</v>
      </c>
      <c r="N9" s="20">
        <v>6.5099814318609367E-2</v>
      </c>
      <c r="O9" s="20">
        <v>0</v>
      </c>
      <c r="P9" s="20">
        <v>4.9919039708411633E-2</v>
      </c>
      <c r="Q9" s="20">
        <v>4.8961478603146272E-2</v>
      </c>
      <c r="R9" s="20">
        <v>5.4656963497020747E-2</v>
      </c>
      <c r="S9" s="20">
        <v>3.6097624583704697E-2</v>
      </c>
      <c r="T9" s="20">
        <v>1.6200610847764019E-2</v>
      </c>
      <c r="U9" s="20">
        <v>5.8556598246297359E-2</v>
      </c>
      <c r="V9" s="20">
        <v>0.1087487274020672</v>
      </c>
      <c r="W9" s="20">
        <v>4.6321658632412853E-2</v>
      </c>
      <c r="X9" s="20">
        <v>3.4573901253005863E-2</v>
      </c>
      <c r="Y9" s="20">
        <v>7.1001078875716467E-2</v>
      </c>
      <c r="AA9" s="20">
        <v>9.063577850142307E-2</v>
      </c>
      <c r="AB9" s="20">
        <v>5.0095950883850528E-2</v>
      </c>
      <c r="AC9" s="20">
        <v>4.3859547442865118E-2</v>
      </c>
      <c r="AD9" s="20">
        <v>3.5690116332571672E-2</v>
      </c>
      <c r="AF9" s="20">
        <v>2.5587177167687419E-2</v>
      </c>
      <c r="AG9" s="20">
        <v>0.12598717097517631</v>
      </c>
      <c r="AH9" s="20">
        <v>2.7348828726844691E-2</v>
      </c>
      <c r="AI9" s="20">
        <v>1.9530983575947999E-2</v>
      </c>
      <c r="AJ9" s="20">
        <v>3.2269469416455449E-2</v>
      </c>
      <c r="AK9" s="20">
        <v>4.0262726758550318E-2</v>
      </c>
      <c r="AL9" s="20">
        <v>2.935583753549412E-2</v>
      </c>
      <c r="AM9" s="20">
        <v>0</v>
      </c>
      <c r="AN9" s="20">
        <v>4.5311461490744012E-2</v>
      </c>
      <c r="AP9" s="20">
        <v>3.1238363593196351E-2</v>
      </c>
      <c r="AQ9" s="20">
        <v>0.1321809019015254</v>
      </c>
      <c r="AR9" s="20">
        <v>1.181847962230155E-2</v>
      </c>
      <c r="AS9" s="20">
        <v>3.3365824420369179E-2</v>
      </c>
      <c r="AT9" s="20">
        <v>1.374701864254199E-2</v>
      </c>
      <c r="AU9" s="20">
        <v>1.8034053246129979E-2</v>
      </c>
      <c r="AV9" s="20">
        <v>0</v>
      </c>
      <c r="AW9" s="20">
        <v>2.147074267546056E-2</v>
      </c>
      <c r="AY9" s="20">
        <v>3.4349280846324402E-2</v>
      </c>
      <c r="AZ9" s="20">
        <v>0.2058693111354821</v>
      </c>
      <c r="BA9" s="20">
        <v>1.480482171558558E-2</v>
      </c>
      <c r="BB9" s="20">
        <v>1.7917083335614949E-2</v>
      </c>
      <c r="BC9" s="20">
        <v>1.713663912295035E-2</v>
      </c>
      <c r="BD9" s="20">
        <v>1.5848648274709581E-2</v>
      </c>
      <c r="BE9" s="20">
        <v>0</v>
      </c>
      <c r="BF9" s="20">
        <v>4.7894822277691537E-3</v>
      </c>
      <c r="BG9" s="20">
        <v>2.3263285184071739E-2</v>
      </c>
    </row>
    <row r="10" spans="2:61" ht="19" customHeight="1" x14ac:dyDescent="0.35">
      <c r="B10" s="22" t="s">
        <v>89</v>
      </c>
      <c r="C10" s="20">
        <v>9.3827651964987754E-2</v>
      </c>
      <c r="D10" s="20">
        <v>6.9971448399935812E-2</v>
      </c>
      <c r="E10" s="20">
        <v>0.1395190737380515</v>
      </c>
      <c r="F10" s="20">
        <v>6.8415867985469322E-2</v>
      </c>
      <c r="G10" s="20">
        <v>8.4470488788535969E-2</v>
      </c>
      <c r="H10" s="20">
        <v>9.5766947247804657E-2</v>
      </c>
      <c r="I10" s="20">
        <v>9.9488634796243924E-2</v>
      </c>
      <c r="K10" s="20">
        <v>0.1027377280353496</v>
      </c>
      <c r="L10" s="20">
        <v>8.5500207266839545E-2</v>
      </c>
      <c r="N10" s="20">
        <v>0.101238742362682</v>
      </c>
      <c r="O10" s="20">
        <v>6.5925930615346795E-2</v>
      </c>
      <c r="P10" s="20">
        <v>9.399715577942723E-2</v>
      </c>
      <c r="Q10" s="20">
        <v>7.4250607417361572E-2</v>
      </c>
      <c r="R10" s="20">
        <v>7.458794178659689E-2</v>
      </c>
      <c r="S10" s="20">
        <v>9.4051740425962621E-2</v>
      </c>
      <c r="T10" s="20">
        <v>0.1029407229642722</v>
      </c>
      <c r="U10" s="20">
        <v>0.1056060260142931</v>
      </c>
      <c r="V10" s="20">
        <v>9.1280413361007104E-2</v>
      </c>
      <c r="W10" s="20">
        <v>8.6031430301780537E-2</v>
      </c>
      <c r="X10" s="20">
        <v>7.2444037578720394E-2</v>
      </c>
      <c r="Y10" s="20">
        <v>0.14293592531078289</v>
      </c>
      <c r="AA10" s="20">
        <v>0.14485421552705741</v>
      </c>
      <c r="AB10" s="20">
        <v>8.7393167442045797E-2</v>
      </c>
      <c r="AC10" s="20">
        <v>6.5210878463649272E-2</v>
      </c>
      <c r="AD10" s="20">
        <v>7.0894736361707067E-2</v>
      </c>
      <c r="AF10" s="20">
        <v>4.8961775270173452E-2</v>
      </c>
      <c r="AG10" s="20">
        <v>0.18156711634741921</v>
      </c>
      <c r="AH10" s="20">
        <v>0.15117156898423359</v>
      </c>
      <c r="AI10" s="20">
        <v>8.9310213865496674E-2</v>
      </c>
      <c r="AJ10" s="20">
        <v>4.148698952126504E-2</v>
      </c>
      <c r="AK10" s="20">
        <v>8.1130483468562567E-2</v>
      </c>
      <c r="AL10" s="20">
        <v>2.878142839555646E-2</v>
      </c>
      <c r="AM10" s="20">
        <v>5.4110041053535778E-2</v>
      </c>
      <c r="AN10" s="20">
        <v>5.3085206717832227E-2</v>
      </c>
      <c r="AP10" s="20">
        <v>4.6648588056282067E-2</v>
      </c>
      <c r="AQ10" s="20">
        <v>0.18173464610713569</v>
      </c>
      <c r="AR10" s="20">
        <v>0.14486314855444909</v>
      </c>
      <c r="AS10" s="20">
        <v>6.9297834123753566E-2</v>
      </c>
      <c r="AT10" s="20">
        <v>4.311299619941341E-2</v>
      </c>
      <c r="AU10" s="20">
        <v>7.0858836000558104E-2</v>
      </c>
      <c r="AV10" s="20">
        <v>2.3434372197149271E-2</v>
      </c>
      <c r="AW10" s="20">
        <v>3.1568724759272963E-2</v>
      </c>
      <c r="AY10" s="20">
        <v>5.865661835397383E-2</v>
      </c>
      <c r="AZ10" s="20">
        <v>0.24966198386052019</v>
      </c>
      <c r="BA10" s="20">
        <v>0.1696252193912505</v>
      </c>
      <c r="BB10" s="20">
        <v>5.9180172696621923E-2</v>
      </c>
      <c r="BC10" s="20">
        <v>2.5815413100683301E-2</v>
      </c>
      <c r="BD10" s="20">
        <v>9.116334327708292E-2</v>
      </c>
      <c r="BE10" s="20">
        <v>1.8414885398312202E-2</v>
      </c>
      <c r="BF10" s="20">
        <v>4.4874226605548323E-2</v>
      </c>
      <c r="BG10" s="20">
        <v>4.0519168298615987E-2</v>
      </c>
    </row>
    <row r="11" spans="2:61" ht="19" customHeight="1" x14ac:dyDescent="0.35">
      <c r="B11" s="22" t="s">
        <v>90</v>
      </c>
      <c r="C11" s="20">
        <v>9.93539465048522E-2</v>
      </c>
      <c r="D11" s="20">
        <v>0.11895066534128999</v>
      </c>
      <c r="E11" s="20">
        <v>0.126331996119073</v>
      </c>
      <c r="F11" s="20">
        <v>0.1247074493779228</v>
      </c>
      <c r="G11" s="20">
        <v>6.9673759142858852E-2</v>
      </c>
      <c r="H11" s="20">
        <v>8.6922765399136584E-2</v>
      </c>
      <c r="I11" s="20">
        <v>7.629124886111277E-2</v>
      </c>
      <c r="K11" s="20">
        <v>0.10881657433793181</v>
      </c>
      <c r="L11" s="20">
        <v>9.0508849459497276E-2</v>
      </c>
      <c r="N11" s="20">
        <v>8.7476506719059363E-2</v>
      </c>
      <c r="O11" s="20">
        <v>1.9495297382862431E-2</v>
      </c>
      <c r="P11" s="20">
        <v>8.7339787729692683E-2</v>
      </c>
      <c r="Q11" s="20">
        <v>9.1564536089345366E-2</v>
      </c>
      <c r="R11" s="20">
        <v>0.10202011292555579</v>
      </c>
      <c r="S11" s="20">
        <v>8.5100085656205554E-2</v>
      </c>
      <c r="T11" s="20">
        <v>0.1157255246566037</v>
      </c>
      <c r="U11" s="20">
        <v>0.1203019943105243</v>
      </c>
      <c r="V11" s="20">
        <v>0.1380591745011307</v>
      </c>
      <c r="W11" s="20">
        <v>8.1197264149304213E-2</v>
      </c>
      <c r="X11" s="20">
        <v>9.987672231711868E-2</v>
      </c>
      <c r="Y11" s="20">
        <v>8.9144355281156759E-2</v>
      </c>
      <c r="AA11" s="20">
        <v>0.112736144266412</v>
      </c>
      <c r="AB11" s="20">
        <v>0.1196328656874973</v>
      </c>
      <c r="AC11" s="20">
        <v>9.6797902112346734E-2</v>
      </c>
      <c r="AD11" s="20">
        <v>6.6346511410021222E-2</v>
      </c>
      <c r="AF11" s="20">
        <v>6.4426194255582048E-2</v>
      </c>
      <c r="AG11" s="20">
        <v>0.1461862714505639</v>
      </c>
      <c r="AH11" s="20">
        <v>0.1281260497209292</v>
      </c>
      <c r="AI11" s="20">
        <v>0.1346067751583937</v>
      </c>
      <c r="AJ11" s="20">
        <v>8.20250066879014E-2</v>
      </c>
      <c r="AK11" s="20">
        <v>4.2888668253357423E-2</v>
      </c>
      <c r="AL11" s="20">
        <v>7.6094304464798437E-2</v>
      </c>
      <c r="AM11" s="20">
        <v>5.9359460716408727E-2</v>
      </c>
      <c r="AN11" s="20">
        <v>9.2939255896701323E-2</v>
      </c>
      <c r="AP11" s="20">
        <v>7.5953967351365365E-2</v>
      </c>
      <c r="AQ11" s="20">
        <v>0.14367973764131289</v>
      </c>
      <c r="AR11" s="20">
        <v>0.1785268537165941</v>
      </c>
      <c r="AS11" s="20">
        <v>9.9586402946806235E-2</v>
      </c>
      <c r="AT11" s="20">
        <v>5.0049813557514221E-2</v>
      </c>
      <c r="AU11" s="20">
        <v>6.3665436814423312E-2</v>
      </c>
      <c r="AV11" s="20">
        <v>4.0264683973179949E-2</v>
      </c>
      <c r="AW11" s="20">
        <v>6.6126908075043359E-2</v>
      </c>
      <c r="AY11" s="20">
        <v>9.1509724246909813E-2</v>
      </c>
      <c r="AZ11" s="20">
        <v>0.15663066003857429</v>
      </c>
      <c r="BA11" s="20">
        <v>0.1794861022800473</v>
      </c>
      <c r="BB11" s="20">
        <v>0.1169274523804195</v>
      </c>
      <c r="BC11" s="20">
        <v>4.2886561093025299E-2</v>
      </c>
      <c r="BD11" s="20">
        <v>5.340329386822136E-2</v>
      </c>
      <c r="BE11" s="20">
        <v>6.2409774811156997E-2</v>
      </c>
      <c r="BF11" s="20">
        <v>0.1162629919508105</v>
      </c>
      <c r="BG11" s="20">
        <v>4.5832580094872073E-2</v>
      </c>
    </row>
    <row r="12" spans="2:61" ht="19" customHeight="1" x14ac:dyDescent="0.35">
      <c r="B12" s="22" t="s">
        <v>91</v>
      </c>
      <c r="C12" s="20">
        <v>0.14381454188618559</v>
      </c>
      <c r="D12" s="20">
        <v>0.16425820023698121</v>
      </c>
      <c r="E12" s="20">
        <v>0.15087216969643069</v>
      </c>
      <c r="F12" s="20">
        <v>0.19809546870048869</v>
      </c>
      <c r="G12" s="20">
        <v>0.1535421781491243</v>
      </c>
      <c r="H12" s="20">
        <v>0.1109978999860604</v>
      </c>
      <c r="I12" s="20">
        <v>9.4812912647850536E-2</v>
      </c>
      <c r="K12" s="20">
        <v>0.12580712055130111</v>
      </c>
      <c r="L12" s="20">
        <v>0.16098934717690341</v>
      </c>
      <c r="N12" s="20">
        <v>0.14439117102102109</v>
      </c>
      <c r="O12" s="20">
        <v>0.27495207029828239</v>
      </c>
      <c r="P12" s="20">
        <v>0.16385130200351211</v>
      </c>
      <c r="Q12" s="20">
        <v>0.1197134147456262</v>
      </c>
      <c r="R12" s="20">
        <v>0.1244872993829929</v>
      </c>
      <c r="S12" s="20">
        <v>0.1177293957503547</v>
      </c>
      <c r="T12" s="20">
        <v>7.6611069143843025E-2</v>
      </c>
      <c r="U12" s="20">
        <v>0.19555528742895109</v>
      </c>
      <c r="V12" s="20">
        <v>0.1655410553741688</v>
      </c>
      <c r="W12" s="20">
        <v>0.15535756847431401</v>
      </c>
      <c r="X12" s="20">
        <v>0.1195216140370465</v>
      </c>
      <c r="Y12" s="20">
        <v>0.11772780693254491</v>
      </c>
      <c r="AA12" s="20">
        <v>0.14815279560239911</v>
      </c>
      <c r="AB12" s="20">
        <v>0.12625004683415439</v>
      </c>
      <c r="AC12" s="20">
        <v>0.1336001201486568</v>
      </c>
      <c r="AD12" s="20">
        <v>0.16678541282374201</v>
      </c>
      <c r="AF12" s="20">
        <v>9.4631161764412039E-2</v>
      </c>
      <c r="AG12" s="20">
        <v>0.15887623350931951</v>
      </c>
      <c r="AH12" s="20">
        <v>0.19864334065624889</v>
      </c>
      <c r="AI12" s="20">
        <v>0.1646629487831103</v>
      </c>
      <c r="AJ12" s="20">
        <v>0.12894568907121801</v>
      </c>
      <c r="AK12" s="20">
        <v>0.17234751296525139</v>
      </c>
      <c r="AL12" s="20">
        <v>0.14353638507160391</v>
      </c>
      <c r="AM12" s="20">
        <v>0.1846898631361262</v>
      </c>
      <c r="AN12" s="20">
        <v>0.17103987113309191</v>
      </c>
      <c r="AP12" s="20">
        <v>0.11306659727707249</v>
      </c>
      <c r="AQ12" s="20">
        <v>0.15801257402101651</v>
      </c>
      <c r="AR12" s="20">
        <v>0.1781156469972266</v>
      </c>
      <c r="AS12" s="20">
        <v>0.1347573303920481</v>
      </c>
      <c r="AT12" s="20">
        <v>9.7841796511514464E-2</v>
      </c>
      <c r="AU12" s="20">
        <v>0.20369652301043539</v>
      </c>
      <c r="AV12" s="20">
        <v>0.14879093088571579</v>
      </c>
      <c r="AW12" s="20">
        <v>0.16152624241822389</v>
      </c>
      <c r="AY12" s="20">
        <v>0.11247407838033779</v>
      </c>
      <c r="AZ12" s="20">
        <v>0.18416503353963171</v>
      </c>
      <c r="BA12" s="20">
        <v>0.1660094257126683</v>
      </c>
      <c r="BB12" s="20">
        <v>0.16529069827822729</v>
      </c>
      <c r="BC12" s="20">
        <v>7.0973447951578505E-2</v>
      </c>
      <c r="BD12" s="20">
        <v>0.23774146759442141</v>
      </c>
      <c r="BE12" s="20">
        <v>0.13157923022229381</v>
      </c>
      <c r="BF12" s="20">
        <v>0.1560285886602224</v>
      </c>
      <c r="BG12" s="20">
        <v>0.24369645826312261</v>
      </c>
    </row>
    <row r="13" spans="2:61" ht="19" customHeight="1" x14ac:dyDescent="0.35">
      <c r="B13" s="22" t="s">
        <v>92</v>
      </c>
      <c r="C13" s="20">
        <v>0.1123942175092334</v>
      </c>
      <c r="D13" s="20">
        <v>0.14343234799920421</v>
      </c>
      <c r="E13" s="20">
        <v>0.14813636654283421</v>
      </c>
      <c r="F13" s="20">
        <v>0.1141508070526966</v>
      </c>
      <c r="G13" s="20">
        <v>9.7113968485642535E-2</v>
      </c>
      <c r="H13" s="20">
        <v>7.9695135975794945E-2</v>
      </c>
      <c r="I13" s="20">
        <v>9.5607183052803899E-2</v>
      </c>
      <c r="K13" s="20">
        <v>0.1170745585356722</v>
      </c>
      <c r="L13" s="20">
        <v>0.1082858701722493</v>
      </c>
      <c r="N13" s="20">
        <v>0.12183007744777299</v>
      </c>
      <c r="O13" s="20">
        <v>0.19570982992453981</v>
      </c>
      <c r="P13" s="20">
        <v>0.1161976349028266</v>
      </c>
      <c r="Q13" s="20">
        <v>8.4026171067911201E-2</v>
      </c>
      <c r="R13" s="20">
        <v>0.1174392917766183</v>
      </c>
      <c r="S13" s="20">
        <v>0.1151458300418496</v>
      </c>
      <c r="T13" s="20">
        <v>0.12967260366414779</v>
      </c>
      <c r="U13" s="20">
        <v>9.0473328356556248E-2</v>
      </c>
      <c r="V13" s="20">
        <v>0.11464897772638211</v>
      </c>
      <c r="W13" s="20">
        <v>0.13226196962232881</v>
      </c>
      <c r="X13" s="20">
        <v>8.6094865254724318E-2</v>
      </c>
      <c r="Y13" s="20">
        <v>7.6720613269440727E-2</v>
      </c>
      <c r="AA13" s="20">
        <v>0.1025083869545818</v>
      </c>
      <c r="AB13" s="20">
        <v>0.1104509405298139</v>
      </c>
      <c r="AC13" s="20">
        <v>0.12573218057790539</v>
      </c>
      <c r="AD13" s="20">
        <v>0.1109004843796985</v>
      </c>
      <c r="AF13" s="20">
        <v>7.4454575676060772E-2</v>
      </c>
      <c r="AG13" s="20">
        <v>0.13118408345826041</v>
      </c>
      <c r="AH13" s="20">
        <v>0.13936918880759289</v>
      </c>
      <c r="AI13" s="20">
        <v>0.19049434570238741</v>
      </c>
      <c r="AJ13" s="20">
        <v>1.449995080191238E-2</v>
      </c>
      <c r="AK13" s="20">
        <v>0.14574387084478249</v>
      </c>
      <c r="AL13" s="20">
        <v>0.1125388296423593</v>
      </c>
      <c r="AM13" s="20">
        <v>3.3750388000907343E-2</v>
      </c>
      <c r="AN13" s="20">
        <v>0.1465481863159068</v>
      </c>
      <c r="AP13" s="20">
        <v>8.1249679274354725E-2</v>
      </c>
      <c r="AQ13" s="20">
        <v>0.1163726294739638</v>
      </c>
      <c r="AR13" s="20">
        <v>0.12444584360301961</v>
      </c>
      <c r="AS13" s="20">
        <v>0.19773237469013941</v>
      </c>
      <c r="AT13" s="20">
        <v>7.1648315159361264E-2</v>
      </c>
      <c r="AU13" s="20">
        <v>0.1422350341506447</v>
      </c>
      <c r="AV13" s="20">
        <v>4.2521946113944567E-2</v>
      </c>
      <c r="AW13" s="20">
        <v>0.13390249627470771</v>
      </c>
      <c r="AY13" s="20">
        <v>0.11488277166086849</v>
      </c>
      <c r="AZ13" s="20">
        <v>7.61228501205342E-2</v>
      </c>
      <c r="BA13" s="20">
        <v>0.1359500600104965</v>
      </c>
      <c r="BB13" s="20">
        <v>0.2037113903513616</v>
      </c>
      <c r="BC13" s="20">
        <v>8.0071573566272994E-2</v>
      </c>
      <c r="BD13" s="20">
        <v>0.1198248423902856</v>
      </c>
      <c r="BE13" s="20">
        <v>7.390720679118444E-2</v>
      </c>
      <c r="BF13" s="20">
        <v>0.12887004361647189</v>
      </c>
      <c r="BG13" s="20">
        <v>0.15742234318026621</v>
      </c>
    </row>
    <row r="14" spans="2:61" ht="19" customHeight="1" x14ac:dyDescent="0.35">
      <c r="B14" s="22" t="s">
        <v>93</v>
      </c>
      <c r="C14" s="20">
        <v>0.1156643767734036</v>
      </c>
      <c r="D14" s="20">
        <v>0.1146844932001989</v>
      </c>
      <c r="E14" s="20">
        <v>8.5689133635377182E-2</v>
      </c>
      <c r="F14" s="20">
        <v>0.1103791652295619</v>
      </c>
      <c r="G14" s="20">
        <v>0.11676847272931271</v>
      </c>
      <c r="H14" s="20">
        <v>0.1260819995492593</v>
      </c>
      <c r="I14" s="20">
        <v>0.13697447680595701</v>
      </c>
      <c r="K14" s="20">
        <v>0.1179435644940169</v>
      </c>
      <c r="L14" s="20">
        <v>0.1118162222358484</v>
      </c>
      <c r="N14" s="20">
        <v>0.12718729531024739</v>
      </c>
      <c r="O14" s="20">
        <v>0.16812699862400521</v>
      </c>
      <c r="P14" s="20">
        <v>5.588741208793644E-2</v>
      </c>
      <c r="Q14" s="20">
        <v>7.8726334932073719E-2</v>
      </c>
      <c r="R14" s="20">
        <v>0.12698752056023371</v>
      </c>
      <c r="S14" s="20">
        <v>0.12232850600759899</v>
      </c>
      <c r="T14" s="20">
        <v>0.1174450577674697</v>
      </c>
      <c r="U14" s="20">
        <v>9.5163772741568356E-2</v>
      </c>
      <c r="V14" s="20">
        <v>0.1053338871786334</v>
      </c>
      <c r="W14" s="20">
        <v>0.1084250848711916</v>
      </c>
      <c r="X14" s="20">
        <v>0.14118312193062529</v>
      </c>
      <c r="Y14" s="20">
        <v>0.13965271594910919</v>
      </c>
      <c r="AA14" s="20">
        <v>0.1102533869233218</v>
      </c>
      <c r="AB14" s="20">
        <v>0.13558233885712659</v>
      </c>
      <c r="AC14" s="20">
        <v>0.1094224706213705</v>
      </c>
      <c r="AD14" s="20">
        <v>0.1066109470470738</v>
      </c>
      <c r="AF14" s="20">
        <v>0.1367346559772171</v>
      </c>
      <c r="AG14" s="20">
        <v>8.2450650896812264E-2</v>
      </c>
      <c r="AH14" s="20">
        <v>0.18377590737115779</v>
      </c>
      <c r="AI14" s="20">
        <v>0.19341259821536499</v>
      </c>
      <c r="AJ14" s="20">
        <v>7.1583715509482532E-2</v>
      </c>
      <c r="AK14" s="20">
        <v>0.1525026330894165</v>
      </c>
      <c r="AL14" s="20">
        <v>0.1033992367455701</v>
      </c>
      <c r="AM14" s="20">
        <v>6.1093724867929459E-2</v>
      </c>
      <c r="AN14" s="20">
        <v>0.100766044746574</v>
      </c>
      <c r="AP14" s="20">
        <v>0.157918492009365</v>
      </c>
      <c r="AQ14" s="20">
        <v>7.3464364253990722E-2</v>
      </c>
      <c r="AR14" s="20">
        <v>0.16091221600149019</v>
      </c>
      <c r="AS14" s="20">
        <v>0.1986445488988822</v>
      </c>
      <c r="AT14" s="20">
        <v>0.1020746909388386</v>
      </c>
      <c r="AU14" s="20">
        <v>0.1350214298027195</v>
      </c>
      <c r="AV14" s="20">
        <v>5.4985120738825707E-2</v>
      </c>
      <c r="AW14" s="20">
        <v>0.1125428339998133</v>
      </c>
      <c r="AY14" s="20">
        <v>0.14462869012038049</v>
      </c>
      <c r="AZ14" s="20">
        <v>5.8029693696941442E-2</v>
      </c>
      <c r="BA14" s="20">
        <v>0.15299751422469429</v>
      </c>
      <c r="BB14" s="20">
        <v>0.14946500750239911</v>
      </c>
      <c r="BC14" s="20">
        <v>0.1056575273319785</v>
      </c>
      <c r="BD14" s="20">
        <v>0.14732712271456061</v>
      </c>
      <c r="BE14" s="20">
        <v>8.4156497575494121E-2</v>
      </c>
      <c r="BF14" s="20">
        <v>0.15095503717753131</v>
      </c>
      <c r="BG14" s="20">
        <v>0.13266143745440809</v>
      </c>
    </row>
    <row r="15" spans="2:61" ht="19" customHeight="1" x14ac:dyDescent="0.35">
      <c r="B15" s="22" t="s">
        <v>94</v>
      </c>
      <c r="C15" s="20">
        <v>0.33982697778633009</v>
      </c>
      <c r="D15" s="20">
        <v>0.25041957716118612</v>
      </c>
      <c r="E15" s="20">
        <v>0.1993785605881811</v>
      </c>
      <c r="F15" s="20">
        <v>0.27662662287844081</v>
      </c>
      <c r="G15" s="20">
        <v>0.38795765247790009</v>
      </c>
      <c r="H15" s="20">
        <v>0.45337375657943513</v>
      </c>
      <c r="I15" s="20">
        <v>0.44915718385210618</v>
      </c>
      <c r="K15" s="20">
        <v>0.33654221688879682</v>
      </c>
      <c r="L15" s="20">
        <v>0.34342521766462392</v>
      </c>
      <c r="N15" s="20">
        <v>0.3155643140533253</v>
      </c>
      <c r="O15" s="20">
        <v>0.27578987315496351</v>
      </c>
      <c r="P15" s="20">
        <v>0.42420837447249149</v>
      </c>
      <c r="Q15" s="20">
        <v>0.38336828426359337</v>
      </c>
      <c r="R15" s="20">
        <v>0.35959298972797538</v>
      </c>
      <c r="S15" s="20">
        <v>0.37430999221171452</v>
      </c>
      <c r="T15" s="20">
        <v>0.40860511864334281</v>
      </c>
      <c r="U15" s="20">
        <v>0.26799860038874679</v>
      </c>
      <c r="V15" s="20">
        <v>0.2391968241478917</v>
      </c>
      <c r="W15" s="20">
        <v>0.35274631608822887</v>
      </c>
      <c r="X15" s="20">
        <v>0.41751770234523428</v>
      </c>
      <c r="Y15" s="20">
        <v>0.35125679193140968</v>
      </c>
      <c r="AA15" s="20">
        <v>0.27349386891171612</v>
      </c>
      <c r="AB15" s="20">
        <v>0.33468850884795159</v>
      </c>
      <c r="AC15" s="20">
        <v>0.39372803580678711</v>
      </c>
      <c r="AD15" s="20">
        <v>0.3702402659494638</v>
      </c>
      <c r="AF15" s="20">
        <v>0.55138746827395557</v>
      </c>
      <c r="AG15" s="20">
        <v>0.16591464932366101</v>
      </c>
      <c r="AH15" s="20">
        <v>0.1715651157329931</v>
      </c>
      <c r="AI15" s="20">
        <v>0.19787708820904429</v>
      </c>
      <c r="AJ15" s="20">
        <v>0.60960523415810297</v>
      </c>
      <c r="AK15" s="20">
        <v>0.34887000768564258</v>
      </c>
      <c r="AL15" s="20">
        <v>0.36569774674149308</v>
      </c>
      <c r="AM15" s="20">
        <v>0.2823373150190342</v>
      </c>
      <c r="AN15" s="20">
        <v>0.33634637785418009</v>
      </c>
      <c r="AP15" s="20">
        <v>0.4852596869169985</v>
      </c>
      <c r="AQ15" s="20">
        <v>0.1876727397148136</v>
      </c>
      <c r="AR15" s="20">
        <v>0.20131781150491901</v>
      </c>
      <c r="AS15" s="20">
        <v>0.25034258842770019</v>
      </c>
      <c r="AT15" s="20">
        <v>0.61099649760609231</v>
      </c>
      <c r="AU15" s="20">
        <v>0.36648868697508907</v>
      </c>
      <c r="AV15" s="20">
        <v>0.25496071291589117</v>
      </c>
      <c r="AW15" s="20">
        <v>0.3543966152595085</v>
      </c>
      <c r="AY15" s="20">
        <v>0.4362482372869454</v>
      </c>
      <c r="AZ15" s="20">
        <v>5.1247348519232849E-2</v>
      </c>
      <c r="BA15" s="20">
        <v>0.1661785116672049</v>
      </c>
      <c r="BB15" s="20">
        <v>0.2722112592667541</v>
      </c>
      <c r="BC15" s="20">
        <v>0.64402037154045078</v>
      </c>
      <c r="BD15" s="20">
        <v>0.33469128188071873</v>
      </c>
      <c r="BE15" s="20">
        <v>0.40341016291601822</v>
      </c>
      <c r="BF15" s="20">
        <v>0.24858213619414021</v>
      </c>
      <c r="BG15" s="20">
        <v>0.33758315412817169</v>
      </c>
    </row>
    <row r="16" spans="2:61" ht="19" customHeight="1" x14ac:dyDescent="0.35">
      <c r="B16" s="22" t="s">
        <v>95</v>
      </c>
      <c r="C16" s="20">
        <v>3.9094493177153397E-2</v>
      </c>
      <c r="D16" s="20">
        <v>8.3144654861679226E-2</v>
      </c>
      <c r="E16" s="20">
        <v>5.1387656599426727E-2</v>
      </c>
      <c r="F16" s="20">
        <v>5.5192183313830183E-2</v>
      </c>
      <c r="G16" s="20">
        <v>3.134464768847256E-2</v>
      </c>
      <c r="H16" s="20">
        <v>1.605622130353606E-2</v>
      </c>
      <c r="I16" s="20">
        <v>8.5086545096589826E-3</v>
      </c>
      <c r="K16" s="20">
        <v>2.294341452562524E-2</v>
      </c>
      <c r="L16" s="20">
        <v>5.5070937405717113E-2</v>
      </c>
      <c r="N16" s="20">
        <v>3.721207876728256E-2</v>
      </c>
      <c r="O16" s="20">
        <v>0</v>
      </c>
      <c r="P16" s="20">
        <v>8.5992933157016185E-3</v>
      </c>
      <c r="Q16" s="20">
        <v>0.11938917288094229</v>
      </c>
      <c r="R16" s="20">
        <v>4.0227880343006207E-2</v>
      </c>
      <c r="S16" s="20">
        <v>5.5236825322609442E-2</v>
      </c>
      <c r="T16" s="20">
        <v>3.2799292312556738E-2</v>
      </c>
      <c r="U16" s="20">
        <v>6.6344392513062789E-2</v>
      </c>
      <c r="V16" s="20">
        <v>3.7190940308718848E-2</v>
      </c>
      <c r="W16" s="20">
        <v>3.7658707860438977E-2</v>
      </c>
      <c r="X16" s="20">
        <v>2.8788035283524371E-2</v>
      </c>
      <c r="Y16" s="20">
        <v>1.1560712449839529E-2</v>
      </c>
      <c r="AA16" s="20">
        <v>1.7365423313088772E-2</v>
      </c>
      <c r="AB16" s="20">
        <v>3.5906180917559823E-2</v>
      </c>
      <c r="AC16" s="20">
        <v>3.1648864826418953E-2</v>
      </c>
      <c r="AD16" s="20">
        <v>7.2531525695721855E-2</v>
      </c>
      <c r="AF16" s="20">
        <v>3.816991614911734E-3</v>
      </c>
      <c r="AG16" s="20">
        <v>7.8338240387873011E-3</v>
      </c>
      <c r="AH16" s="20">
        <v>0</v>
      </c>
      <c r="AI16" s="20">
        <v>1.010504649025469E-2</v>
      </c>
      <c r="AJ16" s="20">
        <v>1.958394483366226E-2</v>
      </c>
      <c r="AK16" s="20">
        <v>1.6254096934436649E-2</v>
      </c>
      <c r="AL16" s="20">
        <v>0.14059623140312449</v>
      </c>
      <c r="AM16" s="20">
        <v>0.3246592072060584</v>
      </c>
      <c r="AN16" s="20">
        <v>5.3963595844969833E-2</v>
      </c>
      <c r="AP16" s="20">
        <v>8.6646255213654703E-3</v>
      </c>
      <c r="AQ16" s="20">
        <v>6.8824068862412147E-3</v>
      </c>
      <c r="AR16" s="20">
        <v>0</v>
      </c>
      <c r="AS16" s="20">
        <v>1.627309610030106E-2</v>
      </c>
      <c r="AT16" s="20">
        <v>1.0528871384723771E-2</v>
      </c>
      <c r="AU16" s="20">
        <v>0</v>
      </c>
      <c r="AV16" s="20">
        <v>0.43504223317529372</v>
      </c>
      <c r="AW16" s="20">
        <v>0.1184654365379697</v>
      </c>
      <c r="AY16" s="20">
        <v>7.2505991042598854E-3</v>
      </c>
      <c r="AZ16" s="20">
        <v>1.8273119089083179E-2</v>
      </c>
      <c r="BA16" s="20">
        <v>1.494834499805257E-2</v>
      </c>
      <c r="BB16" s="20">
        <v>1.529693618860138E-2</v>
      </c>
      <c r="BC16" s="20">
        <v>1.3438466293060201E-2</v>
      </c>
      <c r="BD16" s="20">
        <v>0</v>
      </c>
      <c r="BE16" s="20">
        <v>0.22612224228554029</v>
      </c>
      <c r="BF16" s="20">
        <v>0.1496374935675063</v>
      </c>
      <c r="BG16" s="20">
        <v>1.902157339647173E-2</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99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5.0382989303013333E-2</v>
      </c>
      <c r="D9" s="20">
        <v>0.1023796318563947</v>
      </c>
      <c r="E9" s="20">
        <v>8.3093303151515086E-2</v>
      </c>
      <c r="F9" s="20">
        <v>3.6008894923344352E-2</v>
      </c>
      <c r="G9" s="20">
        <v>3.2224015803682012E-2</v>
      </c>
      <c r="H9" s="20">
        <v>4.2807299162244648E-2</v>
      </c>
      <c r="I9" s="20">
        <v>2.062214894212883E-2</v>
      </c>
      <c r="K9" s="20">
        <v>4.2706578993906279E-2</v>
      </c>
      <c r="L9" s="20">
        <v>5.8110415546025543E-2</v>
      </c>
      <c r="N9" s="20">
        <v>7.1351707628447544E-2</v>
      </c>
      <c r="O9" s="20">
        <v>4.6250927006826967E-2</v>
      </c>
      <c r="P9" s="20">
        <v>6.2894765188268489E-2</v>
      </c>
      <c r="Q9" s="20">
        <v>4.1709481406011821E-2</v>
      </c>
      <c r="R9" s="20">
        <v>5.5643671123961243E-2</v>
      </c>
      <c r="S9" s="20">
        <v>3.9406284149714123E-2</v>
      </c>
      <c r="T9" s="20">
        <v>3.3292032471750818E-2</v>
      </c>
      <c r="U9" s="20">
        <v>3.6236804045573709E-2</v>
      </c>
      <c r="V9" s="20">
        <v>7.181433373615774E-2</v>
      </c>
      <c r="W9" s="20">
        <v>3.6549621162249579E-2</v>
      </c>
      <c r="X9" s="20">
        <v>5.3840503571363579E-2</v>
      </c>
      <c r="Y9" s="20">
        <v>4.2030321391179751E-2</v>
      </c>
      <c r="AA9" s="20">
        <v>5.1410839506574157E-2</v>
      </c>
      <c r="AB9" s="20">
        <v>5.4292357371184513E-2</v>
      </c>
      <c r="AC9" s="20">
        <v>4.8054996902314497E-2</v>
      </c>
      <c r="AD9" s="20">
        <v>4.7397352572194087E-2</v>
      </c>
      <c r="AF9" s="20">
        <v>1.8919069054493209E-2</v>
      </c>
      <c r="AG9" s="20">
        <v>6.2733122553782092E-2</v>
      </c>
      <c r="AH9" s="20">
        <v>4.6086104330868349E-2</v>
      </c>
      <c r="AI9" s="20">
        <v>0.16173508782456841</v>
      </c>
      <c r="AJ9" s="20">
        <v>0</v>
      </c>
      <c r="AK9" s="20">
        <v>7.4497862768609355E-2</v>
      </c>
      <c r="AL9" s="20">
        <v>2.118120194402338E-2</v>
      </c>
      <c r="AM9" s="20">
        <v>0</v>
      </c>
      <c r="AN9" s="20">
        <v>0.1080093260805796</v>
      </c>
      <c r="AP9" s="20">
        <v>1.841169653242114E-2</v>
      </c>
      <c r="AQ9" s="20">
        <v>5.7419587416410893E-2</v>
      </c>
      <c r="AR9" s="20">
        <v>2.767088130883285E-2</v>
      </c>
      <c r="AS9" s="20">
        <v>0.23571963351072781</v>
      </c>
      <c r="AT9" s="20">
        <v>1.5749066810371221E-2</v>
      </c>
      <c r="AU9" s="20">
        <v>5.2250913697331217E-2</v>
      </c>
      <c r="AV9" s="20">
        <v>0</v>
      </c>
      <c r="AW9" s="20">
        <v>4.4047495774108422E-2</v>
      </c>
      <c r="AY9" s="20">
        <v>1.5072754136381121E-2</v>
      </c>
      <c r="AZ9" s="20">
        <v>3.260749726223465E-2</v>
      </c>
      <c r="BA9" s="20">
        <v>6.4639958362985297E-3</v>
      </c>
      <c r="BB9" s="20">
        <v>0.27168601407243709</v>
      </c>
      <c r="BC9" s="20">
        <v>1.8075656564195641E-2</v>
      </c>
      <c r="BD9" s="20">
        <v>3.058527336957579E-2</v>
      </c>
      <c r="BE9" s="20">
        <v>1.6400975114812359E-2</v>
      </c>
      <c r="BF9" s="20">
        <v>0</v>
      </c>
      <c r="BG9" s="20">
        <v>4.2482445493867878E-2</v>
      </c>
    </row>
    <row r="10" spans="2:61" ht="19" customHeight="1" x14ac:dyDescent="0.35">
      <c r="B10" s="22" t="s">
        <v>89</v>
      </c>
      <c r="C10" s="20">
        <v>8.2018128920299818E-2</v>
      </c>
      <c r="D10" s="20">
        <v>9.5077044162365065E-2</v>
      </c>
      <c r="E10" s="20">
        <v>0.1129545487034558</v>
      </c>
      <c r="F10" s="20">
        <v>0.1061414270755632</v>
      </c>
      <c r="G10" s="20">
        <v>7.2389234854519369E-2</v>
      </c>
      <c r="H10" s="20">
        <v>7.9093017814347508E-2</v>
      </c>
      <c r="I10" s="20">
        <v>3.8555077528619031E-2</v>
      </c>
      <c r="K10" s="20">
        <v>8.9917687290696033E-2</v>
      </c>
      <c r="L10" s="20">
        <v>7.3750214023554417E-2</v>
      </c>
      <c r="N10" s="20">
        <v>9.6563847084914389E-2</v>
      </c>
      <c r="O10" s="20">
        <v>8.6760101814034096E-2</v>
      </c>
      <c r="P10" s="20">
        <v>6.682343576777687E-2</v>
      </c>
      <c r="Q10" s="20">
        <v>6.2057343214780701E-2</v>
      </c>
      <c r="R10" s="20">
        <v>8.9324786505429118E-2</v>
      </c>
      <c r="S10" s="20">
        <v>7.799898651324455E-2</v>
      </c>
      <c r="T10" s="20">
        <v>0.10670954252285179</v>
      </c>
      <c r="U10" s="20">
        <v>6.4610803515211424E-2</v>
      </c>
      <c r="V10" s="20">
        <v>9.7880127742374659E-2</v>
      </c>
      <c r="W10" s="20">
        <v>7.3748971098003324E-2</v>
      </c>
      <c r="X10" s="20">
        <v>6.4072900404256158E-2</v>
      </c>
      <c r="Y10" s="20">
        <v>7.9272783007234046E-2</v>
      </c>
      <c r="AA10" s="20">
        <v>0.1374234254782154</v>
      </c>
      <c r="AB10" s="20">
        <v>6.5239730761875614E-2</v>
      </c>
      <c r="AC10" s="20">
        <v>6.0684855489951339E-2</v>
      </c>
      <c r="AD10" s="20">
        <v>5.8666325736521592E-2</v>
      </c>
      <c r="AF10" s="20">
        <v>4.0719340087147608E-2</v>
      </c>
      <c r="AG10" s="20">
        <v>0.12726512628669459</v>
      </c>
      <c r="AH10" s="20">
        <v>0.1220181564419001</v>
      </c>
      <c r="AI10" s="20">
        <v>0.19613001082287279</v>
      </c>
      <c r="AJ10" s="20">
        <v>1.802372311994354E-2</v>
      </c>
      <c r="AK10" s="20">
        <v>8.163079375009491E-2</v>
      </c>
      <c r="AL10" s="20">
        <v>2.746820922898743E-2</v>
      </c>
      <c r="AM10" s="20">
        <v>5.3370195253539983E-2</v>
      </c>
      <c r="AN10" s="20">
        <v>8.3363696863576392E-2</v>
      </c>
      <c r="AP10" s="20">
        <v>5.4197847402262127E-2</v>
      </c>
      <c r="AQ10" s="20">
        <v>0.1120139740354661</v>
      </c>
      <c r="AR10" s="20">
        <v>0.14727346757416321</v>
      </c>
      <c r="AS10" s="20">
        <v>0.1671734893174763</v>
      </c>
      <c r="AT10" s="20">
        <v>4.9398592582067608E-2</v>
      </c>
      <c r="AU10" s="20">
        <v>0.10435605363160209</v>
      </c>
      <c r="AV10" s="20">
        <v>6.7425179689706932E-2</v>
      </c>
      <c r="AW10" s="20">
        <v>2.624752374560075E-2</v>
      </c>
      <c r="AY10" s="20">
        <v>5.556142075410736E-2</v>
      </c>
      <c r="AZ10" s="20">
        <v>0.12585962634583581</v>
      </c>
      <c r="BA10" s="20">
        <v>0.13752005149530661</v>
      </c>
      <c r="BB10" s="20">
        <v>0.16266979621054331</v>
      </c>
      <c r="BC10" s="20">
        <v>2.865166191006065E-2</v>
      </c>
      <c r="BD10" s="20">
        <v>0.1184661010539695</v>
      </c>
      <c r="BE10" s="20">
        <v>2.832169824720436E-2</v>
      </c>
      <c r="BF10" s="20">
        <v>4.1592278776478142E-2</v>
      </c>
      <c r="BG10" s="20">
        <v>7.0333550323751035E-2</v>
      </c>
    </row>
    <row r="11" spans="2:61" ht="19" customHeight="1" x14ac:dyDescent="0.35">
      <c r="B11" s="22" t="s">
        <v>90</v>
      </c>
      <c r="C11" s="20">
        <v>0.104788457988212</v>
      </c>
      <c r="D11" s="20">
        <v>0.1036402388765415</v>
      </c>
      <c r="E11" s="20">
        <v>0.1924765876959369</v>
      </c>
      <c r="F11" s="20">
        <v>0.1204021511966351</v>
      </c>
      <c r="G11" s="20">
        <v>7.2950660824828234E-2</v>
      </c>
      <c r="H11" s="20">
        <v>0.1014411879270074</v>
      </c>
      <c r="I11" s="20">
        <v>4.992676125219609E-2</v>
      </c>
      <c r="K11" s="20">
        <v>0.12607940862360251</v>
      </c>
      <c r="L11" s="20">
        <v>8.4386489639234133E-2</v>
      </c>
      <c r="N11" s="20">
        <v>0.1047406467592025</v>
      </c>
      <c r="O11" s="20">
        <v>7.9264441870726218E-2</v>
      </c>
      <c r="P11" s="20">
        <v>0.14484963689244679</v>
      </c>
      <c r="Q11" s="20">
        <v>6.5187483699221019E-2</v>
      </c>
      <c r="R11" s="20">
        <v>8.5016042443448514E-2</v>
      </c>
      <c r="S11" s="20">
        <v>9.8627391507261269E-2</v>
      </c>
      <c r="T11" s="20">
        <v>0.13919221432960141</v>
      </c>
      <c r="U11" s="20">
        <v>0.1190262864838094</v>
      </c>
      <c r="V11" s="20">
        <v>0.13337924975191859</v>
      </c>
      <c r="W11" s="20">
        <v>8.9618392045422338E-2</v>
      </c>
      <c r="X11" s="20">
        <v>7.8783700211187219E-2</v>
      </c>
      <c r="Y11" s="20">
        <v>9.7629223049675321E-2</v>
      </c>
      <c r="AA11" s="20">
        <v>0.15626912667513701</v>
      </c>
      <c r="AB11" s="20">
        <v>8.1860910023764735E-2</v>
      </c>
      <c r="AC11" s="20">
        <v>0.10279440254775959</v>
      </c>
      <c r="AD11" s="20">
        <v>7.5097253159633504E-2</v>
      </c>
      <c r="AF11" s="20">
        <v>6.2516432483485998E-2</v>
      </c>
      <c r="AG11" s="20">
        <v>0.15183711656064919</v>
      </c>
      <c r="AH11" s="20">
        <v>0.1325858686552896</v>
      </c>
      <c r="AI11" s="20">
        <v>0.1488779521312511</v>
      </c>
      <c r="AJ11" s="20">
        <v>6.6104780387481868E-2</v>
      </c>
      <c r="AK11" s="20">
        <v>0.179668738279993</v>
      </c>
      <c r="AL11" s="20">
        <v>9.7108457013303534E-2</v>
      </c>
      <c r="AM11" s="20">
        <v>2.5602137734351049E-2</v>
      </c>
      <c r="AN11" s="20">
        <v>6.9419269814926729E-2</v>
      </c>
      <c r="AP11" s="20">
        <v>6.6918396980689701E-2</v>
      </c>
      <c r="AQ11" s="20">
        <v>0.1443839200291647</v>
      </c>
      <c r="AR11" s="20">
        <v>0.11472706890094619</v>
      </c>
      <c r="AS11" s="20">
        <v>0.1159872337125006</v>
      </c>
      <c r="AT11" s="20">
        <v>7.9852113977188735E-2</v>
      </c>
      <c r="AU11" s="20">
        <v>0.1954547342315508</v>
      </c>
      <c r="AV11" s="20">
        <v>1.969895320264009E-2</v>
      </c>
      <c r="AW11" s="20">
        <v>8.2304929902080867E-2</v>
      </c>
      <c r="AY11" s="20">
        <v>9.2431225239905226E-2</v>
      </c>
      <c r="AZ11" s="20">
        <v>0.17624253923605099</v>
      </c>
      <c r="BA11" s="20">
        <v>0.15810651464695169</v>
      </c>
      <c r="BB11" s="20">
        <v>0.13344922265684661</v>
      </c>
      <c r="BC11" s="20">
        <v>6.5935696932849008E-2</v>
      </c>
      <c r="BD11" s="20">
        <v>0.1669816568898258</v>
      </c>
      <c r="BE11" s="20">
        <v>8.5219614201258783E-3</v>
      </c>
      <c r="BF11" s="20">
        <v>4.2854331071590861E-2</v>
      </c>
      <c r="BG11" s="20">
        <v>7.6992449428435375E-2</v>
      </c>
    </row>
    <row r="12" spans="2:61" ht="19" customHeight="1" x14ac:dyDescent="0.35">
      <c r="B12" s="22" t="s">
        <v>91</v>
      </c>
      <c r="C12" s="20">
        <v>0.2378109292821694</v>
      </c>
      <c r="D12" s="20">
        <v>0.2661339524538282</v>
      </c>
      <c r="E12" s="20">
        <v>0.2378537086404664</v>
      </c>
      <c r="F12" s="20">
        <v>0.25984264454330569</v>
      </c>
      <c r="G12" s="20">
        <v>0.29809164199102378</v>
      </c>
      <c r="H12" s="20">
        <v>0.2004935569793764</v>
      </c>
      <c r="I12" s="20">
        <v>0.1774809652886444</v>
      </c>
      <c r="K12" s="20">
        <v>0.23198114241607379</v>
      </c>
      <c r="L12" s="20">
        <v>0.2445203833753897</v>
      </c>
      <c r="N12" s="20">
        <v>0.22349416639383149</v>
      </c>
      <c r="O12" s="20">
        <v>0.29701428181318468</v>
      </c>
      <c r="P12" s="20">
        <v>0.216632226641712</v>
      </c>
      <c r="Q12" s="20">
        <v>0.24652216230187671</v>
      </c>
      <c r="R12" s="20">
        <v>0.23754231656355931</v>
      </c>
      <c r="S12" s="20">
        <v>0.22118844672080429</v>
      </c>
      <c r="T12" s="20">
        <v>0.26467984730955357</v>
      </c>
      <c r="U12" s="20">
        <v>0.27972936059882753</v>
      </c>
      <c r="V12" s="20">
        <v>0.26355764823828209</v>
      </c>
      <c r="W12" s="20">
        <v>0.22694225604776119</v>
      </c>
      <c r="X12" s="20">
        <v>0.21468649733387449</v>
      </c>
      <c r="Y12" s="20">
        <v>0.18893962380890819</v>
      </c>
      <c r="AA12" s="20">
        <v>0.22789956042778281</v>
      </c>
      <c r="AB12" s="20">
        <v>0.20872248864047671</v>
      </c>
      <c r="AC12" s="20">
        <v>0.26673741112196608</v>
      </c>
      <c r="AD12" s="20">
        <v>0.25393305859507542</v>
      </c>
      <c r="AF12" s="20">
        <v>0.1628405473374531</v>
      </c>
      <c r="AG12" s="20">
        <v>0.3058189029781232</v>
      </c>
      <c r="AH12" s="20">
        <v>0.25766894400364032</v>
      </c>
      <c r="AI12" s="20">
        <v>0.24665073015099589</v>
      </c>
      <c r="AJ12" s="20">
        <v>0.24296657272634631</v>
      </c>
      <c r="AK12" s="20">
        <v>0.2325314139591258</v>
      </c>
      <c r="AL12" s="20">
        <v>0.2478234135595051</v>
      </c>
      <c r="AM12" s="20">
        <v>0.2036215930379327</v>
      </c>
      <c r="AN12" s="20">
        <v>0.23137453798862229</v>
      </c>
      <c r="AP12" s="20">
        <v>0.20483851297231059</v>
      </c>
      <c r="AQ12" s="20">
        <v>0.29308001375967913</v>
      </c>
      <c r="AR12" s="20">
        <v>0.2402542084471761</v>
      </c>
      <c r="AS12" s="20">
        <v>0.22166929015868969</v>
      </c>
      <c r="AT12" s="20">
        <v>0.14607657506710281</v>
      </c>
      <c r="AU12" s="20">
        <v>0.27160292358697402</v>
      </c>
      <c r="AV12" s="20">
        <v>0.15787315350363881</v>
      </c>
      <c r="AW12" s="20">
        <v>0.2509693688410124</v>
      </c>
      <c r="AY12" s="20">
        <v>0.23503987454054029</v>
      </c>
      <c r="AZ12" s="20">
        <v>0.30373179531033928</v>
      </c>
      <c r="BA12" s="20">
        <v>0.23047255376363229</v>
      </c>
      <c r="BB12" s="20">
        <v>0.1819190720170549</v>
      </c>
      <c r="BC12" s="20">
        <v>0.19278861683618029</v>
      </c>
      <c r="BD12" s="20">
        <v>0.3084958715074077</v>
      </c>
      <c r="BE12" s="20">
        <v>0.23562583687788</v>
      </c>
      <c r="BF12" s="20">
        <v>0.2611202406059156</v>
      </c>
      <c r="BG12" s="20">
        <v>0.23904285200336961</v>
      </c>
    </row>
    <row r="13" spans="2:61" ht="19" customHeight="1" x14ac:dyDescent="0.35">
      <c r="B13" s="22" t="s">
        <v>92</v>
      </c>
      <c r="C13" s="20">
        <v>8.8269501475822063E-2</v>
      </c>
      <c r="D13" s="20">
        <v>8.0187220057131012E-2</v>
      </c>
      <c r="E13" s="20">
        <v>0.1022664979890472</v>
      </c>
      <c r="F13" s="20">
        <v>9.80594537169001E-2</v>
      </c>
      <c r="G13" s="20">
        <v>6.1763499114028002E-2</v>
      </c>
      <c r="H13" s="20">
        <v>8.7612959378394709E-2</v>
      </c>
      <c r="I13" s="20">
        <v>9.6251343734415115E-2</v>
      </c>
      <c r="K13" s="20">
        <v>0.10111059443915769</v>
      </c>
      <c r="L13" s="20">
        <v>7.4845920911954661E-2</v>
      </c>
      <c r="N13" s="20">
        <v>7.7199052342325658E-2</v>
      </c>
      <c r="O13" s="20">
        <v>5.1439784337411469E-2</v>
      </c>
      <c r="P13" s="20">
        <v>8.3862099898277892E-2</v>
      </c>
      <c r="Q13" s="20">
        <v>0.1039034590861062</v>
      </c>
      <c r="R13" s="20">
        <v>9.7119715489226974E-2</v>
      </c>
      <c r="S13" s="20">
        <v>8.224400836105332E-2</v>
      </c>
      <c r="T13" s="20">
        <v>5.502561788740401E-2</v>
      </c>
      <c r="U13" s="20">
        <v>0.1005436293571537</v>
      </c>
      <c r="V13" s="20">
        <v>8.6926691776826909E-2</v>
      </c>
      <c r="W13" s="20">
        <v>0.110405061112219</v>
      </c>
      <c r="X13" s="20">
        <v>9.5196479525982799E-2</v>
      </c>
      <c r="Y13" s="20">
        <v>7.9154524977505955E-2</v>
      </c>
      <c r="AA13" s="20">
        <v>7.1763562018839031E-2</v>
      </c>
      <c r="AB13" s="20">
        <v>0.10008823467754981</v>
      </c>
      <c r="AC13" s="20">
        <v>8.3413474581691238E-2</v>
      </c>
      <c r="AD13" s="20">
        <v>9.8318737537345963E-2</v>
      </c>
      <c r="AF13" s="20">
        <v>6.7075592223320574E-2</v>
      </c>
      <c r="AG13" s="20">
        <v>0.1131098054823524</v>
      </c>
      <c r="AH13" s="20">
        <v>9.0819868491540667E-2</v>
      </c>
      <c r="AI13" s="20">
        <v>9.2576567546392874E-2</v>
      </c>
      <c r="AJ13" s="20">
        <v>7.9276646627764971E-2</v>
      </c>
      <c r="AK13" s="20">
        <v>8.7434635622815116E-2</v>
      </c>
      <c r="AL13" s="20">
        <v>7.8944591400965575E-2</v>
      </c>
      <c r="AM13" s="20">
        <v>6.2924133626560602E-2</v>
      </c>
      <c r="AN13" s="20">
        <v>9.5458317969395162E-2</v>
      </c>
      <c r="AP13" s="20">
        <v>9.1348467508793871E-2</v>
      </c>
      <c r="AQ13" s="20">
        <v>9.8936929095521819E-2</v>
      </c>
      <c r="AR13" s="20">
        <v>7.445474310032614E-2</v>
      </c>
      <c r="AS13" s="20">
        <v>9.6920561699885957E-2</v>
      </c>
      <c r="AT13" s="20">
        <v>9.3020309156578093E-2</v>
      </c>
      <c r="AU13" s="20">
        <v>9.9016624045763252E-2</v>
      </c>
      <c r="AV13" s="20">
        <v>5.5510988618193847E-2</v>
      </c>
      <c r="AW13" s="20">
        <v>6.9317538058227657E-2</v>
      </c>
      <c r="AY13" s="20">
        <v>8.6588132202303797E-2</v>
      </c>
      <c r="AZ13" s="20">
        <v>0.1143474514713187</v>
      </c>
      <c r="BA13" s="20">
        <v>0.1135081019758077</v>
      </c>
      <c r="BB13" s="20">
        <v>8.3967763011505284E-2</v>
      </c>
      <c r="BC13" s="20">
        <v>7.5623899177326454E-2</v>
      </c>
      <c r="BD13" s="20">
        <v>7.7060566687453008E-2</v>
      </c>
      <c r="BE13" s="20">
        <v>3.9478951063616527E-2</v>
      </c>
      <c r="BF13" s="20">
        <v>5.7602655365574497E-2</v>
      </c>
      <c r="BG13" s="20">
        <v>0.1422188447715699</v>
      </c>
    </row>
    <row r="14" spans="2:61" ht="19" customHeight="1" x14ac:dyDescent="0.35">
      <c r="B14" s="22" t="s">
        <v>93</v>
      </c>
      <c r="C14" s="20">
        <v>7.7488365442535775E-2</v>
      </c>
      <c r="D14" s="20">
        <v>7.9179638193457802E-2</v>
      </c>
      <c r="E14" s="20">
        <v>4.6827370424239928E-2</v>
      </c>
      <c r="F14" s="20">
        <v>7.2454247820061851E-2</v>
      </c>
      <c r="G14" s="20">
        <v>9.0449172097573263E-2</v>
      </c>
      <c r="H14" s="20">
        <v>6.2787820268538241E-2</v>
      </c>
      <c r="I14" s="20">
        <v>0.1046158774914904</v>
      </c>
      <c r="K14" s="20">
        <v>9.3117969793624744E-2</v>
      </c>
      <c r="L14" s="20">
        <v>6.2513734483897215E-2</v>
      </c>
      <c r="N14" s="20">
        <v>6.4871965773492912E-2</v>
      </c>
      <c r="O14" s="20">
        <v>3.0268985337790929E-2</v>
      </c>
      <c r="P14" s="20">
        <v>5.7215655292464751E-2</v>
      </c>
      <c r="Q14" s="20">
        <v>9.2341624626287699E-2</v>
      </c>
      <c r="R14" s="20">
        <v>6.8975640456291967E-2</v>
      </c>
      <c r="S14" s="20">
        <v>9.4269101010175785E-2</v>
      </c>
      <c r="T14" s="20">
        <v>3.7748005417979028E-2</v>
      </c>
      <c r="U14" s="20">
        <v>7.9781224358948841E-2</v>
      </c>
      <c r="V14" s="20">
        <v>7.3646605362553103E-2</v>
      </c>
      <c r="W14" s="20">
        <v>0.10390645195354201</v>
      </c>
      <c r="X14" s="20">
        <v>7.0787682675463273E-2</v>
      </c>
      <c r="Y14" s="20">
        <v>0.1083416026048885</v>
      </c>
      <c r="AA14" s="20">
        <v>6.242516761699729E-2</v>
      </c>
      <c r="AB14" s="20">
        <v>0.102867522539049</v>
      </c>
      <c r="AC14" s="20">
        <v>7.6198596563711599E-2</v>
      </c>
      <c r="AD14" s="20">
        <v>6.871003517650795E-2</v>
      </c>
      <c r="AF14" s="20">
        <v>0.1134339449199082</v>
      </c>
      <c r="AG14" s="20">
        <v>6.2283732657116612E-2</v>
      </c>
      <c r="AH14" s="20">
        <v>0.12450924000685649</v>
      </c>
      <c r="AI14" s="20">
        <v>3.8486303459114558E-2</v>
      </c>
      <c r="AJ14" s="20">
        <v>9.5795866492520587E-2</v>
      </c>
      <c r="AK14" s="20">
        <v>5.8342048465239008E-2</v>
      </c>
      <c r="AL14" s="20">
        <v>6.2602759863257584E-2</v>
      </c>
      <c r="AM14" s="20">
        <v>0</v>
      </c>
      <c r="AN14" s="20">
        <v>5.5394280394123023E-2</v>
      </c>
      <c r="AP14" s="20">
        <v>0.11510718601629059</v>
      </c>
      <c r="AQ14" s="20">
        <v>6.2869953895576633E-2</v>
      </c>
      <c r="AR14" s="20">
        <v>0.12902556674036861</v>
      </c>
      <c r="AS14" s="20">
        <v>2.3424137452289381E-2</v>
      </c>
      <c r="AT14" s="20">
        <v>9.5177204538181834E-2</v>
      </c>
      <c r="AU14" s="20">
        <v>6.3468078456291765E-2</v>
      </c>
      <c r="AV14" s="20">
        <v>2.3482637886616638E-2</v>
      </c>
      <c r="AW14" s="20">
        <v>6.1604721802479653E-2</v>
      </c>
      <c r="AY14" s="20">
        <v>0.1117290941690989</v>
      </c>
      <c r="AZ14" s="20">
        <v>6.6947772735235916E-2</v>
      </c>
      <c r="BA14" s="20">
        <v>0.12935476371683949</v>
      </c>
      <c r="BB14" s="20">
        <v>2.9734989849106289E-2</v>
      </c>
      <c r="BC14" s="20">
        <v>9.3115374721790378E-2</v>
      </c>
      <c r="BD14" s="20">
        <v>5.5776881569388669E-2</v>
      </c>
      <c r="BE14" s="20">
        <v>2.399403132186834E-2</v>
      </c>
      <c r="BF14" s="20">
        <v>7.163448269182239E-2</v>
      </c>
      <c r="BG14" s="20">
        <v>8.7831058283973445E-2</v>
      </c>
    </row>
    <row r="15" spans="2:61" ht="19" customHeight="1" x14ac:dyDescent="0.35">
      <c r="B15" s="22" t="s">
        <v>94</v>
      </c>
      <c r="C15" s="20">
        <v>0.23337662890375871</v>
      </c>
      <c r="D15" s="20">
        <v>9.0264030230418263E-2</v>
      </c>
      <c r="E15" s="20">
        <v>0.10137752093434491</v>
      </c>
      <c r="F15" s="20">
        <v>0.1477106524566825</v>
      </c>
      <c r="G15" s="20">
        <v>0.25145107150002688</v>
      </c>
      <c r="H15" s="20">
        <v>0.32443073448646798</v>
      </c>
      <c r="I15" s="20">
        <v>0.42905007899850661</v>
      </c>
      <c r="K15" s="20">
        <v>0.24426308862768581</v>
      </c>
      <c r="L15" s="20">
        <v>0.2237024097442612</v>
      </c>
      <c r="N15" s="20">
        <v>0.21587135991637529</v>
      </c>
      <c r="O15" s="20">
        <v>0.1974858678172248</v>
      </c>
      <c r="P15" s="20">
        <v>0.24557819593493119</v>
      </c>
      <c r="Q15" s="20">
        <v>0.19387410742928371</v>
      </c>
      <c r="R15" s="20">
        <v>0.24308030583217549</v>
      </c>
      <c r="S15" s="20">
        <v>0.25915762979545198</v>
      </c>
      <c r="T15" s="20">
        <v>0.22678200748184771</v>
      </c>
      <c r="U15" s="20">
        <v>0.16729370863130749</v>
      </c>
      <c r="V15" s="20">
        <v>0.18527225849689691</v>
      </c>
      <c r="W15" s="20">
        <v>0.27696313403996747</v>
      </c>
      <c r="X15" s="20">
        <v>0.24257321026092821</v>
      </c>
      <c r="Y15" s="20">
        <v>0.31350049415982018</v>
      </c>
      <c r="AA15" s="20">
        <v>0.21639276553152689</v>
      </c>
      <c r="AB15" s="20">
        <v>0.24579126445966071</v>
      </c>
      <c r="AC15" s="20">
        <v>0.24896028317447749</v>
      </c>
      <c r="AD15" s="20">
        <v>0.22297124722344991</v>
      </c>
      <c r="AF15" s="20">
        <v>0.4632240775061775</v>
      </c>
      <c r="AG15" s="20">
        <v>9.2870262335043641E-2</v>
      </c>
      <c r="AH15" s="20">
        <v>0.16250247993805811</v>
      </c>
      <c r="AI15" s="20">
        <v>5.6751508898701779E-2</v>
      </c>
      <c r="AJ15" s="20">
        <v>0.4664336056714245</v>
      </c>
      <c r="AK15" s="20">
        <v>0.19387700758580501</v>
      </c>
      <c r="AL15" s="20">
        <v>0.2040844519425174</v>
      </c>
      <c r="AM15" s="20">
        <v>0.13982854272618081</v>
      </c>
      <c r="AN15" s="20">
        <v>0.15142007213246689</v>
      </c>
      <c r="AP15" s="20">
        <v>0.37780828707617631</v>
      </c>
      <c r="AQ15" s="20">
        <v>0.14041641623390869</v>
      </c>
      <c r="AR15" s="20">
        <v>0.1906753107035252</v>
      </c>
      <c r="AS15" s="20">
        <v>3.6813553630939293E-2</v>
      </c>
      <c r="AT15" s="20">
        <v>0.46744903004087068</v>
      </c>
      <c r="AU15" s="20">
        <v>0.14654772572131361</v>
      </c>
      <c r="AV15" s="20">
        <v>0.1158172020279544</v>
      </c>
      <c r="AW15" s="20">
        <v>0.20010920898241771</v>
      </c>
      <c r="AY15" s="20">
        <v>0.30782926563946389</v>
      </c>
      <c r="AZ15" s="20">
        <v>9.5983432814085765E-2</v>
      </c>
      <c r="BA15" s="20">
        <v>0.16492733246679361</v>
      </c>
      <c r="BB15" s="20">
        <v>3.6532660995804572E-2</v>
      </c>
      <c r="BC15" s="20">
        <v>0.43632483691821888</v>
      </c>
      <c r="BD15" s="20">
        <v>0.17100621591169349</v>
      </c>
      <c r="BE15" s="20">
        <v>0.32465721281666071</v>
      </c>
      <c r="BF15" s="20">
        <v>0.2021932818744924</v>
      </c>
      <c r="BG15" s="20">
        <v>0.21013856729054109</v>
      </c>
    </row>
    <row r="16" spans="2:61" ht="19" customHeight="1" x14ac:dyDescent="0.35">
      <c r="B16" s="22" t="s">
        <v>95</v>
      </c>
      <c r="C16" s="20">
        <v>0.12586499868418899</v>
      </c>
      <c r="D16" s="20">
        <v>0.1831382441698636</v>
      </c>
      <c r="E16" s="20">
        <v>0.1231504624609939</v>
      </c>
      <c r="F16" s="20">
        <v>0.1593805282675072</v>
      </c>
      <c r="G16" s="20">
        <v>0.1206807038143185</v>
      </c>
      <c r="H16" s="20">
        <v>0.10133342398362299</v>
      </c>
      <c r="I16" s="20">
        <v>8.3497746763999556E-2</v>
      </c>
      <c r="K16" s="20">
        <v>7.0823529815253097E-2</v>
      </c>
      <c r="L16" s="20">
        <v>0.17817043227568319</v>
      </c>
      <c r="N16" s="20">
        <v>0.14590725410141039</v>
      </c>
      <c r="O16" s="20">
        <v>0.21151561000280081</v>
      </c>
      <c r="P16" s="20">
        <v>0.1221439843841218</v>
      </c>
      <c r="Q16" s="20">
        <v>0.19440433823643211</v>
      </c>
      <c r="R16" s="20">
        <v>0.1232975215859075</v>
      </c>
      <c r="S16" s="20">
        <v>0.12710815194229469</v>
      </c>
      <c r="T16" s="20">
        <v>0.1365707325790117</v>
      </c>
      <c r="U16" s="20">
        <v>0.1527781830091679</v>
      </c>
      <c r="V16" s="20">
        <v>8.7523084894989917E-2</v>
      </c>
      <c r="W16" s="20">
        <v>8.1866112540834882E-2</v>
      </c>
      <c r="X16" s="20">
        <v>0.18005902601694421</v>
      </c>
      <c r="Y16" s="20">
        <v>9.1131427000788259E-2</v>
      </c>
      <c r="AA16" s="20">
        <v>7.6415552744927562E-2</v>
      </c>
      <c r="AB16" s="20">
        <v>0.1411374915264389</v>
      </c>
      <c r="AC16" s="20">
        <v>0.11315597961812809</v>
      </c>
      <c r="AD16" s="20">
        <v>0.1749059899992717</v>
      </c>
      <c r="AF16" s="20">
        <v>7.127099638801386E-2</v>
      </c>
      <c r="AG16" s="20">
        <v>8.4081931146238104E-2</v>
      </c>
      <c r="AH16" s="20">
        <v>6.3809338131846499E-2</v>
      </c>
      <c r="AI16" s="20">
        <v>5.8791839166102623E-2</v>
      </c>
      <c r="AJ16" s="20">
        <v>3.1398804974518413E-2</v>
      </c>
      <c r="AK16" s="20">
        <v>9.2017499568317937E-2</v>
      </c>
      <c r="AL16" s="20">
        <v>0.26078691504744</v>
      </c>
      <c r="AM16" s="20">
        <v>0.5146533976214348</v>
      </c>
      <c r="AN16" s="20">
        <v>0.20556049875630991</v>
      </c>
      <c r="AP16" s="20">
        <v>7.1369605511055714E-2</v>
      </c>
      <c r="AQ16" s="20">
        <v>9.0879205534271923E-2</v>
      </c>
      <c r="AR16" s="20">
        <v>7.5918753224661809E-2</v>
      </c>
      <c r="AS16" s="20">
        <v>0.10229210051749089</v>
      </c>
      <c r="AT16" s="20">
        <v>5.3277107827638968E-2</v>
      </c>
      <c r="AU16" s="20">
        <v>6.7302946629173244E-2</v>
      </c>
      <c r="AV16" s="20">
        <v>0.56019188507124951</v>
      </c>
      <c r="AW16" s="20">
        <v>0.26539921289407248</v>
      </c>
      <c r="AY16" s="20">
        <v>9.5748233318199566E-2</v>
      </c>
      <c r="AZ16" s="20">
        <v>8.4279884824898871E-2</v>
      </c>
      <c r="BA16" s="20">
        <v>5.9646686098370087E-2</v>
      </c>
      <c r="BB16" s="20">
        <v>0.10004048118670179</v>
      </c>
      <c r="BC16" s="20">
        <v>8.9484256939378712E-2</v>
      </c>
      <c r="BD16" s="20">
        <v>7.1627433010686151E-2</v>
      </c>
      <c r="BE16" s="20">
        <v>0.32299933313783191</v>
      </c>
      <c r="BF16" s="20">
        <v>0.32300272961412618</v>
      </c>
      <c r="BG16" s="20">
        <v>0.13096023240449189</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100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4.8351899107720607E-2</v>
      </c>
      <c r="D9" s="20">
        <v>5.5902375707258457E-2</v>
      </c>
      <c r="E9" s="20">
        <v>7.1500688911757593E-2</v>
      </c>
      <c r="F9" s="20">
        <v>4.8436513919294197E-2</v>
      </c>
      <c r="G9" s="20">
        <v>5.1582826601958079E-2</v>
      </c>
      <c r="H9" s="20">
        <v>4.7085764183742412E-2</v>
      </c>
      <c r="I9" s="20">
        <v>2.2765568363848739E-2</v>
      </c>
      <c r="K9" s="20">
        <v>4.9568976349418988E-2</v>
      </c>
      <c r="L9" s="20">
        <v>4.5090281966141017E-2</v>
      </c>
      <c r="N9" s="20">
        <v>6.883164320798979E-2</v>
      </c>
      <c r="O9" s="20">
        <v>0.1236989121499272</v>
      </c>
      <c r="P9" s="20">
        <v>7.6971442732848422E-2</v>
      </c>
      <c r="Q9" s="20">
        <v>3.4716563130811083E-2</v>
      </c>
      <c r="R9" s="20">
        <v>4.6186993569893829E-2</v>
      </c>
      <c r="S9" s="20">
        <v>2.9098767888028319E-2</v>
      </c>
      <c r="T9" s="20">
        <v>4.4142655340359542E-2</v>
      </c>
      <c r="U9" s="20">
        <v>2.4929449269305851E-2</v>
      </c>
      <c r="V9" s="20">
        <v>9.4732965432155189E-2</v>
      </c>
      <c r="W9" s="20">
        <v>1.7613911532259462E-2</v>
      </c>
      <c r="X9" s="20">
        <v>2.3025835579688601E-2</v>
      </c>
      <c r="Y9" s="20">
        <v>3.4257743086600817E-2</v>
      </c>
      <c r="AA9" s="20">
        <v>6.5435752060012814E-2</v>
      </c>
      <c r="AB9" s="20">
        <v>5.4456853133458771E-2</v>
      </c>
      <c r="AC9" s="20">
        <v>2.7725948640693769E-2</v>
      </c>
      <c r="AD9" s="20">
        <v>4.1860271968674097E-2</v>
      </c>
      <c r="AF9" s="20">
        <v>1.88527028407008E-2</v>
      </c>
      <c r="AG9" s="20">
        <v>8.4832531506181988E-2</v>
      </c>
      <c r="AH9" s="20">
        <v>2.2916473229541372E-2</v>
      </c>
      <c r="AI9" s="20">
        <v>6.9594929126148647E-2</v>
      </c>
      <c r="AJ9" s="20">
        <v>0</v>
      </c>
      <c r="AK9" s="20">
        <v>5.4295062469739391E-2</v>
      </c>
      <c r="AL9" s="20">
        <v>2.4490209877711371E-2</v>
      </c>
      <c r="AM9" s="20">
        <v>1.670977705554846E-2</v>
      </c>
      <c r="AN9" s="20">
        <v>8.5548003166309061E-2</v>
      </c>
      <c r="AP9" s="20">
        <v>3.0858090341804902E-2</v>
      </c>
      <c r="AQ9" s="20">
        <v>6.3908196275664561E-2</v>
      </c>
      <c r="AR9" s="20">
        <v>2.165630150230043E-2</v>
      </c>
      <c r="AS9" s="20">
        <v>0.1181534298534519</v>
      </c>
      <c r="AT9" s="20">
        <v>2.3568514527089759E-2</v>
      </c>
      <c r="AU9" s="20">
        <v>5.9065517500158711E-2</v>
      </c>
      <c r="AV9" s="20">
        <v>4.178175854154683E-2</v>
      </c>
      <c r="AW9" s="20">
        <v>4.1698222538276208E-2</v>
      </c>
      <c r="AY9" s="20">
        <v>3.8748788864094982E-2</v>
      </c>
      <c r="AZ9" s="20">
        <v>5.2673473690329473E-2</v>
      </c>
      <c r="BA9" s="20">
        <v>3.2430397876823211E-2</v>
      </c>
      <c r="BB9" s="20">
        <v>0.13055678552006111</v>
      </c>
      <c r="BC9" s="20">
        <v>1.766431315303793E-2</v>
      </c>
      <c r="BD9" s="20">
        <v>4.1950820299041423E-2</v>
      </c>
      <c r="BE9" s="20">
        <v>7.8249693647513916E-3</v>
      </c>
      <c r="BF9" s="20">
        <v>2.877997115640878E-2</v>
      </c>
      <c r="BG9" s="20">
        <v>0.1071059463582828</v>
      </c>
    </row>
    <row r="10" spans="2:61" ht="19" customHeight="1" x14ac:dyDescent="0.35">
      <c r="B10" s="22" t="s">
        <v>89</v>
      </c>
      <c r="C10" s="20">
        <v>8.1481111305829718E-2</v>
      </c>
      <c r="D10" s="20">
        <v>7.5549071179424332E-2</v>
      </c>
      <c r="E10" s="20">
        <v>0.1617648330600768</v>
      </c>
      <c r="F10" s="20">
        <v>0.1029764951083162</v>
      </c>
      <c r="G10" s="20">
        <v>6.4552017582110058E-2</v>
      </c>
      <c r="H10" s="20">
        <v>6.475932473777081E-2</v>
      </c>
      <c r="I10" s="20">
        <v>2.7970931513514471E-2</v>
      </c>
      <c r="K10" s="20">
        <v>9.3966406847591527E-2</v>
      </c>
      <c r="L10" s="20">
        <v>6.9601543490024648E-2</v>
      </c>
      <c r="N10" s="20">
        <v>3.9979747603466231E-2</v>
      </c>
      <c r="O10" s="20">
        <v>9.28343678765539E-2</v>
      </c>
      <c r="P10" s="20">
        <v>8.8311060052547685E-2</v>
      </c>
      <c r="Q10" s="20">
        <v>6.2430154170958388E-2</v>
      </c>
      <c r="R10" s="20">
        <v>9.6115220572352542E-2</v>
      </c>
      <c r="S10" s="20">
        <v>0.1054730517325624</v>
      </c>
      <c r="T10" s="20">
        <v>7.4436215008536685E-2</v>
      </c>
      <c r="U10" s="20">
        <v>7.2055478496076519E-2</v>
      </c>
      <c r="V10" s="20">
        <v>0.1119465049021999</v>
      </c>
      <c r="W10" s="20">
        <v>8.0718995125656959E-2</v>
      </c>
      <c r="X10" s="20">
        <v>4.3410444334520973E-2</v>
      </c>
      <c r="Y10" s="20">
        <v>8.7068906289186065E-2</v>
      </c>
      <c r="AA10" s="20">
        <v>0.12010336519030369</v>
      </c>
      <c r="AB10" s="20">
        <v>5.689993579539953E-2</v>
      </c>
      <c r="AC10" s="20">
        <v>8.4316941547715796E-2</v>
      </c>
      <c r="AD10" s="20">
        <v>6.3072428322577451E-2</v>
      </c>
      <c r="AF10" s="20">
        <v>3.3955525519239929E-2</v>
      </c>
      <c r="AG10" s="20">
        <v>0.16719891519864211</v>
      </c>
      <c r="AH10" s="20">
        <v>8.2178956016831201E-2</v>
      </c>
      <c r="AI10" s="20">
        <v>0.1215815340879552</v>
      </c>
      <c r="AJ10" s="20">
        <v>4.3487790681189457E-2</v>
      </c>
      <c r="AK10" s="20">
        <v>2.5064598989371641E-2</v>
      </c>
      <c r="AL10" s="20">
        <v>2.393748854159947E-2</v>
      </c>
      <c r="AM10" s="20">
        <v>3.5833318017381537E-2</v>
      </c>
      <c r="AN10" s="20">
        <v>7.0053668010077952E-2</v>
      </c>
      <c r="AP10" s="20">
        <v>4.1811182791806803E-2</v>
      </c>
      <c r="AQ10" s="20">
        <v>0.15454558600948029</v>
      </c>
      <c r="AR10" s="20">
        <v>5.7454521386817767E-2</v>
      </c>
      <c r="AS10" s="20">
        <v>0.13447255078026971</v>
      </c>
      <c r="AT10" s="20">
        <v>3.4769353057192177E-2</v>
      </c>
      <c r="AU10" s="20">
        <v>1.7008498410695509E-2</v>
      </c>
      <c r="AV10" s="20">
        <v>4.5269984393398077E-2</v>
      </c>
      <c r="AW10" s="20">
        <v>3.7308060445813369E-2</v>
      </c>
      <c r="AY10" s="20">
        <v>4.6803603055333182E-2</v>
      </c>
      <c r="AZ10" s="20">
        <v>0.17673350328870591</v>
      </c>
      <c r="BA10" s="20">
        <v>7.7655436430364419E-2</v>
      </c>
      <c r="BB10" s="20">
        <v>0.1620441515123921</v>
      </c>
      <c r="BC10" s="20">
        <v>4.0148951574139898E-2</v>
      </c>
      <c r="BD10" s="20">
        <v>2.510728824074767E-2</v>
      </c>
      <c r="BE10" s="20">
        <v>1.842562414089581E-2</v>
      </c>
      <c r="BF10" s="20">
        <v>8.2056485077827875E-3</v>
      </c>
      <c r="BG10" s="20">
        <v>4.3932028398903068E-2</v>
      </c>
    </row>
    <row r="11" spans="2:61" ht="19" customHeight="1" x14ac:dyDescent="0.35">
      <c r="B11" s="22" t="s">
        <v>90</v>
      </c>
      <c r="C11" s="20">
        <v>0.112041714044727</v>
      </c>
      <c r="D11" s="20">
        <v>0.15184535438918889</v>
      </c>
      <c r="E11" s="20">
        <v>0.16219248645691201</v>
      </c>
      <c r="F11" s="20">
        <v>0.12758520402483969</v>
      </c>
      <c r="G11" s="20">
        <v>0.102258164316299</v>
      </c>
      <c r="H11" s="20">
        <v>9.9544190456221107E-2</v>
      </c>
      <c r="I11" s="20">
        <v>4.8681211632016087E-2</v>
      </c>
      <c r="K11" s="20">
        <v>0.12622846049138181</v>
      </c>
      <c r="L11" s="20">
        <v>9.6684968722758155E-2</v>
      </c>
      <c r="N11" s="20">
        <v>0.17233031526545131</v>
      </c>
      <c r="O11" s="20">
        <v>7.3963923827795652E-2</v>
      </c>
      <c r="P11" s="20">
        <v>8.0261187361658659E-2</v>
      </c>
      <c r="Q11" s="20">
        <v>0.13649615338215529</v>
      </c>
      <c r="R11" s="20">
        <v>0.1168701632934126</v>
      </c>
      <c r="S11" s="20">
        <v>0.12772633863985619</v>
      </c>
      <c r="T11" s="20">
        <v>0.13993838716029941</v>
      </c>
      <c r="U11" s="20">
        <v>8.2383199831777471E-2</v>
      </c>
      <c r="V11" s="20">
        <v>0.1234867315494725</v>
      </c>
      <c r="W11" s="20">
        <v>0.1116942675806722</v>
      </c>
      <c r="X11" s="20">
        <v>6.5409665754356625E-2</v>
      </c>
      <c r="Y11" s="20">
        <v>8.3539655668159823E-2</v>
      </c>
      <c r="AA11" s="20">
        <v>0.12106286579558111</v>
      </c>
      <c r="AB11" s="20">
        <v>0.11864153557867479</v>
      </c>
      <c r="AC11" s="20">
        <v>0.1041776457055322</v>
      </c>
      <c r="AD11" s="20">
        <v>0.1026748543537641</v>
      </c>
      <c r="AF11" s="20">
        <v>6.3141061202327209E-2</v>
      </c>
      <c r="AG11" s="20">
        <v>0.18948236533807269</v>
      </c>
      <c r="AH11" s="20">
        <v>9.9565042469546311E-2</v>
      </c>
      <c r="AI11" s="20">
        <v>0.1733613746206833</v>
      </c>
      <c r="AJ11" s="20">
        <v>7.8272890510787091E-2</v>
      </c>
      <c r="AK11" s="20">
        <v>0.17942590909410461</v>
      </c>
      <c r="AL11" s="20">
        <v>4.1097804812620063E-2</v>
      </c>
      <c r="AM11" s="20">
        <v>1.623593313017975E-2</v>
      </c>
      <c r="AN11" s="20">
        <v>0.11709417948770549</v>
      </c>
      <c r="AP11" s="20">
        <v>8.4794686901226352E-2</v>
      </c>
      <c r="AQ11" s="20">
        <v>0.15997415165797951</v>
      </c>
      <c r="AR11" s="20">
        <v>0.1066412378692554</v>
      </c>
      <c r="AS11" s="20">
        <v>0.13278269057471001</v>
      </c>
      <c r="AT11" s="20">
        <v>8.2400756639061268E-2</v>
      </c>
      <c r="AU11" s="20">
        <v>0.23000371822428281</v>
      </c>
      <c r="AV11" s="20">
        <v>1.7197599588478212E-2</v>
      </c>
      <c r="AW11" s="20">
        <v>6.8294170246388716E-2</v>
      </c>
      <c r="AY11" s="20">
        <v>9.9507067795601256E-2</v>
      </c>
      <c r="AZ11" s="20">
        <v>0.176607071450258</v>
      </c>
      <c r="BA11" s="20">
        <v>0.105360697395474</v>
      </c>
      <c r="BB11" s="20">
        <v>0.1273548830739237</v>
      </c>
      <c r="BC11" s="20">
        <v>7.6396867411783073E-2</v>
      </c>
      <c r="BD11" s="20">
        <v>0.2153841207675348</v>
      </c>
      <c r="BE11" s="20">
        <v>3.6540626254665837E-2</v>
      </c>
      <c r="BF11" s="20">
        <v>7.0276525191288602E-2</v>
      </c>
      <c r="BG11" s="20">
        <v>0.1172661398519067</v>
      </c>
    </row>
    <row r="12" spans="2:61" ht="19" customHeight="1" x14ac:dyDescent="0.35">
      <c r="B12" s="22" t="s">
        <v>91</v>
      </c>
      <c r="C12" s="20">
        <v>0.20195707390497861</v>
      </c>
      <c r="D12" s="20">
        <v>0.24934400250300659</v>
      </c>
      <c r="E12" s="20">
        <v>0.26131472047385168</v>
      </c>
      <c r="F12" s="20">
        <v>0.2467405820986249</v>
      </c>
      <c r="G12" s="20">
        <v>0.21882782170940479</v>
      </c>
      <c r="H12" s="20">
        <v>0.15634697367148351</v>
      </c>
      <c r="I12" s="20">
        <v>0.1031597154975475</v>
      </c>
      <c r="K12" s="20">
        <v>0.19052922789913629</v>
      </c>
      <c r="L12" s="20">
        <v>0.2139958613288544</v>
      </c>
      <c r="N12" s="20">
        <v>0.20096568375783219</v>
      </c>
      <c r="O12" s="20">
        <v>0.17182538257304861</v>
      </c>
      <c r="P12" s="20">
        <v>0.28189910340233842</v>
      </c>
      <c r="Q12" s="20">
        <v>0.19791054945718201</v>
      </c>
      <c r="R12" s="20">
        <v>0.18733381929610951</v>
      </c>
      <c r="S12" s="20">
        <v>0.17374814199954161</v>
      </c>
      <c r="T12" s="20">
        <v>0.11915919415934</v>
      </c>
      <c r="U12" s="20">
        <v>0.30469136331751728</v>
      </c>
      <c r="V12" s="20">
        <v>0.22558540960467441</v>
      </c>
      <c r="W12" s="20">
        <v>0.1735070682389156</v>
      </c>
      <c r="X12" s="20">
        <v>0.23022944204030871</v>
      </c>
      <c r="Y12" s="20">
        <v>0.15407505017570389</v>
      </c>
      <c r="AA12" s="20">
        <v>0.2029875339291593</v>
      </c>
      <c r="AB12" s="20">
        <v>0.17652387843181261</v>
      </c>
      <c r="AC12" s="20">
        <v>0.2353763886310265</v>
      </c>
      <c r="AD12" s="20">
        <v>0.19841122435104189</v>
      </c>
      <c r="AF12" s="20">
        <v>9.3178025640763065E-2</v>
      </c>
      <c r="AG12" s="20">
        <v>0.2495955467984618</v>
      </c>
      <c r="AH12" s="20">
        <v>0.20117882066179199</v>
      </c>
      <c r="AI12" s="20">
        <v>0.21019357826023841</v>
      </c>
      <c r="AJ12" s="20">
        <v>0.23676808812302039</v>
      </c>
      <c r="AK12" s="20">
        <v>0.16447006642476161</v>
      </c>
      <c r="AL12" s="20">
        <v>0.2953964340122292</v>
      </c>
      <c r="AM12" s="20">
        <v>0.25521501490041631</v>
      </c>
      <c r="AN12" s="20">
        <v>0.22242878647126421</v>
      </c>
      <c r="AP12" s="20">
        <v>8.9635736075369399E-2</v>
      </c>
      <c r="AQ12" s="20">
        <v>0.24649572146959131</v>
      </c>
      <c r="AR12" s="20">
        <v>0.191264860392171</v>
      </c>
      <c r="AS12" s="20">
        <v>0.18701031501501289</v>
      </c>
      <c r="AT12" s="20">
        <v>0.16384755397532369</v>
      </c>
      <c r="AU12" s="20">
        <v>0.18851349425787431</v>
      </c>
      <c r="AV12" s="20">
        <v>0.2058233971396663</v>
      </c>
      <c r="AW12" s="20">
        <v>0.27378696551389708</v>
      </c>
      <c r="AY12" s="20">
        <v>0.14864284324943389</v>
      </c>
      <c r="AZ12" s="20">
        <v>0.27804735149440662</v>
      </c>
      <c r="BA12" s="20">
        <v>0.20703997569545959</v>
      </c>
      <c r="BB12" s="20">
        <v>0.2140546065801224</v>
      </c>
      <c r="BC12" s="20">
        <v>0.14748209200146359</v>
      </c>
      <c r="BD12" s="20">
        <v>0.2080154826796774</v>
      </c>
      <c r="BE12" s="20">
        <v>0.22292075221508709</v>
      </c>
      <c r="BF12" s="20">
        <v>0.20775429420826219</v>
      </c>
      <c r="BG12" s="20">
        <v>0.2164539494362103</v>
      </c>
    </row>
    <row r="13" spans="2:61" ht="19" customHeight="1" x14ac:dyDescent="0.35">
      <c r="B13" s="22" t="s">
        <v>92</v>
      </c>
      <c r="C13" s="20">
        <v>9.5022908085776431E-2</v>
      </c>
      <c r="D13" s="20">
        <v>0.11904489835196649</v>
      </c>
      <c r="E13" s="20">
        <v>9.6182961283154858E-2</v>
      </c>
      <c r="F13" s="20">
        <v>9.4895358157224108E-2</v>
      </c>
      <c r="G13" s="20">
        <v>9.1541259987988094E-2</v>
      </c>
      <c r="H13" s="20">
        <v>7.9398907167915339E-2</v>
      </c>
      <c r="I13" s="20">
        <v>9.1462782920433278E-2</v>
      </c>
      <c r="K13" s="20">
        <v>9.4688616133323009E-2</v>
      </c>
      <c r="L13" s="20">
        <v>9.5750615588353294E-2</v>
      </c>
      <c r="N13" s="20">
        <v>9.7703679215270095E-2</v>
      </c>
      <c r="O13" s="20">
        <v>6.1350737905719058E-2</v>
      </c>
      <c r="P13" s="20">
        <v>6.8379975263295992E-2</v>
      </c>
      <c r="Q13" s="20">
        <v>6.9424089752978951E-2</v>
      </c>
      <c r="R13" s="20">
        <v>0.12593385049911551</v>
      </c>
      <c r="S13" s="20">
        <v>0.1020093327090528</v>
      </c>
      <c r="T13" s="20">
        <v>0.16210057154775659</v>
      </c>
      <c r="U13" s="20">
        <v>5.566374757975967E-2</v>
      </c>
      <c r="V13" s="20">
        <v>8.1390351195957389E-2</v>
      </c>
      <c r="W13" s="20">
        <v>8.6274532632068274E-2</v>
      </c>
      <c r="X13" s="20">
        <v>0.13186986215610991</v>
      </c>
      <c r="Y13" s="20">
        <v>7.3928486355092346E-2</v>
      </c>
      <c r="AA13" s="20">
        <v>9.4540856976066248E-2</v>
      </c>
      <c r="AB13" s="20">
        <v>9.9398652550630198E-2</v>
      </c>
      <c r="AC13" s="20">
        <v>9.322263128275482E-2</v>
      </c>
      <c r="AD13" s="20">
        <v>9.2840235454880446E-2</v>
      </c>
      <c r="AF13" s="20">
        <v>8.500332823888132E-2</v>
      </c>
      <c r="AG13" s="20">
        <v>0.1023488403181627</v>
      </c>
      <c r="AH13" s="20">
        <v>0.1112112861654601</v>
      </c>
      <c r="AI13" s="20">
        <v>0.14597643922825859</v>
      </c>
      <c r="AJ13" s="20">
        <v>1.8174038784534389E-2</v>
      </c>
      <c r="AK13" s="20">
        <v>0.16244380281504051</v>
      </c>
      <c r="AL13" s="20">
        <v>8.640417447726724E-2</v>
      </c>
      <c r="AM13" s="20">
        <v>4.4132562743555467E-2</v>
      </c>
      <c r="AN13" s="20">
        <v>9.2790944158785138E-2</v>
      </c>
      <c r="AP13" s="20">
        <v>6.8581663985903665E-2</v>
      </c>
      <c r="AQ13" s="20">
        <v>0.11794449896740369</v>
      </c>
      <c r="AR13" s="20">
        <v>0.1214681682075324</v>
      </c>
      <c r="AS13" s="20">
        <v>0.11830182530124531</v>
      </c>
      <c r="AT13" s="20">
        <v>8.7575165361219565E-2</v>
      </c>
      <c r="AU13" s="20">
        <v>0.13675292022352681</v>
      </c>
      <c r="AV13" s="20">
        <v>3.5422175215254759E-2</v>
      </c>
      <c r="AW13" s="20">
        <v>7.1050342565113722E-2</v>
      </c>
      <c r="AY13" s="20">
        <v>9.2632805805950263E-2</v>
      </c>
      <c r="AZ13" s="20">
        <v>9.7198081234847356E-2</v>
      </c>
      <c r="BA13" s="20">
        <v>0.1050400405777818</v>
      </c>
      <c r="BB13" s="20">
        <v>0.1148365826901126</v>
      </c>
      <c r="BC13" s="20">
        <v>8.0363849629419365E-2</v>
      </c>
      <c r="BD13" s="20">
        <v>0.14550562793485389</v>
      </c>
      <c r="BE13" s="20">
        <v>5.5566402559640057E-2</v>
      </c>
      <c r="BF13" s="20">
        <v>8.6034707738593133E-2</v>
      </c>
      <c r="BG13" s="20">
        <v>0.12701441348066789</v>
      </c>
    </row>
    <row r="14" spans="2:61" ht="19" customHeight="1" x14ac:dyDescent="0.35">
      <c r="B14" s="22" t="s">
        <v>93</v>
      </c>
      <c r="C14" s="20">
        <v>8.8579659814916945E-2</v>
      </c>
      <c r="D14" s="20">
        <v>6.9601660391620065E-2</v>
      </c>
      <c r="E14" s="20">
        <v>4.4519270315459901E-2</v>
      </c>
      <c r="F14" s="20">
        <v>9.0608343588768403E-2</v>
      </c>
      <c r="G14" s="20">
        <v>8.8286925112439824E-2</v>
      </c>
      <c r="H14" s="20">
        <v>0.10579287804641931</v>
      </c>
      <c r="I14" s="20">
        <v>0.1239461180189962</v>
      </c>
      <c r="K14" s="20">
        <v>8.2709508885083716E-2</v>
      </c>
      <c r="L14" s="20">
        <v>9.4699747988196539E-2</v>
      </c>
      <c r="N14" s="20">
        <v>7.0567414496715178E-2</v>
      </c>
      <c r="O14" s="20">
        <v>9.8174718691715332E-2</v>
      </c>
      <c r="P14" s="20">
        <v>4.7835891597356343E-2</v>
      </c>
      <c r="Q14" s="20">
        <v>6.9640076127658823E-2</v>
      </c>
      <c r="R14" s="20">
        <v>9.5748130188986869E-2</v>
      </c>
      <c r="S14" s="20">
        <v>7.5573820995700133E-2</v>
      </c>
      <c r="T14" s="20">
        <v>5.7551245888542872E-2</v>
      </c>
      <c r="U14" s="20">
        <v>9.517971037185044E-2</v>
      </c>
      <c r="V14" s="20">
        <v>8.597300558378948E-2</v>
      </c>
      <c r="W14" s="20">
        <v>0.1169277975165301</v>
      </c>
      <c r="X14" s="20">
        <v>9.7260219514041804E-2</v>
      </c>
      <c r="Y14" s="20">
        <v>0.1102100263159987</v>
      </c>
      <c r="AA14" s="20">
        <v>9.3379790590825892E-2</v>
      </c>
      <c r="AB14" s="20">
        <v>8.8238795543461798E-2</v>
      </c>
      <c r="AC14" s="20">
        <v>8.1955916543146851E-2</v>
      </c>
      <c r="AD14" s="20">
        <v>8.9829294366576495E-2</v>
      </c>
      <c r="AF14" s="20">
        <v>0.11654321579139321</v>
      </c>
      <c r="AG14" s="20">
        <v>6.7533949865270088E-2</v>
      </c>
      <c r="AH14" s="20">
        <v>0.15061734068466451</v>
      </c>
      <c r="AI14" s="20">
        <v>9.353579717649052E-2</v>
      </c>
      <c r="AJ14" s="20">
        <v>0.1071414533066006</v>
      </c>
      <c r="AK14" s="20">
        <v>6.2733042968425232E-2</v>
      </c>
      <c r="AL14" s="20">
        <v>7.3116306841116488E-2</v>
      </c>
      <c r="AM14" s="20">
        <v>2.9711846597948809E-2</v>
      </c>
      <c r="AN14" s="20">
        <v>6.946025345122063E-2</v>
      </c>
      <c r="AP14" s="20">
        <v>0.1123693192944805</v>
      </c>
      <c r="AQ14" s="20">
        <v>6.5515459835500472E-2</v>
      </c>
      <c r="AR14" s="20">
        <v>0.14656221065094871</v>
      </c>
      <c r="AS14" s="20">
        <v>0.10395843577779169</v>
      </c>
      <c r="AT14" s="20">
        <v>0.1098095468857286</v>
      </c>
      <c r="AU14" s="20">
        <v>5.1236374672466702E-2</v>
      </c>
      <c r="AV14" s="20">
        <v>2.0197276168903901E-2</v>
      </c>
      <c r="AW14" s="20">
        <v>7.6615215948152959E-2</v>
      </c>
      <c r="AY14" s="20">
        <v>9.8255599722278653E-2</v>
      </c>
      <c r="AZ14" s="20">
        <v>5.6369604848837913E-2</v>
      </c>
      <c r="BA14" s="20">
        <v>0.1767377187568126</v>
      </c>
      <c r="BB14" s="20">
        <v>7.0340082891040032E-2</v>
      </c>
      <c r="BC14" s="20">
        <v>9.5267733715234199E-2</v>
      </c>
      <c r="BD14" s="20">
        <v>4.3934473392156247E-2</v>
      </c>
      <c r="BE14" s="20">
        <v>5.9503156071980937E-2</v>
      </c>
      <c r="BF14" s="20">
        <v>8.9330338859574379E-2</v>
      </c>
      <c r="BG14" s="20">
        <v>0.15030580026566151</v>
      </c>
    </row>
    <row r="15" spans="2:61" ht="19" customHeight="1" x14ac:dyDescent="0.35">
      <c r="B15" s="22" t="s">
        <v>94</v>
      </c>
      <c r="C15" s="20">
        <v>0.29523060801264139</v>
      </c>
      <c r="D15" s="20">
        <v>0.1132266463964071</v>
      </c>
      <c r="E15" s="20">
        <v>0.1121393857555362</v>
      </c>
      <c r="F15" s="20">
        <v>0.2057746639079589</v>
      </c>
      <c r="G15" s="20">
        <v>0.309220657448115</v>
      </c>
      <c r="H15" s="20">
        <v>0.41059511794562342</v>
      </c>
      <c r="I15" s="20">
        <v>0.54822032342225879</v>
      </c>
      <c r="K15" s="20">
        <v>0.31492900105513411</v>
      </c>
      <c r="L15" s="20">
        <v>0.27719028301538978</v>
      </c>
      <c r="N15" s="20">
        <v>0.26079439323851661</v>
      </c>
      <c r="O15" s="20">
        <v>0.3066606478598482</v>
      </c>
      <c r="P15" s="20">
        <v>0.29208892861918773</v>
      </c>
      <c r="Q15" s="20">
        <v>0.32296718569408261</v>
      </c>
      <c r="R15" s="20">
        <v>0.25861911883457789</v>
      </c>
      <c r="S15" s="20">
        <v>0.29661752466664482</v>
      </c>
      <c r="T15" s="20">
        <v>0.33798120662902609</v>
      </c>
      <c r="U15" s="20">
        <v>0.25322346621474467</v>
      </c>
      <c r="V15" s="20">
        <v>0.21227273887427661</v>
      </c>
      <c r="W15" s="20">
        <v>0.33465790629282249</v>
      </c>
      <c r="X15" s="20">
        <v>0.30662411266736372</v>
      </c>
      <c r="Y15" s="20">
        <v>0.42952477819733531</v>
      </c>
      <c r="AA15" s="20">
        <v>0.27023040776364721</v>
      </c>
      <c r="AB15" s="20">
        <v>0.34079134599482841</v>
      </c>
      <c r="AC15" s="20">
        <v>0.30439914923098871</v>
      </c>
      <c r="AD15" s="20">
        <v>0.26483488330583771</v>
      </c>
      <c r="AF15" s="20">
        <v>0.57050464055451733</v>
      </c>
      <c r="AG15" s="20">
        <v>0.10504748590827551</v>
      </c>
      <c r="AH15" s="20">
        <v>0.28880058525927071</v>
      </c>
      <c r="AI15" s="20">
        <v>0.1147851393207649</v>
      </c>
      <c r="AJ15" s="20">
        <v>0.51615573859386832</v>
      </c>
      <c r="AK15" s="20">
        <v>0.3081479376406413</v>
      </c>
      <c r="AL15" s="20">
        <v>0.24605560893609871</v>
      </c>
      <c r="AM15" s="20">
        <v>0.16367897904598569</v>
      </c>
      <c r="AN15" s="20">
        <v>0.21233815042844309</v>
      </c>
      <c r="AP15" s="20">
        <v>0.54415849689649154</v>
      </c>
      <c r="AQ15" s="20">
        <v>0.16003250702180019</v>
      </c>
      <c r="AR15" s="20">
        <v>0.31928073138365859</v>
      </c>
      <c r="AS15" s="20">
        <v>0.13526783463695591</v>
      </c>
      <c r="AT15" s="20">
        <v>0.46012064442207629</v>
      </c>
      <c r="AU15" s="20">
        <v>0.28786718928975391</v>
      </c>
      <c r="AV15" s="20">
        <v>9.9569289174801984E-2</v>
      </c>
      <c r="AW15" s="20">
        <v>0.23747655554433111</v>
      </c>
      <c r="AY15" s="20">
        <v>0.46149269289545569</v>
      </c>
      <c r="AZ15" s="20">
        <v>0.117788910284865</v>
      </c>
      <c r="BA15" s="20">
        <v>0.26314624271028308</v>
      </c>
      <c r="BB15" s="20">
        <v>9.6717596927782035E-2</v>
      </c>
      <c r="BC15" s="20">
        <v>0.4824835337430749</v>
      </c>
      <c r="BD15" s="20">
        <v>0.2941311083787374</v>
      </c>
      <c r="BE15" s="20">
        <v>0.31358883629653372</v>
      </c>
      <c r="BF15" s="20">
        <v>0.29404944622470658</v>
      </c>
      <c r="BG15" s="20">
        <v>0.19548024898736949</v>
      </c>
    </row>
    <row r="16" spans="2:61" ht="19" customHeight="1" x14ac:dyDescent="0.35">
      <c r="B16" s="22" t="s">
        <v>95</v>
      </c>
      <c r="C16" s="20">
        <v>7.7335025723409306E-2</v>
      </c>
      <c r="D16" s="20">
        <v>0.16548599108112819</v>
      </c>
      <c r="E16" s="20">
        <v>9.0385653743251027E-2</v>
      </c>
      <c r="F16" s="20">
        <v>8.2982839194973498E-2</v>
      </c>
      <c r="G16" s="20">
        <v>7.3730327241685184E-2</v>
      </c>
      <c r="H16" s="20">
        <v>3.6476843790824061E-2</v>
      </c>
      <c r="I16" s="20">
        <v>3.3793348631385042E-2</v>
      </c>
      <c r="K16" s="20">
        <v>4.7379802338930521E-2</v>
      </c>
      <c r="L16" s="20">
        <v>0.1069866979002822</v>
      </c>
      <c r="N16" s="20">
        <v>8.8827123214758913E-2</v>
      </c>
      <c r="O16" s="20">
        <v>7.149130911539206E-2</v>
      </c>
      <c r="P16" s="20">
        <v>6.4252410970766713E-2</v>
      </c>
      <c r="Q16" s="20">
        <v>0.10641522828417301</v>
      </c>
      <c r="R16" s="20">
        <v>7.3192703745551216E-2</v>
      </c>
      <c r="S16" s="20">
        <v>8.9753021368613906E-2</v>
      </c>
      <c r="T16" s="20">
        <v>6.469052426613893E-2</v>
      </c>
      <c r="U16" s="20">
        <v>0.111873584918968</v>
      </c>
      <c r="V16" s="20">
        <v>6.4612292857474371E-2</v>
      </c>
      <c r="W16" s="20">
        <v>7.86055210810747E-2</v>
      </c>
      <c r="X16" s="20">
        <v>0.1021704179536095</v>
      </c>
      <c r="Y16" s="20">
        <v>2.7395353911923211E-2</v>
      </c>
      <c r="AA16" s="20">
        <v>3.2259427694403833E-2</v>
      </c>
      <c r="AB16" s="20">
        <v>6.5049002971733869E-2</v>
      </c>
      <c r="AC16" s="20">
        <v>6.882537841814125E-2</v>
      </c>
      <c r="AD16" s="20">
        <v>0.14647680787664791</v>
      </c>
      <c r="AF16" s="20">
        <v>1.882150021217719E-2</v>
      </c>
      <c r="AG16" s="20">
        <v>3.3960365066933118E-2</v>
      </c>
      <c r="AH16" s="20">
        <v>4.3531495512894022E-2</v>
      </c>
      <c r="AI16" s="20">
        <v>7.0971208179460496E-2</v>
      </c>
      <c r="AJ16" s="20">
        <v>0</v>
      </c>
      <c r="AK16" s="20">
        <v>4.341957959791589E-2</v>
      </c>
      <c r="AL16" s="20">
        <v>0.20950197250135741</v>
      </c>
      <c r="AM16" s="20">
        <v>0.43848256850898409</v>
      </c>
      <c r="AN16" s="20">
        <v>0.13028601482619459</v>
      </c>
      <c r="AP16" s="20">
        <v>2.7790823712916829E-2</v>
      </c>
      <c r="AQ16" s="20">
        <v>3.1583878762579953E-2</v>
      </c>
      <c r="AR16" s="20">
        <v>3.5671968607316043E-2</v>
      </c>
      <c r="AS16" s="20">
        <v>7.005291806056263E-2</v>
      </c>
      <c r="AT16" s="20">
        <v>3.7908465132308521E-2</v>
      </c>
      <c r="AU16" s="20">
        <v>2.9552287421241309E-2</v>
      </c>
      <c r="AV16" s="20">
        <v>0.53473851977795017</v>
      </c>
      <c r="AW16" s="20">
        <v>0.19377046719802679</v>
      </c>
      <c r="AY16" s="20">
        <v>1.3916598611852319E-2</v>
      </c>
      <c r="AZ16" s="20">
        <v>4.4582003707749777E-2</v>
      </c>
      <c r="BA16" s="20">
        <v>3.258949055700118E-2</v>
      </c>
      <c r="BB16" s="20">
        <v>8.4095310804566031E-2</v>
      </c>
      <c r="BC16" s="20">
        <v>6.0192658771846999E-2</v>
      </c>
      <c r="BD16" s="20">
        <v>2.5971078307251119E-2</v>
      </c>
      <c r="BE16" s="20">
        <v>0.28562963309644512</v>
      </c>
      <c r="BF16" s="20">
        <v>0.2155690681133835</v>
      </c>
      <c r="BG16" s="20">
        <v>4.2441473220998227E-2</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101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8.5790139917576613E-2</v>
      </c>
      <c r="D9" s="20">
        <v>4.8541738401760737E-2</v>
      </c>
      <c r="E9" s="20">
        <v>8.7228431211852239E-2</v>
      </c>
      <c r="F9" s="20">
        <v>6.750846402085077E-2</v>
      </c>
      <c r="G9" s="20">
        <v>6.677647120243968E-2</v>
      </c>
      <c r="H9" s="20">
        <v>8.1739067524021158E-2</v>
      </c>
      <c r="I9" s="20">
        <v>0.14222422493994341</v>
      </c>
      <c r="K9" s="20">
        <v>8.9074071938913313E-2</v>
      </c>
      <c r="L9" s="20">
        <v>8.2936745338346121E-2</v>
      </c>
      <c r="N9" s="20">
        <v>6.0294519298184933E-2</v>
      </c>
      <c r="O9" s="20">
        <v>2.3764428478636478E-2</v>
      </c>
      <c r="P9" s="20">
        <v>8.190424774635445E-2</v>
      </c>
      <c r="Q9" s="20">
        <v>0.1023175264043919</v>
      </c>
      <c r="R9" s="20">
        <v>8.6318162786046884E-2</v>
      </c>
      <c r="S9" s="20">
        <v>9.6866021564685004E-2</v>
      </c>
      <c r="T9" s="20">
        <v>1.686162928937297E-2</v>
      </c>
      <c r="U9" s="20">
        <v>0.1053877806498616</v>
      </c>
      <c r="V9" s="20">
        <v>0.1079216882063086</v>
      </c>
      <c r="W9" s="20">
        <v>8.2877631963802476E-2</v>
      </c>
      <c r="X9" s="20">
        <v>9.1316726702302176E-2</v>
      </c>
      <c r="Y9" s="20">
        <v>0.11516494268630779</v>
      </c>
      <c r="AA9" s="20">
        <v>0.1137535553857805</v>
      </c>
      <c r="AB9" s="20">
        <v>8.4820405281391606E-2</v>
      </c>
      <c r="AC9" s="20">
        <v>8.4934218776882342E-2</v>
      </c>
      <c r="AD9" s="20">
        <v>5.7600876563208649E-2</v>
      </c>
      <c r="AF9" s="20">
        <v>0.21108709163504469</v>
      </c>
      <c r="AG9" s="20">
        <v>3.8676985805908351E-2</v>
      </c>
      <c r="AH9" s="20">
        <v>6.4838692220921257E-2</v>
      </c>
      <c r="AI9" s="20">
        <v>4.026864964674879E-2</v>
      </c>
      <c r="AJ9" s="20">
        <v>2.870085447885155E-2</v>
      </c>
      <c r="AK9" s="20">
        <v>9.6502396471563577E-3</v>
      </c>
      <c r="AL9" s="20">
        <v>4.1186150788771893E-2</v>
      </c>
      <c r="AM9" s="20">
        <v>3.1207980078199641E-2</v>
      </c>
      <c r="AN9" s="20">
        <v>3.1581332546987237E-2</v>
      </c>
      <c r="AP9" s="20">
        <v>0.26455077812333477</v>
      </c>
      <c r="AQ9" s="20">
        <v>5.1697670367787329E-2</v>
      </c>
      <c r="AR9" s="20">
        <v>6.3485858941970202E-2</v>
      </c>
      <c r="AS9" s="20">
        <v>2.1884494170964181E-2</v>
      </c>
      <c r="AT9" s="20">
        <v>5.331068625458165E-2</v>
      </c>
      <c r="AU9" s="20">
        <v>0</v>
      </c>
      <c r="AV9" s="20">
        <v>0</v>
      </c>
      <c r="AW9" s="20">
        <v>4.6782409515685817E-2</v>
      </c>
      <c r="AY9" s="20">
        <v>0.36449859636596288</v>
      </c>
      <c r="AZ9" s="20">
        <v>4.3936760819294589E-2</v>
      </c>
      <c r="BA9" s="20">
        <v>6.08394141731965E-2</v>
      </c>
      <c r="BB9" s="20">
        <v>1.9250151746967401E-2</v>
      </c>
      <c r="BC9" s="20">
        <v>5.2954811749334293E-2</v>
      </c>
      <c r="BD9" s="20">
        <v>0</v>
      </c>
      <c r="BE9" s="20">
        <v>2.735395767001848E-2</v>
      </c>
      <c r="BF9" s="20">
        <v>4.3207752696376042E-2</v>
      </c>
      <c r="BG9" s="20">
        <v>1.646160087913753E-2</v>
      </c>
    </row>
    <row r="10" spans="2:61" ht="19" customHeight="1" x14ac:dyDescent="0.35">
      <c r="B10" s="22" t="s">
        <v>89</v>
      </c>
      <c r="C10" s="20">
        <v>0.13196592625010731</v>
      </c>
      <c r="D10" s="20">
        <v>7.9275429800061706E-2</v>
      </c>
      <c r="E10" s="20">
        <v>0.13031529419370269</v>
      </c>
      <c r="F10" s="20">
        <v>0.1021344346617125</v>
      </c>
      <c r="G10" s="20">
        <v>0.1187483160642408</v>
      </c>
      <c r="H10" s="20">
        <v>0.13149067916725901</v>
      </c>
      <c r="I10" s="20">
        <v>0.20342729057303649</v>
      </c>
      <c r="K10" s="20">
        <v>0.15011665848557371</v>
      </c>
      <c r="L10" s="20">
        <v>0.11475272030680971</v>
      </c>
      <c r="N10" s="20">
        <v>7.4611797164507512E-2</v>
      </c>
      <c r="O10" s="20">
        <v>0.14486903450983041</v>
      </c>
      <c r="P10" s="20">
        <v>0.10681360103198891</v>
      </c>
      <c r="Q10" s="20">
        <v>9.7402914768899701E-2</v>
      </c>
      <c r="R10" s="20">
        <v>0.1166543503620263</v>
      </c>
      <c r="S10" s="20">
        <v>0.14923418510303921</v>
      </c>
      <c r="T10" s="20">
        <v>0.1367758055136373</v>
      </c>
      <c r="U10" s="20">
        <v>0.12668084563616311</v>
      </c>
      <c r="V10" s="20">
        <v>0.16799125769183831</v>
      </c>
      <c r="W10" s="20">
        <v>0.15063873604564251</v>
      </c>
      <c r="X10" s="20">
        <v>9.43786953550141E-2</v>
      </c>
      <c r="Y10" s="20">
        <v>0.16956532748408221</v>
      </c>
      <c r="AA10" s="20">
        <v>0.1758416619960872</v>
      </c>
      <c r="AB10" s="20">
        <v>0.11853171922743359</v>
      </c>
      <c r="AC10" s="20">
        <v>0.1111590847600013</v>
      </c>
      <c r="AD10" s="20">
        <v>0.1172570154651973</v>
      </c>
      <c r="AF10" s="20">
        <v>0.25192529671278302</v>
      </c>
      <c r="AG10" s="20">
        <v>8.9371082053398151E-2</v>
      </c>
      <c r="AH10" s="20">
        <v>0.13199206613777681</v>
      </c>
      <c r="AI10" s="20">
        <v>9.4718147845041067E-2</v>
      </c>
      <c r="AJ10" s="20">
        <v>0.16521032085249299</v>
      </c>
      <c r="AK10" s="20">
        <v>4.2627255944028879E-2</v>
      </c>
      <c r="AL10" s="20">
        <v>6.206115495623607E-2</v>
      </c>
      <c r="AM10" s="20">
        <v>3.330558220014742E-2</v>
      </c>
      <c r="AN10" s="20">
        <v>8.6485776879406298E-2</v>
      </c>
      <c r="AP10" s="20">
        <v>0.25694552273142007</v>
      </c>
      <c r="AQ10" s="20">
        <v>0.1193953353351533</v>
      </c>
      <c r="AR10" s="20">
        <v>0.1047070313551212</v>
      </c>
      <c r="AS10" s="20">
        <v>9.7046161383089663E-2</v>
      </c>
      <c r="AT10" s="20">
        <v>0.1573026725607814</v>
      </c>
      <c r="AU10" s="20">
        <v>4.6372557971529067E-2</v>
      </c>
      <c r="AV10" s="20">
        <v>0</v>
      </c>
      <c r="AW10" s="20">
        <v>6.7856143439658456E-2</v>
      </c>
      <c r="AY10" s="20">
        <v>0.27603450709552929</v>
      </c>
      <c r="AZ10" s="20">
        <v>0.1125153107979129</v>
      </c>
      <c r="BA10" s="20">
        <v>0.10537238084978549</v>
      </c>
      <c r="BB10" s="20">
        <v>8.2798921934362474E-2</v>
      </c>
      <c r="BC10" s="20">
        <v>0.15904224071952741</v>
      </c>
      <c r="BD10" s="20">
        <v>5.3654764803911473E-2</v>
      </c>
      <c r="BE10" s="20">
        <v>3.3744178108985598E-2</v>
      </c>
      <c r="BF10" s="20">
        <v>7.8113439353960437E-2</v>
      </c>
      <c r="BG10" s="20">
        <v>0.1031602924138761</v>
      </c>
    </row>
    <row r="11" spans="2:61" ht="19" customHeight="1" x14ac:dyDescent="0.35">
      <c r="B11" s="22" t="s">
        <v>90</v>
      </c>
      <c r="C11" s="20">
        <v>0.1358399992006312</v>
      </c>
      <c r="D11" s="20">
        <v>0.1013643272756317</v>
      </c>
      <c r="E11" s="20">
        <v>0.1513410091621962</v>
      </c>
      <c r="F11" s="20">
        <v>9.2702508683394788E-2</v>
      </c>
      <c r="G11" s="20">
        <v>0.13462632140402139</v>
      </c>
      <c r="H11" s="20">
        <v>0.15118321729913831</v>
      </c>
      <c r="I11" s="20">
        <v>0.17176037063150301</v>
      </c>
      <c r="K11" s="20">
        <v>0.1368668237624748</v>
      </c>
      <c r="L11" s="20">
        <v>0.1341829015190866</v>
      </c>
      <c r="N11" s="20">
        <v>0.11333469590025461</v>
      </c>
      <c r="O11" s="20">
        <v>0.2158032525621216</v>
      </c>
      <c r="P11" s="20">
        <v>0.12400886687172839</v>
      </c>
      <c r="Q11" s="20">
        <v>9.9453167698605308E-2</v>
      </c>
      <c r="R11" s="20">
        <v>0.11032786461723181</v>
      </c>
      <c r="S11" s="20">
        <v>0.1290146388708299</v>
      </c>
      <c r="T11" s="20">
        <v>0.23201482082528169</v>
      </c>
      <c r="U11" s="20">
        <v>0.11650179460208521</v>
      </c>
      <c r="V11" s="20">
        <v>0.1024468581695672</v>
      </c>
      <c r="W11" s="20">
        <v>0.16452783002716581</v>
      </c>
      <c r="X11" s="20">
        <v>0.1585244153756746</v>
      </c>
      <c r="Y11" s="20">
        <v>0.12643900842731329</v>
      </c>
      <c r="AA11" s="20">
        <v>0.13530634412303691</v>
      </c>
      <c r="AB11" s="20">
        <v>0.15233971650782371</v>
      </c>
      <c r="AC11" s="20">
        <v>0.1521345467103227</v>
      </c>
      <c r="AD11" s="20">
        <v>0.105282771792806</v>
      </c>
      <c r="AF11" s="20">
        <v>0.2032979925008937</v>
      </c>
      <c r="AG11" s="20">
        <v>0.1089130007253636</v>
      </c>
      <c r="AH11" s="20">
        <v>0.11729691447096879</v>
      </c>
      <c r="AI11" s="20">
        <v>8.7258136088029944E-2</v>
      </c>
      <c r="AJ11" s="20">
        <v>0.1171344106475785</v>
      </c>
      <c r="AK11" s="20">
        <v>0.102759856280976</v>
      </c>
      <c r="AL11" s="20">
        <v>0.11917688452441309</v>
      </c>
      <c r="AM11" s="20">
        <v>7.8897267558050765E-2</v>
      </c>
      <c r="AN11" s="20">
        <v>0.1204107188930286</v>
      </c>
      <c r="AP11" s="20">
        <v>0.1539945048685894</v>
      </c>
      <c r="AQ11" s="20">
        <v>0.13035050621406929</v>
      </c>
      <c r="AR11" s="20">
        <v>0.16958386783202589</v>
      </c>
      <c r="AS11" s="20">
        <v>7.1227250053140095E-2</v>
      </c>
      <c r="AT11" s="20">
        <v>0.18537338273081219</v>
      </c>
      <c r="AU11" s="20">
        <v>6.1720596009526639E-2</v>
      </c>
      <c r="AV11" s="20">
        <v>2.2155195296308852E-2</v>
      </c>
      <c r="AW11" s="20">
        <v>0.12955880544581169</v>
      </c>
      <c r="AY11" s="20">
        <v>0.1591024394606321</v>
      </c>
      <c r="AZ11" s="20">
        <v>0.110219845518416</v>
      </c>
      <c r="BA11" s="20">
        <v>0.12629987403115561</v>
      </c>
      <c r="BB11" s="20">
        <v>8.6932716751296019E-2</v>
      </c>
      <c r="BC11" s="20">
        <v>0.2022455418259666</v>
      </c>
      <c r="BD11" s="20">
        <v>7.7279472125347415E-2</v>
      </c>
      <c r="BE11" s="20">
        <v>4.357342753179478E-2</v>
      </c>
      <c r="BF11" s="20">
        <v>0.1325791637800863</v>
      </c>
      <c r="BG11" s="20">
        <v>0.15671360711217441</v>
      </c>
    </row>
    <row r="12" spans="2:61" ht="19" customHeight="1" x14ac:dyDescent="0.35">
      <c r="B12" s="22" t="s">
        <v>91</v>
      </c>
      <c r="C12" s="20">
        <v>0.22176057583722669</v>
      </c>
      <c r="D12" s="20">
        <v>0.29513778832471188</v>
      </c>
      <c r="E12" s="20">
        <v>0.24203756086552161</v>
      </c>
      <c r="F12" s="20">
        <v>0.24344953745560369</v>
      </c>
      <c r="G12" s="20">
        <v>0.26011949706324011</v>
      </c>
      <c r="H12" s="20">
        <v>0.15764519268798299</v>
      </c>
      <c r="I12" s="20">
        <v>0.15096681165981429</v>
      </c>
      <c r="K12" s="20">
        <v>0.21320570896720151</v>
      </c>
      <c r="L12" s="20">
        <v>0.23000992978764659</v>
      </c>
      <c r="N12" s="20">
        <v>0.16061324210889261</v>
      </c>
      <c r="O12" s="20">
        <v>0.2421957438887237</v>
      </c>
      <c r="P12" s="20">
        <v>0.26281357927368137</v>
      </c>
      <c r="Q12" s="20">
        <v>0.26173827303239239</v>
      </c>
      <c r="R12" s="20">
        <v>0.23842325787725971</v>
      </c>
      <c r="S12" s="20">
        <v>0.20440467435386711</v>
      </c>
      <c r="T12" s="20">
        <v>0.2285114428314797</v>
      </c>
      <c r="U12" s="20">
        <v>0.28100433934080821</v>
      </c>
      <c r="V12" s="20">
        <v>0.23551357890993499</v>
      </c>
      <c r="W12" s="20">
        <v>0.1869314299725745</v>
      </c>
      <c r="X12" s="20">
        <v>0.197947592053481</v>
      </c>
      <c r="Y12" s="20">
        <v>0.21632894762678881</v>
      </c>
      <c r="AA12" s="20">
        <v>0.18096901372905971</v>
      </c>
      <c r="AB12" s="20">
        <v>0.2217677023163967</v>
      </c>
      <c r="AC12" s="20">
        <v>0.2281082410737027</v>
      </c>
      <c r="AD12" s="20">
        <v>0.25805935619945097</v>
      </c>
      <c r="AF12" s="20">
        <v>0.14791135547171719</v>
      </c>
      <c r="AG12" s="20">
        <v>0.26303841649409743</v>
      </c>
      <c r="AH12" s="20">
        <v>0.18891790788875121</v>
      </c>
      <c r="AI12" s="20">
        <v>0.23665380119483531</v>
      </c>
      <c r="AJ12" s="20">
        <v>0.18767786706939521</v>
      </c>
      <c r="AK12" s="20">
        <v>0.1377478827259267</v>
      </c>
      <c r="AL12" s="20">
        <v>0.27774299366479449</v>
      </c>
      <c r="AM12" s="20">
        <v>0.32145036835789559</v>
      </c>
      <c r="AN12" s="20">
        <v>0.25329255822498659</v>
      </c>
      <c r="AP12" s="20">
        <v>0.16770408944630391</v>
      </c>
      <c r="AQ12" s="20">
        <v>0.23493459889958879</v>
      </c>
      <c r="AR12" s="20">
        <v>0.20179797067108141</v>
      </c>
      <c r="AS12" s="20">
        <v>0.22592225044483069</v>
      </c>
      <c r="AT12" s="20">
        <v>0.21470203654260431</v>
      </c>
      <c r="AU12" s="20">
        <v>0.14641657724981469</v>
      </c>
      <c r="AV12" s="20">
        <v>0.2844979918334532</v>
      </c>
      <c r="AW12" s="20">
        <v>0.26691545338659722</v>
      </c>
      <c r="AY12" s="20">
        <v>0.11305086706647589</v>
      </c>
      <c r="AZ12" s="20">
        <v>0.22183179754131899</v>
      </c>
      <c r="BA12" s="20">
        <v>0.24368745541062481</v>
      </c>
      <c r="BB12" s="20">
        <v>0.23289138371031509</v>
      </c>
      <c r="BC12" s="20">
        <v>0.23964764749976941</v>
      </c>
      <c r="BD12" s="20">
        <v>0.14841968343173409</v>
      </c>
      <c r="BE12" s="20">
        <v>0.25813179968753958</v>
      </c>
      <c r="BF12" s="20">
        <v>0.29217997915985139</v>
      </c>
      <c r="BG12" s="20">
        <v>0.26713695956028649</v>
      </c>
    </row>
    <row r="13" spans="2:61" ht="19" customHeight="1" x14ac:dyDescent="0.35">
      <c r="B13" s="22" t="s">
        <v>92</v>
      </c>
      <c r="C13" s="20">
        <v>8.6585721112506772E-2</v>
      </c>
      <c r="D13" s="20">
        <v>0.12663190486346551</v>
      </c>
      <c r="E13" s="20">
        <v>6.7081205480539099E-2</v>
      </c>
      <c r="F13" s="20">
        <v>0.1171366094812358</v>
      </c>
      <c r="G13" s="20">
        <v>9.6129049747386189E-2</v>
      </c>
      <c r="H13" s="20">
        <v>9.6071807636550016E-2</v>
      </c>
      <c r="I13" s="20">
        <v>3.7013950991977143E-2</v>
      </c>
      <c r="K13" s="20">
        <v>9.5979513397868629E-2</v>
      </c>
      <c r="L13" s="20">
        <v>7.7754206047720709E-2</v>
      </c>
      <c r="N13" s="20">
        <v>7.5742504675631844E-2</v>
      </c>
      <c r="O13" s="20">
        <v>2.0474232184704171E-2</v>
      </c>
      <c r="P13" s="20">
        <v>0.1297941437088036</v>
      </c>
      <c r="Q13" s="20">
        <v>5.7279496305728678E-2</v>
      </c>
      <c r="R13" s="20">
        <v>0.1164074008674897</v>
      </c>
      <c r="S13" s="20">
        <v>0.10266991606397299</v>
      </c>
      <c r="T13" s="20">
        <v>7.5829125918784934E-2</v>
      </c>
      <c r="U13" s="20">
        <v>8.6298791037423245E-2</v>
      </c>
      <c r="V13" s="20">
        <v>9.9329960738924084E-2</v>
      </c>
      <c r="W13" s="20">
        <v>7.9777681966067798E-2</v>
      </c>
      <c r="X13" s="20">
        <v>5.7094258134801512E-2</v>
      </c>
      <c r="Y13" s="20">
        <v>8.237780259836025E-2</v>
      </c>
      <c r="AA13" s="20">
        <v>8.1909467414466725E-2</v>
      </c>
      <c r="AB13" s="20">
        <v>8.2323168190731225E-2</v>
      </c>
      <c r="AC13" s="20">
        <v>9.157820167604562E-2</v>
      </c>
      <c r="AD13" s="20">
        <v>9.1906879481156625E-2</v>
      </c>
      <c r="AF13" s="20">
        <v>4.8902698935854673E-2</v>
      </c>
      <c r="AG13" s="20">
        <v>0.11214267216743801</v>
      </c>
      <c r="AH13" s="20">
        <v>0.1083215169673607</v>
      </c>
      <c r="AI13" s="20">
        <v>0.13155413783966141</v>
      </c>
      <c r="AJ13" s="20">
        <v>0.1380220755970967</v>
      </c>
      <c r="AK13" s="20">
        <v>5.4643374357097228E-2</v>
      </c>
      <c r="AL13" s="20">
        <v>7.2488226848857182E-2</v>
      </c>
      <c r="AM13" s="20">
        <v>6.1645857812270929E-2</v>
      </c>
      <c r="AN13" s="20">
        <v>0.10193472499822639</v>
      </c>
      <c r="AP13" s="20">
        <v>5.3452072339871252E-2</v>
      </c>
      <c r="AQ13" s="20">
        <v>0.10054803133733629</v>
      </c>
      <c r="AR13" s="20">
        <v>7.8788701460949295E-2</v>
      </c>
      <c r="AS13" s="20">
        <v>0.12714733720767979</v>
      </c>
      <c r="AT13" s="20">
        <v>0.1210521317703676</v>
      </c>
      <c r="AU13" s="20">
        <v>4.4710244859025097E-2</v>
      </c>
      <c r="AV13" s="20">
        <v>5.9655511308593617E-2</v>
      </c>
      <c r="AW13" s="20">
        <v>7.1158991171596936E-2</v>
      </c>
      <c r="AY13" s="20">
        <v>2.1403060919510879E-2</v>
      </c>
      <c r="AZ13" s="20">
        <v>0.1071990298165174</v>
      </c>
      <c r="BA13" s="20">
        <v>0.1328441568347819</v>
      </c>
      <c r="BB13" s="20">
        <v>0.1028619233933822</v>
      </c>
      <c r="BC13" s="20">
        <v>0.10620231573887021</v>
      </c>
      <c r="BD13" s="20">
        <v>3.929216218760432E-2</v>
      </c>
      <c r="BE13" s="20">
        <v>7.6986629789280461E-2</v>
      </c>
      <c r="BF13" s="20">
        <v>5.180288410783964E-2</v>
      </c>
      <c r="BG13" s="20">
        <v>0.1058586131559411</v>
      </c>
    </row>
    <row r="14" spans="2:61" ht="19" customHeight="1" x14ac:dyDescent="0.35">
      <c r="B14" s="22" t="s">
        <v>93</v>
      </c>
      <c r="C14" s="20">
        <v>7.7533628698732718E-2</v>
      </c>
      <c r="D14" s="20">
        <v>7.7630534347373881E-2</v>
      </c>
      <c r="E14" s="20">
        <v>5.4534377984655262E-2</v>
      </c>
      <c r="F14" s="20">
        <v>8.2645862874353423E-2</v>
      </c>
      <c r="G14" s="20">
        <v>9.5404679985575211E-2</v>
      </c>
      <c r="H14" s="20">
        <v>8.0843883953130052E-2</v>
      </c>
      <c r="I14" s="20">
        <v>7.5320066626888033E-2</v>
      </c>
      <c r="K14" s="20">
        <v>8.0490099841601867E-2</v>
      </c>
      <c r="L14" s="20">
        <v>7.408603313615543E-2</v>
      </c>
      <c r="N14" s="20">
        <v>8.8407163572346736E-2</v>
      </c>
      <c r="O14" s="20">
        <v>8.3963863763134916E-2</v>
      </c>
      <c r="P14" s="20">
        <v>7.3208900703372617E-2</v>
      </c>
      <c r="Q14" s="20">
        <v>0.1421716425564272</v>
      </c>
      <c r="R14" s="20">
        <v>9.4658108351305364E-2</v>
      </c>
      <c r="S14" s="20">
        <v>7.0921420097279406E-2</v>
      </c>
      <c r="T14" s="20">
        <v>8.9692241148086924E-2</v>
      </c>
      <c r="U14" s="20">
        <v>3.2708505640486878E-2</v>
      </c>
      <c r="V14" s="20">
        <v>8.2691397915236137E-2</v>
      </c>
      <c r="W14" s="20">
        <v>4.6312324191683907E-2</v>
      </c>
      <c r="X14" s="20">
        <v>7.6794417738450541E-2</v>
      </c>
      <c r="Y14" s="20">
        <v>9.6529875375596819E-2</v>
      </c>
      <c r="AA14" s="20">
        <v>6.4736779809414793E-2</v>
      </c>
      <c r="AB14" s="20">
        <v>8.798427109544045E-2</v>
      </c>
      <c r="AC14" s="20">
        <v>6.6676633320250145E-2</v>
      </c>
      <c r="AD14" s="20">
        <v>9.0256947784664504E-2</v>
      </c>
      <c r="AF14" s="20">
        <v>4.5799039753382509E-2</v>
      </c>
      <c r="AG14" s="20">
        <v>0.10333574660481271</v>
      </c>
      <c r="AH14" s="20">
        <v>9.8911180454100814E-2</v>
      </c>
      <c r="AI14" s="20">
        <v>9.2498609150252542E-2</v>
      </c>
      <c r="AJ14" s="20">
        <v>0.14499260546440121</v>
      </c>
      <c r="AK14" s="20">
        <v>0.1735241761722052</v>
      </c>
      <c r="AL14" s="20">
        <v>5.4537138594072443E-2</v>
      </c>
      <c r="AM14" s="20">
        <v>0</v>
      </c>
      <c r="AN14" s="20">
        <v>7.3587467299825904E-2</v>
      </c>
      <c r="AP14" s="20">
        <v>3.0630028863140209E-2</v>
      </c>
      <c r="AQ14" s="20">
        <v>9.4908568866756304E-2</v>
      </c>
      <c r="AR14" s="20">
        <v>8.9053543217409034E-2</v>
      </c>
      <c r="AS14" s="20">
        <v>8.3502245225781202E-2</v>
      </c>
      <c r="AT14" s="20">
        <v>0.1008839452581588</v>
      </c>
      <c r="AU14" s="20">
        <v>0.187480491190918</v>
      </c>
      <c r="AV14" s="20">
        <v>0</v>
      </c>
      <c r="AW14" s="20">
        <v>6.4487099063112466E-2</v>
      </c>
      <c r="AY14" s="20">
        <v>1.7335259440853231E-2</v>
      </c>
      <c r="AZ14" s="20">
        <v>0.1074015327195416</v>
      </c>
      <c r="BA14" s="20">
        <v>0.113661499474966</v>
      </c>
      <c r="BB14" s="20">
        <v>8.9381896785088719E-2</v>
      </c>
      <c r="BC14" s="20">
        <v>6.4613218347694207E-2</v>
      </c>
      <c r="BD14" s="20">
        <v>0.16482553604673239</v>
      </c>
      <c r="BE14" s="20">
        <v>4.1821846651431613E-2</v>
      </c>
      <c r="BF14" s="20">
        <v>4.1233643089745163E-2</v>
      </c>
      <c r="BG14" s="20">
        <v>0.1571416083268434</v>
      </c>
    </row>
    <row r="15" spans="2:61" ht="19" customHeight="1" x14ac:dyDescent="0.35">
      <c r="B15" s="22" t="s">
        <v>94</v>
      </c>
      <c r="C15" s="20">
        <v>0.17063591813271109</v>
      </c>
      <c r="D15" s="20">
        <v>8.6497993332582929E-2</v>
      </c>
      <c r="E15" s="20">
        <v>0.1590633589433125</v>
      </c>
      <c r="F15" s="20">
        <v>0.17093399888461469</v>
      </c>
      <c r="G15" s="20">
        <v>0.16461920475736341</v>
      </c>
      <c r="H15" s="20">
        <v>0.24692245780670019</v>
      </c>
      <c r="I15" s="20">
        <v>0.18956597493643759</v>
      </c>
      <c r="K15" s="20">
        <v>0.18481348787928309</v>
      </c>
      <c r="L15" s="20">
        <v>0.15747534707944261</v>
      </c>
      <c r="N15" s="20">
        <v>0.32161620012997211</v>
      </c>
      <c r="O15" s="20">
        <v>0.18041571657199751</v>
      </c>
      <c r="P15" s="20">
        <v>0.13868595862563871</v>
      </c>
      <c r="Q15" s="20">
        <v>0.1031945553942394</v>
      </c>
      <c r="R15" s="20">
        <v>0.14161997494819689</v>
      </c>
      <c r="S15" s="20">
        <v>0.14720944303116901</v>
      </c>
      <c r="T15" s="20">
        <v>0.1300521297090009</v>
      </c>
      <c r="U15" s="20">
        <v>0.1548697650790721</v>
      </c>
      <c r="V15" s="20">
        <v>0.14479657877645291</v>
      </c>
      <c r="W15" s="20">
        <v>0.20473054450143971</v>
      </c>
      <c r="X15" s="20">
        <v>0.17868823950549251</v>
      </c>
      <c r="Y15" s="20">
        <v>0.15142257598810061</v>
      </c>
      <c r="AA15" s="20">
        <v>0.1925031758006529</v>
      </c>
      <c r="AB15" s="20">
        <v>0.1651989834892541</v>
      </c>
      <c r="AC15" s="20">
        <v>0.18448914762177659</v>
      </c>
      <c r="AD15" s="20">
        <v>0.14095101061638399</v>
      </c>
      <c r="AF15" s="20">
        <v>6.846886971899549E-2</v>
      </c>
      <c r="AG15" s="20">
        <v>0.23412214832470599</v>
      </c>
      <c r="AH15" s="20">
        <v>0.23606482626359321</v>
      </c>
      <c r="AI15" s="20">
        <v>0.1937686404010259</v>
      </c>
      <c r="AJ15" s="20">
        <v>0.20136301171757789</v>
      </c>
      <c r="AK15" s="20">
        <v>0.40594666234016452</v>
      </c>
      <c r="AL15" s="20">
        <v>0.18700789642295901</v>
      </c>
      <c r="AM15" s="20">
        <v>8.5735625549444555E-2</v>
      </c>
      <c r="AN15" s="20">
        <v>0.1356236694708686</v>
      </c>
      <c r="AP15" s="20">
        <v>4.4760236074953108E-2</v>
      </c>
      <c r="AQ15" s="20">
        <v>0.22097531319323149</v>
      </c>
      <c r="AR15" s="20">
        <v>0.2416795460934596</v>
      </c>
      <c r="AS15" s="20">
        <v>0.25736031444578211</v>
      </c>
      <c r="AT15" s="20">
        <v>0.1398833386911949</v>
      </c>
      <c r="AU15" s="20">
        <v>0.44568215669778521</v>
      </c>
      <c r="AV15" s="20">
        <v>7.8939331516837685E-2</v>
      </c>
      <c r="AW15" s="20">
        <v>0.14185156351792999</v>
      </c>
      <c r="AY15" s="20">
        <v>2.4454387204969761E-2</v>
      </c>
      <c r="AZ15" s="20">
        <v>0.25208798738667232</v>
      </c>
      <c r="BA15" s="20">
        <v>0.19160295033114219</v>
      </c>
      <c r="BB15" s="20">
        <v>0.2533344781918066</v>
      </c>
      <c r="BC15" s="20">
        <v>0.1122058162205879</v>
      </c>
      <c r="BD15" s="20">
        <v>0.45710502298401468</v>
      </c>
      <c r="BE15" s="20">
        <v>0.23980416930967591</v>
      </c>
      <c r="BF15" s="20">
        <v>0.1033527988223422</v>
      </c>
      <c r="BG15" s="20">
        <v>0.14356865601840979</v>
      </c>
    </row>
    <row r="16" spans="2:61" ht="19" customHeight="1" x14ac:dyDescent="0.35">
      <c r="B16" s="22" t="s">
        <v>95</v>
      </c>
      <c r="C16" s="20">
        <v>8.9888090850507682E-2</v>
      </c>
      <c r="D16" s="20">
        <v>0.18492028365441171</v>
      </c>
      <c r="E16" s="20">
        <v>0.1083987621582205</v>
      </c>
      <c r="F16" s="20">
        <v>0.1234885839382342</v>
      </c>
      <c r="G16" s="20">
        <v>6.3576459775733216E-2</v>
      </c>
      <c r="H16" s="20">
        <v>5.4103693925218112E-2</v>
      </c>
      <c r="I16" s="20">
        <v>2.9721309640400109E-2</v>
      </c>
      <c r="K16" s="20">
        <v>4.9453635727083063E-2</v>
      </c>
      <c r="L16" s="20">
        <v>0.12880211678479231</v>
      </c>
      <c r="N16" s="20">
        <v>0.10537987715020999</v>
      </c>
      <c r="O16" s="20">
        <v>8.8513728040851308E-2</v>
      </c>
      <c r="P16" s="20">
        <v>8.2770702038431884E-2</v>
      </c>
      <c r="Q16" s="20">
        <v>0.1364424238393154</v>
      </c>
      <c r="R16" s="20">
        <v>9.5590880190443372E-2</v>
      </c>
      <c r="S16" s="20">
        <v>9.9679700915157418E-2</v>
      </c>
      <c r="T16" s="20">
        <v>9.0262804764355525E-2</v>
      </c>
      <c r="U16" s="20">
        <v>9.6548178014099623E-2</v>
      </c>
      <c r="V16" s="20">
        <v>5.9308679591737579E-2</v>
      </c>
      <c r="W16" s="20">
        <v>8.4203821331623185E-2</v>
      </c>
      <c r="X16" s="20">
        <v>0.14525565513478339</v>
      </c>
      <c r="Y16" s="20">
        <v>4.2171519813450388E-2</v>
      </c>
      <c r="AA16" s="20">
        <v>5.4980001741501298E-2</v>
      </c>
      <c r="AB16" s="20">
        <v>8.7034033891528612E-2</v>
      </c>
      <c r="AC16" s="20">
        <v>8.0919926061018513E-2</v>
      </c>
      <c r="AD16" s="20">
        <v>0.13868514209713181</v>
      </c>
      <c r="AF16" s="20">
        <v>2.2607655271328731E-2</v>
      </c>
      <c r="AG16" s="20">
        <v>5.0399947824275669E-2</v>
      </c>
      <c r="AH16" s="20">
        <v>5.3656895596527372E-2</v>
      </c>
      <c r="AI16" s="20">
        <v>0.123279877834405</v>
      </c>
      <c r="AJ16" s="20">
        <v>1.6898854172606032E-2</v>
      </c>
      <c r="AK16" s="20">
        <v>7.3100552532445282E-2</v>
      </c>
      <c r="AL16" s="20">
        <v>0.1857995541998958</v>
      </c>
      <c r="AM16" s="20">
        <v>0.38775731844399108</v>
      </c>
      <c r="AN16" s="20">
        <v>0.1970837516866705</v>
      </c>
      <c r="AP16" s="20">
        <v>2.7962767552387021E-2</v>
      </c>
      <c r="AQ16" s="20">
        <v>4.7189975786077143E-2</v>
      </c>
      <c r="AR16" s="20">
        <v>5.09034804279834E-2</v>
      </c>
      <c r="AS16" s="20">
        <v>0.1159099470687322</v>
      </c>
      <c r="AT16" s="20">
        <v>2.7491806191499161E-2</v>
      </c>
      <c r="AU16" s="20">
        <v>6.7617376021401332E-2</v>
      </c>
      <c r="AV16" s="20">
        <v>0.55475197004480681</v>
      </c>
      <c r="AW16" s="20">
        <v>0.2113895344596074</v>
      </c>
      <c r="AY16" s="20">
        <v>2.412088244606592E-2</v>
      </c>
      <c r="AZ16" s="20">
        <v>4.4807735400326253E-2</v>
      </c>
      <c r="BA16" s="20">
        <v>2.569226889434742E-2</v>
      </c>
      <c r="BB16" s="20">
        <v>0.13254852748678139</v>
      </c>
      <c r="BC16" s="20">
        <v>6.3088407898250112E-2</v>
      </c>
      <c r="BD16" s="20">
        <v>5.9423358420655721E-2</v>
      </c>
      <c r="BE16" s="20">
        <v>0.27858399125127348</v>
      </c>
      <c r="BF16" s="20">
        <v>0.25753033898979882</v>
      </c>
      <c r="BG16" s="20">
        <v>4.9958662533331463E-2</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J18"/>
  <sheetViews>
    <sheetView showGridLines="0" workbookViewId="0"/>
  </sheetViews>
  <sheetFormatPr defaultRowHeight="14.5" x14ac:dyDescent="0.35"/>
  <cols>
    <col min="1" max="1" width="5" customWidth="1"/>
    <col min="2" max="2" width="25" customWidth="1"/>
    <col min="3" max="10" width="20" customWidth="1"/>
  </cols>
  <sheetData>
    <row r="2" spans="2:10" ht="40" customHeight="1" x14ac:dyDescent="0.35">
      <c r="D2" s="21" t="s">
        <v>267</v>
      </c>
    </row>
    <row r="6" spans="2:10" ht="50" customHeight="1" x14ac:dyDescent="0.35">
      <c r="C6" s="23" t="s">
        <v>268</v>
      </c>
      <c r="D6" s="23" t="s">
        <v>269</v>
      </c>
      <c r="E6" s="23" t="s">
        <v>270</v>
      </c>
      <c r="F6" s="23" t="s">
        <v>271</v>
      </c>
      <c r="G6" s="23" t="s">
        <v>272</v>
      </c>
      <c r="H6" s="23" t="s">
        <v>273</v>
      </c>
      <c r="I6" s="23" t="s">
        <v>274</v>
      </c>
      <c r="J6" s="23" t="s">
        <v>275</v>
      </c>
    </row>
    <row r="7" spans="2:10" x14ac:dyDescent="0.35">
      <c r="B7" s="22" t="s">
        <v>103</v>
      </c>
      <c r="C7" s="20">
        <v>8.5318906914337564E-2</v>
      </c>
      <c r="D7" s="20">
        <v>9.0253980267428952E-2</v>
      </c>
      <c r="E7" s="20">
        <v>8.2451740439612592E-2</v>
      </c>
      <c r="F7" s="20">
        <v>8.0258102008979176E-2</v>
      </c>
      <c r="G7" s="20">
        <v>9.4104799113492274E-2</v>
      </c>
      <c r="H7" s="20">
        <v>0.1628285029764962</v>
      </c>
      <c r="I7" s="20">
        <v>8.0290859567748354E-2</v>
      </c>
      <c r="J7" s="20">
        <v>9.4586352839825388E-2</v>
      </c>
    </row>
    <row r="8" spans="2:10" x14ac:dyDescent="0.35">
      <c r="B8" s="22" t="s">
        <v>104</v>
      </c>
      <c r="C8" s="20">
        <v>0.14155627042031321</v>
      </c>
      <c r="D8" s="20">
        <v>0.1519882129559284</v>
      </c>
      <c r="E8" s="20">
        <v>0.16996545598206281</v>
      </c>
      <c r="F8" s="20">
        <v>0.15297134897138251</v>
      </c>
      <c r="G8" s="20">
        <v>0.16729079255182061</v>
      </c>
      <c r="H8" s="20">
        <v>0.29487856476822749</v>
      </c>
      <c r="I8" s="20">
        <v>0.15378563966636749</v>
      </c>
      <c r="J8" s="20">
        <v>0.1985031154277152</v>
      </c>
    </row>
    <row r="9" spans="2:10" x14ac:dyDescent="0.35">
      <c r="B9" s="22" t="s">
        <v>105</v>
      </c>
      <c r="C9" s="20">
        <v>0.28616703240462471</v>
      </c>
      <c r="D9" s="20">
        <v>0.2926547026305038</v>
      </c>
      <c r="E9" s="20">
        <v>0.29255173572178089</v>
      </c>
      <c r="F9" s="20">
        <v>0.26529275861158857</v>
      </c>
      <c r="G9" s="20">
        <v>0.31171492983052351</v>
      </c>
      <c r="H9" s="20">
        <v>0.33796465453841251</v>
      </c>
      <c r="I9" s="20">
        <v>0.28520466345789192</v>
      </c>
      <c r="J9" s="20">
        <v>0.28009461573195371</v>
      </c>
    </row>
    <row r="10" spans="2:10" x14ac:dyDescent="0.35">
      <c r="B10" s="22" t="s">
        <v>106</v>
      </c>
      <c r="C10" s="20">
        <v>0.37408068919805298</v>
      </c>
      <c r="D10" s="20">
        <v>0.34404128939348028</v>
      </c>
      <c r="E10" s="20">
        <v>0.34243584671238281</v>
      </c>
      <c r="F10" s="20">
        <v>0.34224765601790441</v>
      </c>
      <c r="G10" s="20">
        <v>0.30790858954505329</v>
      </c>
      <c r="H10" s="20">
        <v>0.15688136565534361</v>
      </c>
      <c r="I10" s="20">
        <v>0.35785779057018507</v>
      </c>
      <c r="J10" s="20">
        <v>0.32790920809122509</v>
      </c>
    </row>
    <row r="11" spans="2:10" x14ac:dyDescent="0.35">
      <c r="B11" s="22" t="s">
        <v>107</v>
      </c>
      <c r="C11" s="20">
        <v>0.1128771010626715</v>
      </c>
      <c r="D11" s="20">
        <v>0.12106181475265849</v>
      </c>
      <c r="E11" s="20">
        <v>0.1125952211441609</v>
      </c>
      <c r="F11" s="20">
        <v>0.15923013439014541</v>
      </c>
      <c r="G11" s="20">
        <v>0.1189808889591104</v>
      </c>
      <c r="H11" s="20">
        <v>4.7446912061520297E-2</v>
      </c>
      <c r="I11" s="20">
        <v>0.1228610467378073</v>
      </c>
      <c r="J11" s="20">
        <v>9.8906707909280578E-2</v>
      </c>
    </row>
    <row r="14" spans="2:10" x14ac:dyDescent="0.35">
      <c r="B14" t="s">
        <v>260</v>
      </c>
    </row>
    <row r="15" spans="2:10" x14ac:dyDescent="0.35">
      <c r="B15" t="s">
        <v>9</v>
      </c>
    </row>
    <row r="18" spans="2:2" x14ac:dyDescent="0.35">
      <c r="B18" t="str">
        <f>HYPERLINK("#Contents!A1", "Return to Contents")</f>
        <v>Return to Contents</v>
      </c>
    </row>
  </sheetData>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102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9.0253980267428952E-2</v>
      </c>
      <c r="D9" s="20">
        <v>5.5153967171150578E-2</v>
      </c>
      <c r="E9" s="20">
        <v>7.8499865053636306E-2</v>
      </c>
      <c r="F9" s="20">
        <v>9.6599706471408947E-2</v>
      </c>
      <c r="G9" s="20">
        <v>0.10226440442641101</v>
      </c>
      <c r="H9" s="20">
        <v>9.8677149246938961E-2</v>
      </c>
      <c r="I9" s="20">
        <v>0.102681234484696</v>
      </c>
      <c r="K9" s="20">
        <v>9.4034758464538931E-2</v>
      </c>
      <c r="L9" s="20">
        <v>8.6932991047860758E-2</v>
      </c>
      <c r="N9" s="20">
        <v>6.7603261895922626E-2</v>
      </c>
      <c r="O9" s="20">
        <v>0.1094378204890056</v>
      </c>
      <c r="P9" s="20">
        <v>0.1151909316507413</v>
      </c>
      <c r="Q9" s="20">
        <v>9.2478546952275295E-2</v>
      </c>
      <c r="R9" s="20">
        <v>5.7521392979022611E-2</v>
      </c>
      <c r="S9" s="20">
        <v>8.3830960859825651E-2</v>
      </c>
      <c r="T9" s="20">
        <v>0.1026106424800665</v>
      </c>
      <c r="U9" s="20">
        <v>9.1900423452758215E-2</v>
      </c>
      <c r="V9" s="20">
        <v>5.9186391208728317E-2</v>
      </c>
      <c r="W9" s="20">
        <v>0.1099098198420078</v>
      </c>
      <c r="X9" s="20">
        <v>0.14617979609782011</v>
      </c>
      <c r="Y9" s="20">
        <v>9.622344325260368E-2</v>
      </c>
      <c r="AA9" s="20">
        <v>5.7861519442729333E-2</v>
      </c>
      <c r="AB9" s="20">
        <v>8.9422339539103723E-2</v>
      </c>
      <c r="AC9" s="20">
        <v>0.1151751972674533</v>
      </c>
      <c r="AD9" s="20">
        <v>0.10438661760267021</v>
      </c>
      <c r="AF9" s="20">
        <v>0.13361121257688979</v>
      </c>
      <c r="AG9" s="20">
        <v>2.9489366520801891E-2</v>
      </c>
      <c r="AH9" s="20">
        <v>1.198653082483018E-2</v>
      </c>
      <c r="AI9" s="20">
        <v>8.1058912531497371E-2</v>
      </c>
      <c r="AJ9" s="20">
        <v>0.27683582600966278</v>
      </c>
      <c r="AK9" s="20">
        <v>0.104399539915583</v>
      </c>
      <c r="AL9" s="20">
        <v>0.1269750564379242</v>
      </c>
      <c r="AM9" s="20">
        <v>0.11254316063600869</v>
      </c>
      <c r="AN9" s="20">
        <v>8.4742956790904156E-2</v>
      </c>
      <c r="AP9" s="20">
        <v>0.1055281497809224</v>
      </c>
      <c r="AQ9" s="20">
        <v>3.8495702240941281E-2</v>
      </c>
      <c r="AR9" s="20">
        <v>5.6898405023910151E-2</v>
      </c>
      <c r="AS9" s="20">
        <v>5.9031238201263589E-2</v>
      </c>
      <c r="AT9" s="20">
        <v>0.1839113258094065</v>
      </c>
      <c r="AU9" s="20">
        <v>5.1491370200753533E-2</v>
      </c>
      <c r="AV9" s="20">
        <v>0.11903817046548471</v>
      </c>
      <c r="AW9" s="20">
        <v>0.12239471748630169</v>
      </c>
      <c r="AY9" s="20">
        <v>9.1024810168536086E-2</v>
      </c>
      <c r="AZ9" s="20">
        <v>2.1123320961719191E-2</v>
      </c>
      <c r="BA9" s="20">
        <v>3.7131111115991558E-2</v>
      </c>
      <c r="BB9" s="20">
        <v>4.327129056297279E-2</v>
      </c>
      <c r="BC9" s="20">
        <v>0.1862730525215803</v>
      </c>
      <c r="BD9" s="20">
        <v>5.862806394362044E-2</v>
      </c>
      <c r="BE9" s="20">
        <v>0.16431344455041261</v>
      </c>
      <c r="BF9" s="20">
        <v>6.400472772601537E-2</v>
      </c>
      <c r="BG9" s="20">
        <v>9.4942908988205954E-2</v>
      </c>
    </row>
    <row r="10" spans="2:61" ht="19" customHeight="1" x14ac:dyDescent="0.35">
      <c r="B10" s="22" t="s">
        <v>104</v>
      </c>
      <c r="C10" s="20">
        <v>0.1519882129559284</v>
      </c>
      <c r="D10" s="20">
        <v>0.23560694805016719</v>
      </c>
      <c r="E10" s="20">
        <v>0.1790431932031725</v>
      </c>
      <c r="F10" s="20">
        <v>0.13301861425990361</v>
      </c>
      <c r="G10" s="20">
        <v>0.1591521849193453</v>
      </c>
      <c r="H10" s="20">
        <v>0.1240184037248573</v>
      </c>
      <c r="I10" s="20">
        <v>0.1026779727724844</v>
      </c>
      <c r="K10" s="20">
        <v>0.14289318650889141</v>
      </c>
      <c r="L10" s="20">
        <v>0.16048304742025149</v>
      </c>
      <c r="N10" s="20">
        <v>0.16941228731003691</v>
      </c>
      <c r="O10" s="20">
        <v>9.5186584198028459E-2</v>
      </c>
      <c r="P10" s="20">
        <v>0.13388689233158441</v>
      </c>
      <c r="Q10" s="20">
        <v>0.15139338216262299</v>
      </c>
      <c r="R10" s="20">
        <v>0.1323629044910534</v>
      </c>
      <c r="S10" s="20">
        <v>0.1217977130117327</v>
      </c>
      <c r="T10" s="20">
        <v>0.20282360463789381</v>
      </c>
      <c r="U10" s="20">
        <v>0.15865087192927529</v>
      </c>
      <c r="V10" s="20">
        <v>0.16258181574918079</v>
      </c>
      <c r="W10" s="20">
        <v>0.14013822779994239</v>
      </c>
      <c r="X10" s="20">
        <v>0.17004798506441859</v>
      </c>
      <c r="Y10" s="20">
        <v>0.15292850511889861</v>
      </c>
      <c r="AA10" s="20">
        <v>9.9622093116040422E-2</v>
      </c>
      <c r="AB10" s="20">
        <v>0.14704439961465551</v>
      </c>
      <c r="AC10" s="20">
        <v>0.18827662712747439</v>
      </c>
      <c r="AD10" s="20">
        <v>0.1821169382937744</v>
      </c>
      <c r="AF10" s="20">
        <v>0.18272665233411889</v>
      </c>
      <c r="AG10" s="20">
        <v>0.1151550749791321</v>
      </c>
      <c r="AH10" s="20">
        <v>0.13785748940287931</v>
      </c>
      <c r="AI10" s="20">
        <v>0.1836703766071448</v>
      </c>
      <c r="AJ10" s="20">
        <v>0.16815496257558321</v>
      </c>
      <c r="AK10" s="20">
        <v>0.1499838847904921</v>
      </c>
      <c r="AL10" s="20">
        <v>0.12500902318896509</v>
      </c>
      <c r="AM10" s="20">
        <v>0.1316146657563842</v>
      </c>
      <c r="AN10" s="20">
        <v>0.2019145833008327</v>
      </c>
      <c r="AP10" s="20">
        <v>0.17543895359222059</v>
      </c>
      <c r="AQ10" s="20">
        <v>0.1038960080686097</v>
      </c>
      <c r="AR10" s="20">
        <v>0.1100277639156125</v>
      </c>
      <c r="AS10" s="20">
        <v>0.18014122964742069</v>
      </c>
      <c r="AT10" s="20">
        <v>0.25263652940999048</v>
      </c>
      <c r="AU10" s="20">
        <v>0.14639302910431659</v>
      </c>
      <c r="AV10" s="20">
        <v>0.13221926363539879</v>
      </c>
      <c r="AW10" s="20">
        <v>0.14926523033527569</v>
      </c>
      <c r="AY10" s="20">
        <v>0.16693749552537909</v>
      </c>
      <c r="AZ10" s="20">
        <v>8.4921558685754753E-2</v>
      </c>
      <c r="BA10" s="20">
        <v>0.1152712189288012</v>
      </c>
      <c r="BB10" s="20">
        <v>0.16632891668146069</v>
      </c>
      <c r="BC10" s="20">
        <v>0.22014153909895801</v>
      </c>
      <c r="BD10" s="20">
        <v>0.13270806644247959</v>
      </c>
      <c r="BE10" s="20">
        <v>0.16451164400315299</v>
      </c>
      <c r="BF10" s="20">
        <v>9.583021139713728E-2</v>
      </c>
      <c r="BG10" s="20">
        <v>0.18505316403095831</v>
      </c>
    </row>
    <row r="11" spans="2:61" ht="19" customHeight="1" x14ac:dyDescent="0.35">
      <c r="B11" s="22" t="s">
        <v>105</v>
      </c>
      <c r="C11" s="20">
        <v>0.2926547026305038</v>
      </c>
      <c r="D11" s="20">
        <v>0.30556924298245719</v>
      </c>
      <c r="E11" s="20">
        <v>0.22396861471255519</v>
      </c>
      <c r="F11" s="20">
        <v>0.31821428029217907</v>
      </c>
      <c r="G11" s="20">
        <v>0.31161251504970261</v>
      </c>
      <c r="H11" s="20">
        <v>0.28566448973070679</v>
      </c>
      <c r="I11" s="20">
        <v>0.30839890948345111</v>
      </c>
      <c r="K11" s="20">
        <v>0.27208080773762799</v>
      </c>
      <c r="L11" s="20">
        <v>0.31174498656881428</v>
      </c>
      <c r="N11" s="20">
        <v>0.25255361311979801</v>
      </c>
      <c r="O11" s="20">
        <v>0.30844927286216139</v>
      </c>
      <c r="P11" s="20">
        <v>0.30606829426435478</v>
      </c>
      <c r="Q11" s="20">
        <v>0.2780124793120996</v>
      </c>
      <c r="R11" s="20">
        <v>0.2179379903214452</v>
      </c>
      <c r="S11" s="20">
        <v>0.34524225173873629</v>
      </c>
      <c r="T11" s="20">
        <v>0.31097230636648848</v>
      </c>
      <c r="U11" s="20">
        <v>0.29934678140770021</v>
      </c>
      <c r="V11" s="20">
        <v>0.30535830238827089</v>
      </c>
      <c r="W11" s="20">
        <v>0.27682408861119467</v>
      </c>
      <c r="X11" s="20">
        <v>0.28679731074066378</v>
      </c>
      <c r="Y11" s="20">
        <v>0.35837214874316192</v>
      </c>
      <c r="AA11" s="20">
        <v>0.28464171600142402</v>
      </c>
      <c r="AB11" s="20">
        <v>0.29986061212136278</v>
      </c>
      <c r="AC11" s="20">
        <v>0.27964094793393007</v>
      </c>
      <c r="AD11" s="20">
        <v>0.30332998115893822</v>
      </c>
      <c r="AF11" s="20">
        <v>0.29532668412794688</v>
      </c>
      <c r="AG11" s="20">
        <v>0.2104184968439641</v>
      </c>
      <c r="AH11" s="20">
        <v>0.32241405311702959</v>
      </c>
      <c r="AI11" s="20">
        <v>0.35414549549128399</v>
      </c>
      <c r="AJ11" s="20">
        <v>0.24861442698479971</v>
      </c>
      <c r="AK11" s="20">
        <v>0.20648847085252961</v>
      </c>
      <c r="AL11" s="20">
        <v>0.40809673944872371</v>
      </c>
      <c r="AM11" s="20">
        <v>0.46761583863434342</v>
      </c>
      <c r="AN11" s="20">
        <v>0.29844751700845612</v>
      </c>
      <c r="AP11" s="20">
        <v>0.32537796451919437</v>
      </c>
      <c r="AQ11" s="20">
        <v>0.20891082724516599</v>
      </c>
      <c r="AR11" s="20">
        <v>0.30601275061899469</v>
      </c>
      <c r="AS11" s="20">
        <v>0.35249651915442842</v>
      </c>
      <c r="AT11" s="20">
        <v>0.26828453242646472</v>
      </c>
      <c r="AU11" s="20">
        <v>0.22197483192517881</v>
      </c>
      <c r="AV11" s="20">
        <v>0.54042881965711764</v>
      </c>
      <c r="AW11" s="20">
        <v>0.36868990306509691</v>
      </c>
      <c r="AY11" s="20">
        <v>0.32020307247534552</v>
      </c>
      <c r="AZ11" s="20">
        <v>0.16387332383585029</v>
      </c>
      <c r="BA11" s="20">
        <v>0.30003646787502408</v>
      </c>
      <c r="BB11" s="20">
        <v>0.33461277605489692</v>
      </c>
      <c r="BC11" s="20">
        <v>0.27576933350518118</v>
      </c>
      <c r="BD11" s="20">
        <v>0.2526044057820141</v>
      </c>
      <c r="BE11" s="20">
        <v>0.44444853970199222</v>
      </c>
      <c r="BF11" s="20">
        <v>0.45392558828789809</v>
      </c>
      <c r="BG11" s="20">
        <v>0.2523106688718697</v>
      </c>
    </row>
    <row r="12" spans="2:61" ht="19" customHeight="1" x14ac:dyDescent="0.35">
      <c r="B12" s="22" t="s">
        <v>106</v>
      </c>
      <c r="C12" s="20">
        <v>0.34404128939348028</v>
      </c>
      <c r="D12" s="20">
        <v>0.34563506754142059</v>
      </c>
      <c r="E12" s="20">
        <v>0.3887662992584151</v>
      </c>
      <c r="F12" s="20">
        <v>0.33683970633672361</v>
      </c>
      <c r="G12" s="20">
        <v>0.31593645971379869</v>
      </c>
      <c r="H12" s="20">
        <v>0.32581549225621498</v>
      </c>
      <c r="I12" s="20">
        <v>0.3474743689615265</v>
      </c>
      <c r="K12" s="20">
        <v>0.35443885151905219</v>
      </c>
      <c r="L12" s="20">
        <v>0.33443206442876522</v>
      </c>
      <c r="N12" s="20">
        <v>0.37655235324571718</v>
      </c>
      <c r="O12" s="20">
        <v>0.37359216103901821</v>
      </c>
      <c r="P12" s="20">
        <v>0.29897556554275589</v>
      </c>
      <c r="Q12" s="20">
        <v>0.37098716577217711</v>
      </c>
      <c r="R12" s="20">
        <v>0.42474713709081541</v>
      </c>
      <c r="S12" s="20">
        <v>0.35412818723841732</v>
      </c>
      <c r="T12" s="20">
        <v>0.260187329314091</v>
      </c>
      <c r="U12" s="20">
        <v>0.34233288123744637</v>
      </c>
      <c r="V12" s="20">
        <v>0.35468890434402561</v>
      </c>
      <c r="W12" s="20">
        <v>0.34869367930033018</v>
      </c>
      <c r="X12" s="20">
        <v>0.32232554846134942</v>
      </c>
      <c r="Y12" s="20">
        <v>0.27044015204017408</v>
      </c>
      <c r="AA12" s="20">
        <v>0.3904602126681524</v>
      </c>
      <c r="AB12" s="20">
        <v>0.34728118412764308</v>
      </c>
      <c r="AC12" s="20">
        <v>0.30486150372576531</v>
      </c>
      <c r="AD12" s="20">
        <v>0.32601402426300802</v>
      </c>
      <c r="AF12" s="20">
        <v>0.29716744957938301</v>
      </c>
      <c r="AG12" s="20">
        <v>0.44092544227068092</v>
      </c>
      <c r="AH12" s="20">
        <v>0.35134457509774553</v>
      </c>
      <c r="AI12" s="20">
        <v>0.31315357384815501</v>
      </c>
      <c r="AJ12" s="20">
        <v>0.22342077893166301</v>
      </c>
      <c r="AK12" s="20">
        <v>0.45418082279836391</v>
      </c>
      <c r="AL12" s="20">
        <v>0.26767813748223268</v>
      </c>
      <c r="AM12" s="20">
        <v>0.21863703802462001</v>
      </c>
      <c r="AN12" s="20">
        <v>0.35025696471640289</v>
      </c>
      <c r="AP12" s="20">
        <v>0.30508072925422142</v>
      </c>
      <c r="AQ12" s="20">
        <v>0.43948593007942299</v>
      </c>
      <c r="AR12" s="20">
        <v>0.37149523119161981</v>
      </c>
      <c r="AS12" s="20">
        <v>0.31312798236263628</v>
      </c>
      <c r="AT12" s="20">
        <v>0.2331118250634322</v>
      </c>
      <c r="AU12" s="20">
        <v>0.49861941175898772</v>
      </c>
      <c r="AV12" s="20">
        <v>0.16282372887411081</v>
      </c>
      <c r="AW12" s="20">
        <v>0.29977101679031259</v>
      </c>
      <c r="AY12" s="20">
        <v>0.33064601855612807</v>
      </c>
      <c r="AZ12" s="20">
        <v>0.46700759335360942</v>
      </c>
      <c r="BA12" s="20">
        <v>0.38169424314944539</v>
      </c>
      <c r="BB12" s="20">
        <v>0.35371628581962222</v>
      </c>
      <c r="BC12" s="20">
        <v>0.26586490722779271</v>
      </c>
      <c r="BD12" s="20">
        <v>0.44411132388105601</v>
      </c>
      <c r="BE12" s="20">
        <v>0.1962601185243133</v>
      </c>
      <c r="BF12" s="20">
        <v>0.30517709260267167</v>
      </c>
      <c r="BG12" s="20">
        <v>0.34746828084979547</v>
      </c>
    </row>
    <row r="13" spans="2:61" ht="19" customHeight="1" x14ac:dyDescent="0.35">
      <c r="B13" s="22" t="s">
        <v>107</v>
      </c>
      <c r="C13" s="20">
        <v>0.12106181475265849</v>
      </c>
      <c r="D13" s="20">
        <v>5.8034774254804633E-2</v>
      </c>
      <c r="E13" s="20">
        <v>0.12972202777222111</v>
      </c>
      <c r="F13" s="20">
        <v>0.11532769263978471</v>
      </c>
      <c r="G13" s="20">
        <v>0.1110344358907424</v>
      </c>
      <c r="H13" s="20">
        <v>0.16582446504128159</v>
      </c>
      <c r="I13" s="20">
        <v>0.13876751429784229</v>
      </c>
      <c r="K13" s="20">
        <v>0.1365523957698894</v>
      </c>
      <c r="L13" s="20">
        <v>0.1064069105343084</v>
      </c>
      <c r="N13" s="20">
        <v>0.1338784844285254</v>
      </c>
      <c r="O13" s="20">
        <v>0.1133341614117865</v>
      </c>
      <c r="P13" s="20">
        <v>0.14587831621056349</v>
      </c>
      <c r="Q13" s="20">
        <v>0.1071284258008252</v>
      </c>
      <c r="R13" s="20">
        <v>0.1674305751176634</v>
      </c>
      <c r="S13" s="20">
        <v>9.5000887151288238E-2</v>
      </c>
      <c r="T13" s="20">
        <v>0.1234061172014603</v>
      </c>
      <c r="U13" s="20">
        <v>0.1077690419728199</v>
      </c>
      <c r="V13" s="20">
        <v>0.1181845863097942</v>
      </c>
      <c r="W13" s="20">
        <v>0.1244341844465246</v>
      </c>
      <c r="X13" s="20">
        <v>7.4649359635748064E-2</v>
      </c>
      <c r="Y13" s="20">
        <v>0.1220357508451618</v>
      </c>
      <c r="AA13" s="20">
        <v>0.16741445877165401</v>
      </c>
      <c r="AB13" s="20">
        <v>0.1163914645972348</v>
      </c>
      <c r="AC13" s="20">
        <v>0.1120457239453768</v>
      </c>
      <c r="AD13" s="20">
        <v>8.4152438681609168E-2</v>
      </c>
      <c r="AF13" s="20">
        <v>9.116800138166134E-2</v>
      </c>
      <c r="AG13" s="20">
        <v>0.20401161938542101</v>
      </c>
      <c r="AH13" s="20">
        <v>0.1763973515575154</v>
      </c>
      <c r="AI13" s="20">
        <v>6.7971641521918647E-2</v>
      </c>
      <c r="AJ13" s="20">
        <v>8.2974005498291495E-2</v>
      </c>
      <c r="AK13" s="20">
        <v>8.4947281643031489E-2</v>
      </c>
      <c r="AL13" s="20">
        <v>7.2241043442154235E-2</v>
      </c>
      <c r="AM13" s="20">
        <v>6.9589296948644047E-2</v>
      </c>
      <c r="AN13" s="20">
        <v>6.463797818340429E-2</v>
      </c>
      <c r="AP13" s="20">
        <v>8.8574202853441156E-2</v>
      </c>
      <c r="AQ13" s="20">
        <v>0.2092115323658599</v>
      </c>
      <c r="AR13" s="20">
        <v>0.15556584924986319</v>
      </c>
      <c r="AS13" s="20">
        <v>9.5203030634250937E-2</v>
      </c>
      <c r="AT13" s="20">
        <v>6.2055787290705967E-2</v>
      </c>
      <c r="AU13" s="20">
        <v>8.1521357010763393E-2</v>
      </c>
      <c r="AV13" s="20">
        <v>4.549001736788829E-2</v>
      </c>
      <c r="AW13" s="20">
        <v>5.9879132323013E-2</v>
      </c>
      <c r="AY13" s="20">
        <v>9.1188603274611327E-2</v>
      </c>
      <c r="AZ13" s="20">
        <v>0.2630742031630664</v>
      </c>
      <c r="BA13" s="20">
        <v>0.16586695893073769</v>
      </c>
      <c r="BB13" s="20">
        <v>0.1020707308810473</v>
      </c>
      <c r="BC13" s="20">
        <v>5.1951167646487738E-2</v>
      </c>
      <c r="BD13" s="20">
        <v>0.11194813995083</v>
      </c>
      <c r="BE13" s="20">
        <v>3.0466253220128959E-2</v>
      </c>
      <c r="BF13" s="20">
        <v>8.1062379986277633E-2</v>
      </c>
      <c r="BG13" s="20">
        <v>0.1202249772591705</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108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8.2451740439612592E-2</v>
      </c>
      <c r="D9" s="20">
        <v>7.0431286310134747E-2</v>
      </c>
      <c r="E9" s="20">
        <v>7.7324757021899865E-2</v>
      </c>
      <c r="F9" s="20">
        <v>8.6310721173728178E-2</v>
      </c>
      <c r="G9" s="20">
        <v>9.2869423753704161E-2</v>
      </c>
      <c r="H9" s="20">
        <v>6.7492523505007687E-2</v>
      </c>
      <c r="I9" s="20">
        <v>9.3093758382053582E-2</v>
      </c>
      <c r="K9" s="20">
        <v>9.0789818168582184E-2</v>
      </c>
      <c r="L9" s="20">
        <v>7.4636334915946775E-2</v>
      </c>
      <c r="N9" s="20">
        <v>6.6304354245207323E-2</v>
      </c>
      <c r="O9" s="20">
        <v>0.13380862712713321</v>
      </c>
      <c r="P9" s="20">
        <v>9.4744009689978814E-2</v>
      </c>
      <c r="Q9" s="20">
        <v>5.6272015113237928E-2</v>
      </c>
      <c r="R9" s="20">
        <v>8.4584926486796039E-2</v>
      </c>
      <c r="S9" s="20">
        <v>7.2534233204807994E-2</v>
      </c>
      <c r="T9" s="20">
        <v>9.0626549992889285E-2</v>
      </c>
      <c r="U9" s="20">
        <v>9.7123213123905289E-2</v>
      </c>
      <c r="V9" s="20">
        <v>5.5259876431954777E-2</v>
      </c>
      <c r="W9" s="20">
        <v>8.6526905742907015E-2</v>
      </c>
      <c r="X9" s="20">
        <v>0.1132910942301298</v>
      </c>
      <c r="Y9" s="20">
        <v>8.0456814153723619E-2</v>
      </c>
      <c r="AA9" s="20">
        <v>4.0762371812024092E-2</v>
      </c>
      <c r="AB9" s="20">
        <v>7.8919594511974972E-2</v>
      </c>
      <c r="AC9" s="20">
        <v>0.11280310380671379</v>
      </c>
      <c r="AD9" s="20">
        <v>0.1046246262714179</v>
      </c>
      <c r="AF9" s="20">
        <v>0.12540168930268741</v>
      </c>
      <c r="AG9" s="20">
        <v>2.5041845410477711E-2</v>
      </c>
      <c r="AH9" s="20">
        <v>2.2875672323986011E-2</v>
      </c>
      <c r="AI9" s="20">
        <v>3.9298222115473229E-2</v>
      </c>
      <c r="AJ9" s="20">
        <v>0.31056759260927791</v>
      </c>
      <c r="AK9" s="20">
        <v>8.8865439283573516E-2</v>
      </c>
      <c r="AL9" s="20">
        <v>0.10711362713672209</v>
      </c>
      <c r="AM9" s="20">
        <v>8.723979020199378E-2</v>
      </c>
      <c r="AN9" s="20">
        <v>8.5085038298238172E-2</v>
      </c>
      <c r="AP9" s="20">
        <v>0.1058119964424297</v>
      </c>
      <c r="AQ9" s="20">
        <v>3.2295768511997017E-2</v>
      </c>
      <c r="AR9" s="20">
        <v>3.7087735226539E-2</v>
      </c>
      <c r="AS9" s="20">
        <v>3.7647932709987161E-2</v>
      </c>
      <c r="AT9" s="20">
        <v>0.18393834874709389</v>
      </c>
      <c r="AU9" s="20">
        <v>4.9813463935732431E-2</v>
      </c>
      <c r="AV9" s="20">
        <v>7.6785234287788634E-2</v>
      </c>
      <c r="AW9" s="20">
        <v>0.11151952455426691</v>
      </c>
      <c r="AY9" s="20">
        <v>8.5106740128805453E-2</v>
      </c>
      <c r="AZ9" s="20">
        <v>2.0156909631961099E-2</v>
      </c>
      <c r="BA9" s="20">
        <v>2.9194501754399679E-2</v>
      </c>
      <c r="BB9" s="20">
        <v>2.440541636906049E-2</v>
      </c>
      <c r="BC9" s="20">
        <v>0.1713088254816692</v>
      </c>
      <c r="BD9" s="20">
        <v>4.3776962310553877E-2</v>
      </c>
      <c r="BE9" s="20">
        <v>0.15653597518707019</v>
      </c>
      <c r="BF9" s="20">
        <v>5.3726086914792748E-2</v>
      </c>
      <c r="BG9" s="20">
        <v>0.12117280770062221</v>
      </c>
    </row>
    <row r="10" spans="2:61" ht="19" customHeight="1" x14ac:dyDescent="0.35">
      <c r="B10" s="22" t="s">
        <v>104</v>
      </c>
      <c r="C10" s="20">
        <v>0.16996545598206281</v>
      </c>
      <c r="D10" s="20">
        <v>0.28903550982247112</v>
      </c>
      <c r="E10" s="20">
        <v>0.14221493012993591</v>
      </c>
      <c r="F10" s="20">
        <v>0.17356459684723621</v>
      </c>
      <c r="G10" s="20">
        <v>0.16439947539253549</v>
      </c>
      <c r="H10" s="20">
        <v>0.14834313359261231</v>
      </c>
      <c r="I10" s="20">
        <v>0.1292215309212531</v>
      </c>
      <c r="K10" s="20">
        <v>0.15773829323570959</v>
      </c>
      <c r="L10" s="20">
        <v>0.1793177912456925</v>
      </c>
      <c r="N10" s="20">
        <v>0.14642011762695131</v>
      </c>
      <c r="O10" s="20">
        <v>0.12087249790881741</v>
      </c>
      <c r="P10" s="20">
        <v>0.16174967021367889</v>
      </c>
      <c r="Q10" s="20">
        <v>0.20532601091660141</v>
      </c>
      <c r="R10" s="20">
        <v>0.149229785170335</v>
      </c>
      <c r="S10" s="20">
        <v>0.15602034543821711</v>
      </c>
      <c r="T10" s="20">
        <v>0.20541386023885891</v>
      </c>
      <c r="U10" s="20">
        <v>0.15767875495567449</v>
      </c>
      <c r="V10" s="20">
        <v>0.1847456468797391</v>
      </c>
      <c r="W10" s="20">
        <v>0.1554913657134035</v>
      </c>
      <c r="X10" s="20">
        <v>0.2341734321825284</v>
      </c>
      <c r="Y10" s="20">
        <v>0.16197195175403939</v>
      </c>
      <c r="AA10" s="20">
        <v>0.14087732159811819</v>
      </c>
      <c r="AB10" s="20">
        <v>0.16932398252940489</v>
      </c>
      <c r="AC10" s="20">
        <v>0.1791500973446695</v>
      </c>
      <c r="AD10" s="20">
        <v>0.19441177991111411</v>
      </c>
      <c r="AF10" s="20">
        <v>0.19661729597530619</v>
      </c>
      <c r="AG10" s="20">
        <v>0.12779606848314359</v>
      </c>
      <c r="AH10" s="20">
        <v>0.13088472622349129</v>
      </c>
      <c r="AI10" s="20">
        <v>0.2368945491867149</v>
      </c>
      <c r="AJ10" s="20">
        <v>0.1061526938650405</v>
      </c>
      <c r="AK10" s="20">
        <v>0.1822051095030873</v>
      </c>
      <c r="AL10" s="20">
        <v>0.1718207453141638</v>
      </c>
      <c r="AM10" s="20">
        <v>0.1052448919038716</v>
      </c>
      <c r="AN10" s="20">
        <v>0.23827670565941789</v>
      </c>
      <c r="AP10" s="20">
        <v>0.18411803737409649</v>
      </c>
      <c r="AQ10" s="20">
        <v>0.11667257910787179</v>
      </c>
      <c r="AR10" s="20">
        <v>0.1092419238786396</v>
      </c>
      <c r="AS10" s="20">
        <v>0.2229265205692546</v>
      </c>
      <c r="AT10" s="20">
        <v>0.26850848715108377</v>
      </c>
      <c r="AU10" s="20">
        <v>0.16622421809110419</v>
      </c>
      <c r="AV10" s="20">
        <v>0.1468859450203408</v>
      </c>
      <c r="AW10" s="20">
        <v>0.18479624999551469</v>
      </c>
      <c r="AY10" s="20">
        <v>0.16752143488408131</v>
      </c>
      <c r="AZ10" s="20">
        <v>9.4735902551693396E-2</v>
      </c>
      <c r="BA10" s="20">
        <v>0.1204440786423515</v>
      </c>
      <c r="BB10" s="20">
        <v>0.19963762628600179</v>
      </c>
      <c r="BC10" s="20">
        <v>0.2433705365354161</v>
      </c>
      <c r="BD10" s="20">
        <v>0.1594573410314063</v>
      </c>
      <c r="BE10" s="20">
        <v>0.15764628032011441</v>
      </c>
      <c r="BF10" s="20">
        <v>0.16098542386984041</v>
      </c>
      <c r="BG10" s="20">
        <v>0.17929760733795419</v>
      </c>
    </row>
    <row r="11" spans="2:61" ht="19" customHeight="1" x14ac:dyDescent="0.35">
      <c r="B11" s="22" t="s">
        <v>105</v>
      </c>
      <c r="C11" s="20">
        <v>0.29255173572178089</v>
      </c>
      <c r="D11" s="20">
        <v>0.25599556724052969</v>
      </c>
      <c r="E11" s="20">
        <v>0.25053105162968509</v>
      </c>
      <c r="F11" s="20">
        <v>0.33445597081419981</v>
      </c>
      <c r="G11" s="20">
        <v>0.30503746234548917</v>
      </c>
      <c r="H11" s="20">
        <v>0.30046028476212477</v>
      </c>
      <c r="I11" s="20">
        <v>0.30171167129249782</v>
      </c>
      <c r="K11" s="20">
        <v>0.28752447725826757</v>
      </c>
      <c r="L11" s="20">
        <v>0.29782622378797108</v>
      </c>
      <c r="N11" s="20">
        <v>0.30525195227047802</v>
      </c>
      <c r="O11" s="20">
        <v>0.37714517973190959</v>
      </c>
      <c r="P11" s="20">
        <v>0.31569389781963469</v>
      </c>
      <c r="Q11" s="20">
        <v>0.28318311557057457</v>
      </c>
      <c r="R11" s="20">
        <v>0.21128796839485131</v>
      </c>
      <c r="S11" s="20">
        <v>0.33340843385486729</v>
      </c>
      <c r="T11" s="20">
        <v>0.28734316164654511</v>
      </c>
      <c r="U11" s="20">
        <v>0.24314012953119851</v>
      </c>
      <c r="V11" s="20">
        <v>0.30292829652744407</v>
      </c>
      <c r="W11" s="20">
        <v>0.32302372929325301</v>
      </c>
      <c r="X11" s="20">
        <v>0.27451653206947318</v>
      </c>
      <c r="Y11" s="20">
        <v>0.31518804026608949</v>
      </c>
      <c r="AA11" s="20">
        <v>0.28354560252791</v>
      </c>
      <c r="AB11" s="20">
        <v>0.30088436412776542</v>
      </c>
      <c r="AC11" s="20">
        <v>0.30246729055499338</v>
      </c>
      <c r="AD11" s="20">
        <v>0.28293313380378787</v>
      </c>
      <c r="AF11" s="20">
        <v>0.29959649432119778</v>
      </c>
      <c r="AG11" s="20">
        <v>0.232024316836419</v>
      </c>
      <c r="AH11" s="20">
        <v>0.2410966789654635</v>
      </c>
      <c r="AI11" s="20">
        <v>0.29474131777488238</v>
      </c>
      <c r="AJ11" s="20">
        <v>0.2188820222369264</v>
      </c>
      <c r="AK11" s="20">
        <v>0.30693801344210531</v>
      </c>
      <c r="AL11" s="20">
        <v>0.41443595378170739</v>
      </c>
      <c r="AM11" s="20">
        <v>0.43836332617560131</v>
      </c>
      <c r="AN11" s="20">
        <v>0.28628202033550593</v>
      </c>
      <c r="AP11" s="20">
        <v>0.29629101191209389</v>
      </c>
      <c r="AQ11" s="20">
        <v>0.23765143806885949</v>
      </c>
      <c r="AR11" s="20">
        <v>0.27755171140422319</v>
      </c>
      <c r="AS11" s="20">
        <v>0.30560764526355372</v>
      </c>
      <c r="AT11" s="20">
        <v>0.27058552003743952</v>
      </c>
      <c r="AU11" s="20">
        <v>0.30550511353612658</v>
      </c>
      <c r="AV11" s="20">
        <v>0.47814322635611323</v>
      </c>
      <c r="AW11" s="20">
        <v>0.36913603428665598</v>
      </c>
      <c r="AY11" s="20">
        <v>0.28549697297658799</v>
      </c>
      <c r="AZ11" s="20">
        <v>0.1864278423969965</v>
      </c>
      <c r="BA11" s="20">
        <v>0.30380015960841777</v>
      </c>
      <c r="BB11" s="20">
        <v>0.30724642508359562</v>
      </c>
      <c r="BC11" s="20">
        <v>0.28100091018616841</v>
      </c>
      <c r="BD11" s="20">
        <v>0.32379967519638869</v>
      </c>
      <c r="BE11" s="20">
        <v>0.46128203481956392</v>
      </c>
      <c r="BF11" s="20">
        <v>0.44871627654099661</v>
      </c>
      <c r="BG11" s="20">
        <v>0.2364090035991343</v>
      </c>
    </row>
    <row r="12" spans="2:61" ht="19" customHeight="1" x14ac:dyDescent="0.35">
      <c r="B12" s="22" t="s">
        <v>106</v>
      </c>
      <c r="C12" s="20">
        <v>0.34243584671238281</v>
      </c>
      <c r="D12" s="20">
        <v>0.33130389592968651</v>
      </c>
      <c r="E12" s="20">
        <v>0.39249659669123649</v>
      </c>
      <c r="F12" s="20">
        <v>0.31501270134378939</v>
      </c>
      <c r="G12" s="20">
        <v>0.33450894161230948</v>
      </c>
      <c r="H12" s="20">
        <v>0.33460165862558477</v>
      </c>
      <c r="I12" s="20">
        <v>0.34310094249926248</v>
      </c>
      <c r="K12" s="20">
        <v>0.33805933647683112</v>
      </c>
      <c r="L12" s="20">
        <v>0.34816346631115802</v>
      </c>
      <c r="N12" s="20">
        <v>0.36961554640576039</v>
      </c>
      <c r="O12" s="20">
        <v>0.29337928026660481</v>
      </c>
      <c r="P12" s="20">
        <v>0.30249921708677868</v>
      </c>
      <c r="Q12" s="20">
        <v>0.3651896786376308</v>
      </c>
      <c r="R12" s="20">
        <v>0.37685391114146788</v>
      </c>
      <c r="S12" s="20">
        <v>0.36383728244498548</v>
      </c>
      <c r="T12" s="20">
        <v>0.30383507379746583</v>
      </c>
      <c r="U12" s="20">
        <v>0.40116664686760412</v>
      </c>
      <c r="V12" s="20">
        <v>0.34740741944439713</v>
      </c>
      <c r="W12" s="20">
        <v>0.30873245188855553</v>
      </c>
      <c r="X12" s="20">
        <v>0.29331988873322179</v>
      </c>
      <c r="Y12" s="20">
        <v>0.33873915985760888</v>
      </c>
      <c r="AA12" s="20">
        <v>0.39003982172094809</v>
      </c>
      <c r="AB12" s="20">
        <v>0.33355828201424098</v>
      </c>
      <c r="AC12" s="20">
        <v>0.30186080571567669</v>
      </c>
      <c r="AD12" s="20">
        <v>0.33695296933564239</v>
      </c>
      <c r="AF12" s="20">
        <v>0.27956850536454658</v>
      </c>
      <c r="AG12" s="20">
        <v>0.44650513278660547</v>
      </c>
      <c r="AH12" s="20">
        <v>0.47687056563096958</v>
      </c>
      <c r="AI12" s="20">
        <v>0.31881724072956907</v>
      </c>
      <c r="AJ12" s="20">
        <v>0.29321230537574261</v>
      </c>
      <c r="AK12" s="20">
        <v>0.3369332971893314</v>
      </c>
      <c r="AL12" s="20">
        <v>0.23377941657061821</v>
      </c>
      <c r="AM12" s="20">
        <v>0.31550144431336419</v>
      </c>
      <c r="AN12" s="20">
        <v>0.31396471876612447</v>
      </c>
      <c r="AP12" s="20">
        <v>0.30896532622578488</v>
      </c>
      <c r="AQ12" s="20">
        <v>0.43342894100139451</v>
      </c>
      <c r="AR12" s="20">
        <v>0.43997712601465822</v>
      </c>
      <c r="AS12" s="20">
        <v>0.37164281896351181</v>
      </c>
      <c r="AT12" s="20">
        <v>0.21264823657647941</v>
      </c>
      <c r="AU12" s="20">
        <v>0.36891721490094859</v>
      </c>
      <c r="AV12" s="20">
        <v>0.27617821485448601</v>
      </c>
      <c r="AW12" s="20">
        <v>0.27137329499520862</v>
      </c>
      <c r="AY12" s="20">
        <v>0.36833203073624121</v>
      </c>
      <c r="AZ12" s="20">
        <v>0.45195465775715798</v>
      </c>
      <c r="BA12" s="20">
        <v>0.43782142766703452</v>
      </c>
      <c r="BB12" s="20">
        <v>0.38228225277213168</v>
      </c>
      <c r="BC12" s="20">
        <v>0.2435316894781589</v>
      </c>
      <c r="BD12" s="20">
        <v>0.35024901058924118</v>
      </c>
      <c r="BE12" s="20">
        <v>0.17855042209582081</v>
      </c>
      <c r="BF12" s="20">
        <v>0.27968583763578297</v>
      </c>
      <c r="BG12" s="20">
        <v>0.36016194612627611</v>
      </c>
    </row>
    <row r="13" spans="2:61" ht="19" customHeight="1" x14ac:dyDescent="0.35">
      <c r="B13" s="22" t="s">
        <v>107</v>
      </c>
      <c r="C13" s="20">
        <v>0.1125952211441609</v>
      </c>
      <c r="D13" s="20">
        <v>5.3233740697178393E-2</v>
      </c>
      <c r="E13" s="20">
        <v>0.13743266452724259</v>
      </c>
      <c r="F13" s="20">
        <v>9.0656009821046463E-2</v>
      </c>
      <c r="G13" s="20">
        <v>0.1031846968959617</v>
      </c>
      <c r="H13" s="20">
        <v>0.1491023995146703</v>
      </c>
      <c r="I13" s="20">
        <v>0.13287209690493329</v>
      </c>
      <c r="K13" s="20">
        <v>0.12588807486060941</v>
      </c>
      <c r="L13" s="20">
        <v>0.1000561837392317</v>
      </c>
      <c r="N13" s="20">
        <v>0.11240802945160309</v>
      </c>
      <c r="O13" s="20">
        <v>7.4794414965534878E-2</v>
      </c>
      <c r="P13" s="20">
        <v>0.12531320518992881</v>
      </c>
      <c r="Q13" s="20">
        <v>9.0029179761955222E-2</v>
      </c>
      <c r="R13" s="20">
        <v>0.17804340880654981</v>
      </c>
      <c r="S13" s="20">
        <v>7.4199705057122076E-2</v>
      </c>
      <c r="T13" s="20">
        <v>0.1127813543242408</v>
      </c>
      <c r="U13" s="20">
        <v>0.10089125552161771</v>
      </c>
      <c r="V13" s="20">
        <v>0.1096587607164647</v>
      </c>
      <c r="W13" s="20">
        <v>0.1262255473618808</v>
      </c>
      <c r="X13" s="20">
        <v>8.4699052784646539E-2</v>
      </c>
      <c r="Y13" s="20">
        <v>0.1036440339685388</v>
      </c>
      <c r="AA13" s="20">
        <v>0.14477488234099961</v>
      </c>
      <c r="AB13" s="20">
        <v>0.1173137768166138</v>
      </c>
      <c r="AC13" s="20">
        <v>0.10371870257794651</v>
      </c>
      <c r="AD13" s="20">
        <v>8.1077490678037586E-2</v>
      </c>
      <c r="AF13" s="20">
        <v>9.8816015036262153E-2</v>
      </c>
      <c r="AG13" s="20">
        <v>0.16863263648335411</v>
      </c>
      <c r="AH13" s="20">
        <v>0.12827235685608979</v>
      </c>
      <c r="AI13" s="20">
        <v>0.1102486701933604</v>
      </c>
      <c r="AJ13" s="20">
        <v>7.1185385913012864E-2</v>
      </c>
      <c r="AK13" s="20">
        <v>8.5058140581902614E-2</v>
      </c>
      <c r="AL13" s="20">
        <v>7.285025719678849E-2</v>
      </c>
      <c r="AM13" s="20">
        <v>5.3650547405169211E-2</v>
      </c>
      <c r="AN13" s="20">
        <v>7.6391516940713639E-2</v>
      </c>
      <c r="AP13" s="20">
        <v>0.10481362804559489</v>
      </c>
      <c r="AQ13" s="20">
        <v>0.17995127330987701</v>
      </c>
      <c r="AR13" s="20">
        <v>0.1361415034759402</v>
      </c>
      <c r="AS13" s="20">
        <v>6.217508249369267E-2</v>
      </c>
      <c r="AT13" s="20">
        <v>6.4319407487903241E-2</v>
      </c>
      <c r="AU13" s="20">
        <v>0.10953998953608809</v>
      </c>
      <c r="AV13" s="20">
        <v>2.2007379481271641E-2</v>
      </c>
      <c r="AW13" s="20">
        <v>6.3174896168353672E-2</v>
      </c>
      <c r="AY13" s="20">
        <v>9.354282127428408E-2</v>
      </c>
      <c r="AZ13" s="20">
        <v>0.24672468766219111</v>
      </c>
      <c r="BA13" s="20">
        <v>0.10873983232779651</v>
      </c>
      <c r="BB13" s="20">
        <v>8.6428279489210391E-2</v>
      </c>
      <c r="BC13" s="20">
        <v>6.0788038318587381E-2</v>
      </c>
      <c r="BD13" s="20">
        <v>0.1227170108724101</v>
      </c>
      <c r="BE13" s="20">
        <v>4.5985287577430818E-2</v>
      </c>
      <c r="BF13" s="20">
        <v>5.6886375038587331E-2</v>
      </c>
      <c r="BG13" s="20">
        <v>0.1029586352360133</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8.0258102008979176E-2</v>
      </c>
      <c r="D9" s="20">
        <v>6.1354284514394078E-2</v>
      </c>
      <c r="E9" s="20">
        <v>7.8347374058229377E-2</v>
      </c>
      <c r="F9" s="20">
        <v>0.1008157889105934</v>
      </c>
      <c r="G9" s="20">
        <v>7.8296791644152194E-2</v>
      </c>
      <c r="H9" s="20">
        <v>7.6748967170424176E-2</v>
      </c>
      <c r="I9" s="20">
        <v>8.1732027249477757E-2</v>
      </c>
      <c r="K9" s="20">
        <v>9.2523061028644035E-2</v>
      </c>
      <c r="L9" s="20">
        <v>6.858908682732219E-2</v>
      </c>
      <c r="N9" s="20">
        <v>4.919959768897593E-2</v>
      </c>
      <c r="O9" s="20">
        <v>6.2425955369876079E-2</v>
      </c>
      <c r="P9" s="20">
        <v>6.5296598689658578E-2</v>
      </c>
      <c r="Q9" s="20">
        <v>0.1049359028102247</v>
      </c>
      <c r="R9" s="20">
        <v>6.600912270866155E-2</v>
      </c>
      <c r="S9" s="20">
        <v>9.4203394556017339E-2</v>
      </c>
      <c r="T9" s="20">
        <v>9.4402252148391569E-2</v>
      </c>
      <c r="U9" s="20">
        <v>8.673083811842501E-2</v>
      </c>
      <c r="V9" s="20">
        <v>7.1386297817004771E-2</v>
      </c>
      <c r="W9" s="20">
        <v>0.1072141815097923</v>
      </c>
      <c r="X9" s="20">
        <v>0.106253728583</v>
      </c>
      <c r="Y9" s="20">
        <v>5.3820657279138089E-2</v>
      </c>
      <c r="AA9" s="20">
        <v>5.2528157371651632E-2</v>
      </c>
      <c r="AB9" s="20">
        <v>8.9802172650398415E-2</v>
      </c>
      <c r="AC9" s="20">
        <v>0.108908159683935</v>
      </c>
      <c r="AD9" s="20">
        <v>7.5257662955219976E-2</v>
      </c>
      <c r="AF9" s="20">
        <v>0.1155987917549907</v>
      </c>
      <c r="AG9" s="20">
        <v>2.6653906685277819E-2</v>
      </c>
      <c r="AH9" s="20">
        <v>4.4761352286033618E-2</v>
      </c>
      <c r="AI9" s="20">
        <v>5.3938047518043722E-2</v>
      </c>
      <c r="AJ9" s="20">
        <v>0.3212107894122368</v>
      </c>
      <c r="AK9" s="20">
        <v>5.8119140531027867E-2</v>
      </c>
      <c r="AL9" s="20">
        <v>8.9330017974755538E-2</v>
      </c>
      <c r="AM9" s="20">
        <v>9.7443269513774369E-2</v>
      </c>
      <c r="AN9" s="20">
        <v>9.0723181776039441E-2</v>
      </c>
      <c r="AP9" s="20">
        <v>9.0184853460745923E-2</v>
      </c>
      <c r="AQ9" s="20">
        <v>3.5696889172876903E-2</v>
      </c>
      <c r="AR9" s="20">
        <v>6.1552212073542209E-2</v>
      </c>
      <c r="AS9" s="20">
        <v>4.9064759245522158E-2</v>
      </c>
      <c r="AT9" s="20">
        <v>0.15350511742452921</v>
      </c>
      <c r="AU9" s="20">
        <v>3.1099931726406051E-2</v>
      </c>
      <c r="AV9" s="20">
        <v>9.9537195587295152E-2</v>
      </c>
      <c r="AW9" s="20">
        <v>0.116982082632483</v>
      </c>
      <c r="AY9" s="20">
        <v>7.7376467399647889E-2</v>
      </c>
      <c r="AZ9" s="20">
        <v>1.691219231093101E-2</v>
      </c>
      <c r="BA9" s="20">
        <v>7.9329547873432354E-2</v>
      </c>
      <c r="BB9" s="20">
        <v>3.936804417130952E-2</v>
      </c>
      <c r="BC9" s="20">
        <v>0.15145285474604009</v>
      </c>
      <c r="BD9" s="20">
        <v>2.733117578019037E-2</v>
      </c>
      <c r="BE9" s="20">
        <v>0.1741515675221337</v>
      </c>
      <c r="BF9" s="20">
        <v>6.3942083037758307E-2</v>
      </c>
      <c r="BG9" s="20">
        <v>7.4630971285400069E-2</v>
      </c>
    </row>
    <row r="10" spans="2:61" ht="19" customHeight="1" x14ac:dyDescent="0.35">
      <c r="B10" s="22" t="s">
        <v>104</v>
      </c>
      <c r="C10" s="20">
        <v>0.15297134897138251</v>
      </c>
      <c r="D10" s="20">
        <v>0.26092885898924201</v>
      </c>
      <c r="E10" s="20">
        <v>0.14579198726597051</v>
      </c>
      <c r="F10" s="20">
        <v>0.111547809968209</v>
      </c>
      <c r="G10" s="20">
        <v>0.15022426055062779</v>
      </c>
      <c r="H10" s="20">
        <v>0.1586944863916524</v>
      </c>
      <c r="I10" s="20">
        <v>0.1187279524502233</v>
      </c>
      <c r="K10" s="20">
        <v>0.14764078615818721</v>
      </c>
      <c r="L10" s="20">
        <v>0.15672468661372629</v>
      </c>
      <c r="N10" s="20">
        <v>0.1737458126584282</v>
      </c>
      <c r="O10" s="20">
        <v>0.1490647059084774</v>
      </c>
      <c r="P10" s="20">
        <v>0.18311392219023209</v>
      </c>
      <c r="Q10" s="20">
        <v>0.12869257009133139</v>
      </c>
      <c r="R10" s="20">
        <v>0.14692847235551679</v>
      </c>
      <c r="S10" s="20">
        <v>0.14585920267653049</v>
      </c>
      <c r="T10" s="20">
        <v>0.19451171543109419</v>
      </c>
      <c r="U10" s="20">
        <v>0.13449453356937699</v>
      </c>
      <c r="V10" s="20">
        <v>0.1409255008843317</v>
      </c>
      <c r="W10" s="20">
        <v>0.14769692932081849</v>
      </c>
      <c r="X10" s="20">
        <v>0.1651317748643289</v>
      </c>
      <c r="Y10" s="20">
        <v>0.14280080038728299</v>
      </c>
      <c r="AA10" s="20">
        <v>0.1084626886445821</v>
      </c>
      <c r="AB10" s="20">
        <v>0.1325027575662055</v>
      </c>
      <c r="AC10" s="20">
        <v>0.16831696696508081</v>
      </c>
      <c r="AD10" s="20">
        <v>0.20920718393848739</v>
      </c>
      <c r="AF10" s="20">
        <v>0.16700604513299541</v>
      </c>
      <c r="AG10" s="20">
        <v>0.1030714223704268</v>
      </c>
      <c r="AH10" s="20">
        <v>0.14176155080014261</v>
      </c>
      <c r="AI10" s="20">
        <v>0.215550749515803</v>
      </c>
      <c r="AJ10" s="20">
        <v>0.13068100768346971</v>
      </c>
      <c r="AK10" s="20">
        <v>0.17994121967513799</v>
      </c>
      <c r="AL10" s="20">
        <v>0.17022039333797789</v>
      </c>
      <c r="AM10" s="20">
        <v>0.17831505764422059</v>
      </c>
      <c r="AN10" s="20">
        <v>0.19655752174078589</v>
      </c>
      <c r="AP10" s="20">
        <v>0.16435046631982189</v>
      </c>
      <c r="AQ10" s="20">
        <v>0.1207488940993367</v>
      </c>
      <c r="AR10" s="20">
        <v>9.259871011526262E-2</v>
      </c>
      <c r="AS10" s="20">
        <v>0.1129810348376068</v>
      </c>
      <c r="AT10" s="20">
        <v>0.21475082812868329</v>
      </c>
      <c r="AU10" s="20">
        <v>0.15159208536575869</v>
      </c>
      <c r="AV10" s="20">
        <v>0.24269163397702859</v>
      </c>
      <c r="AW10" s="20">
        <v>0.17797808076272181</v>
      </c>
      <c r="AY10" s="20">
        <v>0.15822666598363061</v>
      </c>
      <c r="AZ10" s="20">
        <v>0.10973328924023509</v>
      </c>
      <c r="BA10" s="20">
        <v>0.11809027931629019</v>
      </c>
      <c r="BB10" s="20">
        <v>0.14557843223435929</v>
      </c>
      <c r="BC10" s="20">
        <v>0.21155322094078699</v>
      </c>
      <c r="BD10" s="20">
        <v>0.1418109048301755</v>
      </c>
      <c r="BE10" s="20">
        <v>0.12625091634133381</v>
      </c>
      <c r="BF10" s="20">
        <v>0.15197248025531071</v>
      </c>
      <c r="BG10" s="20">
        <v>0.15164499173823401</v>
      </c>
    </row>
    <row r="11" spans="2:61" ht="19" customHeight="1" x14ac:dyDescent="0.35">
      <c r="B11" s="22" t="s">
        <v>105</v>
      </c>
      <c r="C11" s="20">
        <v>0.26529275861158857</v>
      </c>
      <c r="D11" s="20">
        <v>0.2490657840226729</v>
      </c>
      <c r="E11" s="20">
        <v>0.21385750234549231</v>
      </c>
      <c r="F11" s="20">
        <v>0.31407851206419241</v>
      </c>
      <c r="G11" s="20">
        <v>0.29056211888951022</v>
      </c>
      <c r="H11" s="20">
        <v>0.23916515509036981</v>
      </c>
      <c r="I11" s="20">
        <v>0.27545046357130432</v>
      </c>
      <c r="K11" s="20">
        <v>0.2396351254848065</v>
      </c>
      <c r="L11" s="20">
        <v>0.29152922685000671</v>
      </c>
      <c r="N11" s="20">
        <v>0.26378919096327058</v>
      </c>
      <c r="O11" s="20">
        <v>0.24361845843076971</v>
      </c>
      <c r="P11" s="20">
        <v>0.27135730477456182</v>
      </c>
      <c r="Q11" s="20">
        <v>0.2391219829637031</v>
      </c>
      <c r="R11" s="20">
        <v>0.1942550812707782</v>
      </c>
      <c r="S11" s="20">
        <v>0.30182902665717182</v>
      </c>
      <c r="T11" s="20">
        <v>0.28816587264191412</v>
      </c>
      <c r="U11" s="20">
        <v>0.23846524505255121</v>
      </c>
      <c r="V11" s="20">
        <v>0.26832213440196512</v>
      </c>
      <c r="W11" s="20">
        <v>0.26845769776427719</v>
      </c>
      <c r="X11" s="20">
        <v>0.30811756054663181</v>
      </c>
      <c r="Y11" s="20">
        <v>0.29804280733585498</v>
      </c>
      <c r="AA11" s="20">
        <v>0.2411957600925736</v>
      </c>
      <c r="AB11" s="20">
        <v>0.27738898984515992</v>
      </c>
      <c r="AC11" s="20">
        <v>0.28494817275964007</v>
      </c>
      <c r="AD11" s="20">
        <v>0.26214706614239791</v>
      </c>
      <c r="AF11" s="20">
        <v>0.265540298943099</v>
      </c>
      <c r="AG11" s="20">
        <v>0.18485307724718211</v>
      </c>
      <c r="AH11" s="20">
        <v>0.28314562548700889</v>
      </c>
      <c r="AI11" s="20">
        <v>0.30762585041962792</v>
      </c>
      <c r="AJ11" s="20">
        <v>0.25534533824130712</v>
      </c>
      <c r="AK11" s="20">
        <v>0.2358895511873409</v>
      </c>
      <c r="AL11" s="20">
        <v>0.39194423880593038</v>
      </c>
      <c r="AM11" s="20">
        <v>0.45725323464931961</v>
      </c>
      <c r="AN11" s="20">
        <v>0.24240035249584149</v>
      </c>
      <c r="AP11" s="20">
        <v>0.27976178232291121</v>
      </c>
      <c r="AQ11" s="20">
        <v>0.18898303058923371</v>
      </c>
      <c r="AR11" s="20">
        <v>0.25347900667982431</v>
      </c>
      <c r="AS11" s="20">
        <v>0.34271199691573051</v>
      </c>
      <c r="AT11" s="20">
        <v>0.2800638722410646</v>
      </c>
      <c r="AU11" s="20">
        <v>0.25481226146056751</v>
      </c>
      <c r="AV11" s="20">
        <v>0.43590350939023709</v>
      </c>
      <c r="AW11" s="20">
        <v>0.32388748465635531</v>
      </c>
      <c r="AY11" s="20">
        <v>0.28231138482030332</v>
      </c>
      <c r="AZ11" s="20">
        <v>0.15161957266567169</v>
      </c>
      <c r="BA11" s="20">
        <v>0.27045541055497929</v>
      </c>
      <c r="BB11" s="20">
        <v>0.27500347397568697</v>
      </c>
      <c r="BC11" s="20">
        <v>0.27034204747416279</v>
      </c>
      <c r="BD11" s="20">
        <v>0.28150343224646213</v>
      </c>
      <c r="BE11" s="20">
        <v>0.43058572491998948</v>
      </c>
      <c r="BF11" s="20">
        <v>0.38117924536535008</v>
      </c>
      <c r="BG11" s="20">
        <v>0.204714169301945</v>
      </c>
    </row>
    <row r="12" spans="2:61" ht="19" customHeight="1" x14ac:dyDescent="0.35">
      <c r="B12" s="22" t="s">
        <v>106</v>
      </c>
      <c r="C12" s="20">
        <v>0.34224765601790441</v>
      </c>
      <c r="D12" s="20">
        <v>0.33764799583676552</v>
      </c>
      <c r="E12" s="20">
        <v>0.41992733782239922</v>
      </c>
      <c r="F12" s="20">
        <v>0.35715529601302659</v>
      </c>
      <c r="G12" s="20">
        <v>0.32132558378942527</v>
      </c>
      <c r="H12" s="20">
        <v>0.30875969842098389</v>
      </c>
      <c r="I12" s="20">
        <v>0.30971583006059672</v>
      </c>
      <c r="K12" s="20">
        <v>0.34872731441547272</v>
      </c>
      <c r="L12" s="20">
        <v>0.33524214988940848</v>
      </c>
      <c r="N12" s="20">
        <v>0.34045318492917892</v>
      </c>
      <c r="O12" s="20">
        <v>0.35031133021303829</v>
      </c>
      <c r="P12" s="20">
        <v>0.33433438725370651</v>
      </c>
      <c r="Q12" s="20">
        <v>0.37961190560779501</v>
      </c>
      <c r="R12" s="20">
        <v>0.37197465042665251</v>
      </c>
      <c r="S12" s="20">
        <v>0.32067713877934928</v>
      </c>
      <c r="T12" s="20">
        <v>0.25955317823953938</v>
      </c>
      <c r="U12" s="20">
        <v>0.41107575238204508</v>
      </c>
      <c r="V12" s="20">
        <v>0.38136609184396147</v>
      </c>
      <c r="W12" s="20">
        <v>0.32544165101331313</v>
      </c>
      <c r="X12" s="20">
        <v>0.2784222751441654</v>
      </c>
      <c r="Y12" s="20">
        <v>0.32794822954787428</v>
      </c>
      <c r="AA12" s="20">
        <v>0.38328515117669198</v>
      </c>
      <c r="AB12" s="20">
        <v>0.33974694494600111</v>
      </c>
      <c r="AC12" s="20">
        <v>0.30259790566955508</v>
      </c>
      <c r="AD12" s="20">
        <v>0.33365941799116627</v>
      </c>
      <c r="AF12" s="20">
        <v>0.31052613856555278</v>
      </c>
      <c r="AG12" s="20">
        <v>0.46010386146373389</v>
      </c>
      <c r="AH12" s="20">
        <v>0.31423736451530732</v>
      </c>
      <c r="AI12" s="20">
        <v>0.32216452419636038</v>
      </c>
      <c r="AJ12" s="20">
        <v>0.2192566534874783</v>
      </c>
      <c r="AK12" s="20">
        <v>0.36584070554967202</v>
      </c>
      <c r="AL12" s="20">
        <v>0.2433151316257689</v>
      </c>
      <c r="AM12" s="20">
        <v>0.1830495408553568</v>
      </c>
      <c r="AN12" s="20">
        <v>0.33574892909912768</v>
      </c>
      <c r="AP12" s="20">
        <v>0.33337007450923578</v>
      </c>
      <c r="AQ12" s="20">
        <v>0.42831024980575738</v>
      </c>
      <c r="AR12" s="20">
        <v>0.35944922140967578</v>
      </c>
      <c r="AS12" s="20">
        <v>0.38874512621193108</v>
      </c>
      <c r="AT12" s="20">
        <v>0.2615074778346958</v>
      </c>
      <c r="AU12" s="20">
        <v>0.41030288357860079</v>
      </c>
      <c r="AV12" s="20">
        <v>0.20186793146701071</v>
      </c>
      <c r="AW12" s="20">
        <v>0.2494586140960299</v>
      </c>
      <c r="AY12" s="20">
        <v>0.329330969986464</v>
      </c>
      <c r="AZ12" s="20">
        <v>0.4398876468726956</v>
      </c>
      <c r="BA12" s="20">
        <v>0.36934552813937299</v>
      </c>
      <c r="BB12" s="20">
        <v>0.40632441785160173</v>
      </c>
      <c r="BC12" s="20">
        <v>0.27226510275322852</v>
      </c>
      <c r="BD12" s="20">
        <v>0.37161799750514718</v>
      </c>
      <c r="BE12" s="20">
        <v>0.18649711414162201</v>
      </c>
      <c r="BF12" s="20">
        <v>0.26608447139806768</v>
      </c>
      <c r="BG12" s="20">
        <v>0.41567327457434777</v>
      </c>
    </row>
    <row r="13" spans="2:61" ht="19" customHeight="1" x14ac:dyDescent="0.35">
      <c r="B13" s="22" t="s">
        <v>107</v>
      </c>
      <c r="C13" s="20">
        <v>0.15923013439014541</v>
      </c>
      <c r="D13" s="20">
        <v>9.1003076636925695E-2</v>
      </c>
      <c r="E13" s="20">
        <v>0.14207579850790869</v>
      </c>
      <c r="F13" s="20">
        <v>0.1164025930439786</v>
      </c>
      <c r="G13" s="20">
        <v>0.15959124512628459</v>
      </c>
      <c r="H13" s="20">
        <v>0.2166316929265695</v>
      </c>
      <c r="I13" s="20">
        <v>0.2143737266683981</v>
      </c>
      <c r="K13" s="20">
        <v>0.17147371291288949</v>
      </c>
      <c r="L13" s="20">
        <v>0.14791484981953629</v>
      </c>
      <c r="N13" s="20">
        <v>0.17281221376014649</v>
      </c>
      <c r="O13" s="20">
        <v>0.1945795500778385</v>
      </c>
      <c r="P13" s="20">
        <v>0.14589778709184081</v>
      </c>
      <c r="Q13" s="20">
        <v>0.1476376385269457</v>
      </c>
      <c r="R13" s="20">
        <v>0.22083267323839101</v>
      </c>
      <c r="S13" s="20">
        <v>0.1374312373309311</v>
      </c>
      <c r="T13" s="20">
        <v>0.16336698153906071</v>
      </c>
      <c r="U13" s="20">
        <v>0.1292336308776017</v>
      </c>
      <c r="V13" s="20">
        <v>0.13799997505273681</v>
      </c>
      <c r="W13" s="20">
        <v>0.15118954039179849</v>
      </c>
      <c r="X13" s="20">
        <v>0.14207466086187381</v>
      </c>
      <c r="Y13" s="20">
        <v>0.17738750544984969</v>
      </c>
      <c r="AA13" s="20">
        <v>0.21452824271450069</v>
      </c>
      <c r="AB13" s="20">
        <v>0.1605591349922352</v>
      </c>
      <c r="AC13" s="20">
        <v>0.13522879492178869</v>
      </c>
      <c r="AD13" s="20">
        <v>0.11972866897272839</v>
      </c>
      <c r="AF13" s="20">
        <v>0.14132872560336221</v>
      </c>
      <c r="AG13" s="20">
        <v>0.22531773223337931</v>
      </c>
      <c r="AH13" s="20">
        <v>0.21609410691150771</v>
      </c>
      <c r="AI13" s="20">
        <v>0.1007208283501648</v>
      </c>
      <c r="AJ13" s="20">
        <v>7.3506211175508249E-2</v>
      </c>
      <c r="AK13" s="20">
        <v>0.16020938305682139</v>
      </c>
      <c r="AL13" s="20">
        <v>0.1051902182555671</v>
      </c>
      <c r="AM13" s="20">
        <v>8.3938897337328636E-2</v>
      </c>
      <c r="AN13" s="20">
        <v>0.13457001488820561</v>
      </c>
      <c r="AP13" s="20">
        <v>0.132332823387285</v>
      </c>
      <c r="AQ13" s="20">
        <v>0.22626093633279501</v>
      </c>
      <c r="AR13" s="20">
        <v>0.2329208497216953</v>
      </c>
      <c r="AS13" s="20">
        <v>0.1064970827892093</v>
      </c>
      <c r="AT13" s="20">
        <v>9.0172704371027021E-2</v>
      </c>
      <c r="AU13" s="20">
        <v>0.15219283786866691</v>
      </c>
      <c r="AV13" s="20">
        <v>1.9999729578428702E-2</v>
      </c>
      <c r="AW13" s="20">
        <v>0.13169373785241001</v>
      </c>
      <c r="AY13" s="20">
        <v>0.15275451180995431</v>
      </c>
      <c r="AZ13" s="20">
        <v>0.28184729891046678</v>
      </c>
      <c r="BA13" s="20">
        <v>0.1627792341159251</v>
      </c>
      <c r="BB13" s="20">
        <v>0.13372563176704241</v>
      </c>
      <c r="BC13" s="20">
        <v>9.4386774085781458E-2</v>
      </c>
      <c r="BD13" s="20">
        <v>0.17773648963802491</v>
      </c>
      <c r="BE13" s="20">
        <v>8.2514677074921078E-2</v>
      </c>
      <c r="BF13" s="20">
        <v>0.13682171994351311</v>
      </c>
      <c r="BG13" s="20">
        <v>0.1533365931000733</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9.4104799113492274E-2</v>
      </c>
      <c r="D9" s="20">
        <v>7.1350738095372054E-2</v>
      </c>
      <c r="E9" s="20">
        <v>5.8851564300443339E-2</v>
      </c>
      <c r="F9" s="20">
        <v>0.1037013992856874</v>
      </c>
      <c r="G9" s="20">
        <v>0.12125531347240209</v>
      </c>
      <c r="H9" s="20">
        <v>0.1016736232325286</v>
      </c>
      <c r="I9" s="20">
        <v>0.10306210696865099</v>
      </c>
      <c r="K9" s="20">
        <v>0.1039948697767111</v>
      </c>
      <c r="L9" s="20">
        <v>8.4819120481407509E-2</v>
      </c>
      <c r="N9" s="20">
        <v>6.6212329709131906E-2</v>
      </c>
      <c r="O9" s="20">
        <v>0.13380862712713321</v>
      </c>
      <c r="P9" s="20">
        <v>0.1060294881326968</v>
      </c>
      <c r="Q9" s="20">
        <v>9.2608425166685965E-2</v>
      </c>
      <c r="R9" s="20">
        <v>8.273147380035778E-2</v>
      </c>
      <c r="S9" s="20">
        <v>9.4180541206116589E-2</v>
      </c>
      <c r="T9" s="20">
        <v>8.9638577022090632E-2</v>
      </c>
      <c r="U9" s="20">
        <v>0.10416780845780239</v>
      </c>
      <c r="V9" s="20">
        <v>6.3271838998299842E-2</v>
      </c>
      <c r="W9" s="20">
        <v>0.1034230255741426</v>
      </c>
      <c r="X9" s="20">
        <v>0.15341246507382339</v>
      </c>
      <c r="Y9" s="20">
        <v>9.1823715183162166E-2</v>
      </c>
      <c r="AA9" s="20">
        <v>5.395969845221308E-2</v>
      </c>
      <c r="AB9" s="20">
        <v>8.7593990252041315E-2</v>
      </c>
      <c r="AC9" s="20">
        <v>0.1283990834627329</v>
      </c>
      <c r="AD9" s="20">
        <v>0.1142671435204784</v>
      </c>
      <c r="AF9" s="20">
        <v>0.14130263603027499</v>
      </c>
      <c r="AG9" s="20">
        <v>2.6582621995578141E-2</v>
      </c>
      <c r="AH9" s="20">
        <v>7.319943830432768E-2</v>
      </c>
      <c r="AI9" s="20">
        <v>5.281131865179569E-2</v>
      </c>
      <c r="AJ9" s="20">
        <v>0.32622853626552678</v>
      </c>
      <c r="AK9" s="20">
        <v>7.4871951103075041E-2</v>
      </c>
      <c r="AL9" s="20">
        <v>0.1220694880652106</v>
      </c>
      <c r="AM9" s="20">
        <v>9.7819966272718134E-2</v>
      </c>
      <c r="AN9" s="20">
        <v>9.0029367751474701E-2</v>
      </c>
      <c r="AP9" s="20">
        <v>0.10889480881761621</v>
      </c>
      <c r="AQ9" s="20">
        <v>4.524099719531538E-2</v>
      </c>
      <c r="AR9" s="20">
        <v>5.3198645315668362E-2</v>
      </c>
      <c r="AS9" s="20">
        <v>4.9639859531227862E-2</v>
      </c>
      <c r="AT9" s="20">
        <v>0.21587152842287899</v>
      </c>
      <c r="AU9" s="20">
        <v>4.7523251666317393E-2</v>
      </c>
      <c r="AV9" s="20">
        <v>0.1387193194085439</v>
      </c>
      <c r="AW9" s="20">
        <v>0.10943660751164511</v>
      </c>
      <c r="AY9" s="20">
        <v>8.172897441373525E-2</v>
      </c>
      <c r="AZ9" s="20">
        <v>2.2777154709570969E-2</v>
      </c>
      <c r="BA9" s="20">
        <v>6.4062381400866994E-2</v>
      </c>
      <c r="BB9" s="20">
        <v>3.8005031310715698E-2</v>
      </c>
      <c r="BC9" s="20">
        <v>0.18775080388496179</v>
      </c>
      <c r="BD9" s="20">
        <v>4.176428284038694E-2</v>
      </c>
      <c r="BE9" s="20">
        <v>0.1635403124113905</v>
      </c>
      <c r="BF9" s="20">
        <v>9.6914062418635691E-2</v>
      </c>
      <c r="BG9" s="20">
        <v>0.11275206026815469</v>
      </c>
    </row>
    <row r="10" spans="2:61" ht="19" customHeight="1" x14ac:dyDescent="0.35">
      <c r="B10" s="22" t="s">
        <v>104</v>
      </c>
      <c r="C10" s="20">
        <v>0.16729079255182061</v>
      </c>
      <c r="D10" s="20">
        <v>0.21748995721016159</v>
      </c>
      <c r="E10" s="20">
        <v>0.18395276932068999</v>
      </c>
      <c r="F10" s="20">
        <v>0.15760931233183109</v>
      </c>
      <c r="G10" s="20">
        <v>0.15748527357529229</v>
      </c>
      <c r="H10" s="20">
        <v>0.14437129817931951</v>
      </c>
      <c r="I10" s="20">
        <v>0.1514552936376701</v>
      </c>
      <c r="K10" s="20">
        <v>0.16323942257928861</v>
      </c>
      <c r="L10" s="20">
        <v>0.17091244063256039</v>
      </c>
      <c r="N10" s="20">
        <v>0.16113871984906131</v>
      </c>
      <c r="O10" s="20">
        <v>6.9218421981950981E-2</v>
      </c>
      <c r="P10" s="20">
        <v>0.15977904676742721</v>
      </c>
      <c r="Q10" s="20">
        <v>0.16015970116263459</v>
      </c>
      <c r="R10" s="20">
        <v>0.13498165562200609</v>
      </c>
      <c r="S10" s="20">
        <v>0.1894770071368819</v>
      </c>
      <c r="T10" s="20">
        <v>0.19770767700302011</v>
      </c>
      <c r="U10" s="20">
        <v>0.1599803115462185</v>
      </c>
      <c r="V10" s="20">
        <v>0.1564595992574154</v>
      </c>
      <c r="W10" s="20">
        <v>0.17818755747942741</v>
      </c>
      <c r="X10" s="20">
        <v>0.21101811795808029</v>
      </c>
      <c r="Y10" s="20">
        <v>0.17882433868045569</v>
      </c>
      <c r="AA10" s="20">
        <v>0.12705247410583731</v>
      </c>
      <c r="AB10" s="20">
        <v>0.17167197338058809</v>
      </c>
      <c r="AC10" s="20">
        <v>0.19067263801960199</v>
      </c>
      <c r="AD10" s="20">
        <v>0.186040581794404</v>
      </c>
      <c r="AF10" s="20">
        <v>0.21664718668878399</v>
      </c>
      <c r="AG10" s="20">
        <v>0.11285897671892869</v>
      </c>
      <c r="AH10" s="20">
        <v>0.12766323345885031</v>
      </c>
      <c r="AI10" s="20">
        <v>0.20138052111095289</v>
      </c>
      <c r="AJ10" s="20">
        <v>0.22940390344989811</v>
      </c>
      <c r="AK10" s="20">
        <v>0.20103064733172349</v>
      </c>
      <c r="AL10" s="20">
        <v>0.13219661898675689</v>
      </c>
      <c r="AM10" s="20">
        <v>0.17992971291015769</v>
      </c>
      <c r="AN10" s="20">
        <v>0.20745378459023039</v>
      </c>
      <c r="AP10" s="20">
        <v>0.20334117122890349</v>
      </c>
      <c r="AQ10" s="20">
        <v>0.1161704887392611</v>
      </c>
      <c r="AR10" s="20">
        <v>0.12848684547731909</v>
      </c>
      <c r="AS10" s="20">
        <v>0.2152163337462589</v>
      </c>
      <c r="AT10" s="20">
        <v>0.24241376331552231</v>
      </c>
      <c r="AU10" s="20">
        <v>0.16971018317477041</v>
      </c>
      <c r="AV10" s="20">
        <v>0.16654550129813761</v>
      </c>
      <c r="AW10" s="20">
        <v>0.16306512986857699</v>
      </c>
      <c r="AY10" s="20">
        <v>0.21595323997171351</v>
      </c>
      <c r="AZ10" s="20">
        <v>7.1660334417392779E-2</v>
      </c>
      <c r="BA10" s="20">
        <v>9.7978707233169662E-2</v>
      </c>
      <c r="BB10" s="20">
        <v>0.1864755304455521</v>
      </c>
      <c r="BC10" s="20">
        <v>0.24769015153410509</v>
      </c>
      <c r="BD10" s="20">
        <v>0.151628753398594</v>
      </c>
      <c r="BE10" s="20">
        <v>0.1385313178222714</v>
      </c>
      <c r="BF10" s="20">
        <v>0.1284225651363391</v>
      </c>
      <c r="BG10" s="20">
        <v>0.21033217165397919</v>
      </c>
    </row>
    <row r="11" spans="2:61" ht="19" customHeight="1" x14ac:dyDescent="0.35">
      <c r="B11" s="22" t="s">
        <v>105</v>
      </c>
      <c r="C11" s="20">
        <v>0.31171492983052351</v>
      </c>
      <c r="D11" s="20">
        <v>0.2829543720560157</v>
      </c>
      <c r="E11" s="20">
        <v>0.27092993751190558</v>
      </c>
      <c r="F11" s="20">
        <v>0.31726238982402633</v>
      </c>
      <c r="G11" s="20">
        <v>0.3155330509264434</v>
      </c>
      <c r="H11" s="20">
        <v>0.29811396564700349</v>
      </c>
      <c r="I11" s="20">
        <v>0.36540894109958733</v>
      </c>
      <c r="K11" s="20">
        <v>0.29172326393607467</v>
      </c>
      <c r="L11" s="20">
        <v>0.33260011999218342</v>
      </c>
      <c r="N11" s="20">
        <v>0.30909587942865452</v>
      </c>
      <c r="O11" s="20">
        <v>0.31350172728650277</v>
      </c>
      <c r="P11" s="20">
        <v>0.32995646473561752</v>
      </c>
      <c r="Q11" s="20">
        <v>0.36290572249305192</v>
      </c>
      <c r="R11" s="20">
        <v>0.22003518504119449</v>
      </c>
      <c r="S11" s="20">
        <v>0.29980486678945789</v>
      </c>
      <c r="T11" s="20">
        <v>0.30112235643466179</v>
      </c>
      <c r="U11" s="20">
        <v>0.34854708813073448</v>
      </c>
      <c r="V11" s="20">
        <v>0.28270890706781082</v>
      </c>
      <c r="W11" s="20">
        <v>0.34819160506535368</v>
      </c>
      <c r="X11" s="20">
        <v>0.32011211151909102</v>
      </c>
      <c r="Y11" s="20">
        <v>0.35980984061626131</v>
      </c>
      <c r="AA11" s="20">
        <v>0.30519844020776982</v>
      </c>
      <c r="AB11" s="20">
        <v>0.32874291531203398</v>
      </c>
      <c r="AC11" s="20">
        <v>0.30419244870799511</v>
      </c>
      <c r="AD11" s="20">
        <v>0.30577821996765009</v>
      </c>
      <c r="AF11" s="20">
        <v>0.30607942280342992</v>
      </c>
      <c r="AG11" s="20">
        <v>0.2523059481378857</v>
      </c>
      <c r="AH11" s="20">
        <v>0.3120273812475915</v>
      </c>
      <c r="AI11" s="20">
        <v>0.31641459172812941</v>
      </c>
      <c r="AJ11" s="20">
        <v>0.17000247517357309</v>
      </c>
      <c r="AK11" s="20">
        <v>0.27735095015227818</v>
      </c>
      <c r="AL11" s="20">
        <v>0.44306893172574507</v>
      </c>
      <c r="AM11" s="20">
        <v>0.4736098593809393</v>
      </c>
      <c r="AN11" s="20">
        <v>0.31896566636829732</v>
      </c>
      <c r="AP11" s="20">
        <v>0.32727419985529133</v>
      </c>
      <c r="AQ11" s="20">
        <v>0.2325951830274797</v>
      </c>
      <c r="AR11" s="20">
        <v>0.31124631207027231</v>
      </c>
      <c r="AS11" s="20">
        <v>0.37999871416465059</v>
      </c>
      <c r="AT11" s="20">
        <v>0.28121337037931149</v>
      </c>
      <c r="AU11" s="20">
        <v>0.30702409106676642</v>
      </c>
      <c r="AV11" s="20">
        <v>0.4744886945871778</v>
      </c>
      <c r="AW11" s="20">
        <v>0.40365872112619849</v>
      </c>
      <c r="AY11" s="20">
        <v>0.3098661329713378</v>
      </c>
      <c r="AZ11" s="20">
        <v>0.1918764554049007</v>
      </c>
      <c r="BA11" s="20">
        <v>0.36942173543067502</v>
      </c>
      <c r="BB11" s="20">
        <v>0.31582172877561471</v>
      </c>
      <c r="BC11" s="20">
        <v>0.30078271118307792</v>
      </c>
      <c r="BD11" s="20">
        <v>0.30993578646256048</v>
      </c>
      <c r="BE11" s="20">
        <v>0.50037697655133928</v>
      </c>
      <c r="BF11" s="20">
        <v>0.46992713425217131</v>
      </c>
      <c r="BG11" s="20">
        <v>0.25301261599107738</v>
      </c>
    </row>
    <row r="12" spans="2:61" ht="19" customHeight="1" x14ac:dyDescent="0.35">
      <c r="B12" s="22" t="s">
        <v>106</v>
      </c>
      <c r="C12" s="20">
        <v>0.30790858954505329</v>
      </c>
      <c r="D12" s="20">
        <v>0.34955623329600388</v>
      </c>
      <c r="E12" s="20">
        <v>0.34409102454125662</v>
      </c>
      <c r="F12" s="20">
        <v>0.31794869064582948</v>
      </c>
      <c r="G12" s="20">
        <v>0.30106858874851822</v>
      </c>
      <c r="H12" s="20">
        <v>0.29802543923231162</v>
      </c>
      <c r="I12" s="20">
        <v>0.25493951626987782</v>
      </c>
      <c r="K12" s="20">
        <v>0.31119042239465972</v>
      </c>
      <c r="L12" s="20">
        <v>0.30282872373009889</v>
      </c>
      <c r="N12" s="20">
        <v>0.33240334974426611</v>
      </c>
      <c r="O12" s="20">
        <v>0.40867680863887818</v>
      </c>
      <c r="P12" s="20">
        <v>0.29973075093757767</v>
      </c>
      <c r="Q12" s="20">
        <v>0.27319340880264481</v>
      </c>
      <c r="R12" s="20">
        <v>0.40084836694334208</v>
      </c>
      <c r="S12" s="20">
        <v>0.31390669068937449</v>
      </c>
      <c r="T12" s="20">
        <v>0.30688538394926451</v>
      </c>
      <c r="U12" s="20">
        <v>0.26879546530356091</v>
      </c>
      <c r="V12" s="20">
        <v>0.37623521016784123</v>
      </c>
      <c r="W12" s="20">
        <v>0.24682995693975901</v>
      </c>
      <c r="X12" s="20">
        <v>0.2449129764192064</v>
      </c>
      <c r="Y12" s="20">
        <v>0.22905809762317181</v>
      </c>
      <c r="AA12" s="20">
        <v>0.36254188684864053</v>
      </c>
      <c r="AB12" s="20">
        <v>0.29141815857092263</v>
      </c>
      <c r="AC12" s="20">
        <v>0.27635225965696703</v>
      </c>
      <c r="AD12" s="20">
        <v>0.29471515499753631</v>
      </c>
      <c r="AF12" s="20">
        <v>0.24990663772321939</v>
      </c>
      <c r="AG12" s="20">
        <v>0.4193101963590159</v>
      </c>
      <c r="AH12" s="20">
        <v>0.38104292688870678</v>
      </c>
      <c r="AI12" s="20">
        <v>0.29674509622634238</v>
      </c>
      <c r="AJ12" s="20">
        <v>0.18605943346291051</v>
      </c>
      <c r="AK12" s="20">
        <v>0.35853033474021451</v>
      </c>
      <c r="AL12" s="20">
        <v>0.22155472822419101</v>
      </c>
      <c r="AM12" s="20">
        <v>0.1518492297166722</v>
      </c>
      <c r="AN12" s="20">
        <v>0.29268563007791548</v>
      </c>
      <c r="AP12" s="20">
        <v>0.26109498195343728</v>
      </c>
      <c r="AQ12" s="20">
        <v>0.41353784611033467</v>
      </c>
      <c r="AR12" s="20">
        <v>0.38171882443195571</v>
      </c>
      <c r="AS12" s="20">
        <v>0.27378125145789989</v>
      </c>
      <c r="AT12" s="20">
        <v>0.19742449450827629</v>
      </c>
      <c r="AU12" s="20">
        <v>0.36405685282776129</v>
      </c>
      <c r="AV12" s="20">
        <v>0.1638735697210085</v>
      </c>
      <c r="AW12" s="20">
        <v>0.2486311865867806</v>
      </c>
      <c r="AY12" s="20">
        <v>0.29207769997082261</v>
      </c>
      <c r="AZ12" s="20">
        <v>0.45378657183958021</v>
      </c>
      <c r="BA12" s="20">
        <v>0.37464969858067582</v>
      </c>
      <c r="BB12" s="20">
        <v>0.36955070226611447</v>
      </c>
      <c r="BC12" s="20">
        <v>0.2003267500357426</v>
      </c>
      <c r="BD12" s="20">
        <v>0.32738359289486813</v>
      </c>
      <c r="BE12" s="20">
        <v>0.16389066114407541</v>
      </c>
      <c r="BF12" s="20">
        <v>0.2334069100427773</v>
      </c>
      <c r="BG12" s="20">
        <v>0.31198250096239399</v>
      </c>
    </row>
    <row r="13" spans="2:61" ht="19" customHeight="1" x14ac:dyDescent="0.35">
      <c r="B13" s="22" t="s">
        <v>107</v>
      </c>
      <c r="C13" s="20">
        <v>0.1189808889591104</v>
      </c>
      <c r="D13" s="20">
        <v>7.8648699342446976E-2</v>
      </c>
      <c r="E13" s="20">
        <v>0.1421747043257045</v>
      </c>
      <c r="F13" s="20">
        <v>0.1034782079126256</v>
      </c>
      <c r="G13" s="20">
        <v>0.104657773277344</v>
      </c>
      <c r="H13" s="20">
        <v>0.15781567370883681</v>
      </c>
      <c r="I13" s="20">
        <v>0.12513414202421391</v>
      </c>
      <c r="K13" s="20">
        <v>0.1298520213132659</v>
      </c>
      <c r="L13" s="20">
        <v>0.1088395951637499</v>
      </c>
      <c r="N13" s="20">
        <v>0.13114972126888641</v>
      </c>
      <c r="O13" s="20">
        <v>7.4794414965534878E-2</v>
      </c>
      <c r="P13" s="20">
        <v>0.1045042494266806</v>
      </c>
      <c r="Q13" s="20">
        <v>0.1111327423749827</v>
      </c>
      <c r="R13" s="20">
        <v>0.16140331859309959</v>
      </c>
      <c r="S13" s="20">
        <v>0.10263089417816899</v>
      </c>
      <c r="T13" s="20">
        <v>0.104646005590963</v>
      </c>
      <c r="U13" s="20">
        <v>0.1185093265616835</v>
      </c>
      <c r="V13" s="20">
        <v>0.1213244445086325</v>
      </c>
      <c r="W13" s="20">
        <v>0.12336785494131711</v>
      </c>
      <c r="X13" s="20">
        <v>7.0544329029798805E-2</v>
      </c>
      <c r="Y13" s="20">
        <v>0.14048400789694909</v>
      </c>
      <c r="AA13" s="20">
        <v>0.15124750038553941</v>
      </c>
      <c r="AB13" s="20">
        <v>0.120572962484414</v>
      </c>
      <c r="AC13" s="20">
        <v>0.10038357015270299</v>
      </c>
      <c r="AD13" s="20">
        <v>9.9198899719931094E-2</v>
      </c>
      <c r="AF13" s="20">
        <v>8.606411675429157E-2</v>
      </c>
      <c r="AG13" s="20">
        <v>0.18894225678859139</v>
      </c>
      <c r="AH13" s="20">
        <v>0.1060670201005238</v>
      </c>
      <c r="AI13" s="20">
        <v>0.13264847228277971</v>
      </c>
      <c r="AJ13" s="20">
        <v>8.8305651648091565E-2</v>
      </c>
      <c r="AK13" s="20">
        <v>8.8216116672708844E-2</v>
      </c>
      <c r="AL13" s="20">
        <v>8.1110232998096499E-2</v>
      </c>
      <c r="AM13" s="20">
        <v>9.6791231719512788E-2</v>
      </c>
      <c r="AN13" s="20">
        <v>9.0865551212082132E-2</v>
      </c>
      <c r="AP13" s="20">
        <v>9.9394838144751613E-2</v>
      </c>
      <c r="AQ13" s="20">
        <v>0.19245548492760881</v>
      </c>
      <c r="AR13" s="20">
        <v>0.1253493727047848</v>
      </c>
      <c r="AS13" s="20">
        <v>8.1363841099962572E-2</v>
      </c>
      <c r="AT13" s="20">
        <v>6.3076843374010719E-2</v>
      </c>
      <c r="AU13" s="20">
        <v>0.1116856212643845</v>
      </c>
      <c r="AV13" s="20">
        <v>5.6372914985132437E-2</v>
      </c>
      <c r="AW13" s="20">
        <v>7.520835490679878E-2</v>
      </c>
      <c r="AY13" s="20">
        <v>0.10037395267239101</v>
      </c>
      <c r="AZ13" s="20">
        <v>0.25989948362855542</v>
      </c>
      <c r="BA13" s="20">
        <v>9.3887477354612434E-2</v>
      </c>
      <c r="BB13" s="20">
        <v>9.0147007202002888E-2</v>
      </c>
      <c r="BC13" s="20">
        <v>6.3449583362112608E-2</v>
      </c>
      <c r="BD13" s="20">
        <v>0.16928758440359071</v>
      </c>
      <c r="BE13" s="20">
        <v>3.3660732070923433E-2</v>
      </c>
      <c r="BF13" s="20">
        <v>7.1329328150076712E-2</v>
      </c>
      <c r="BG13" s="20">
        <v>0.1119206511243948</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0.1628285029764962</v>
      </c>
      <c r="D9" s="20">
        <v>5.7570574296631698E-2</v>
      </c>
      <c r="E9" s="20">
        <v>0.10420941376161789</v>
      </c>
      <c r="F9" s="20">
        <v>0.15900792510102191</v>
      </c>
      <c r="G9" s="20">
        <v>0.1776620805136761</v>
      </c>
      <c r="H9" s="20">
        <v>0.2058394143577294</v>
      </c>
      <c r="I9" s="20">
        <v>0.24265645907862429</v>
      </c>
      <c r="K9" s="20">
        <v>0.18092525578152899</v>
      </c>
      <c r="L9" s="20">
        <v>0.14579820147963771</v>
      </c>
      <c r="N9" s="20">
        <v>0.13361311567564729</v>
      </c>
      <c r="O9" s="20">
        <v>0.15533256143798249</v>
      </c>
      <c r="P9" s="20">
        <v>0.1206755787816295</v>
      </c>
      <c r="Q9" s="20">
        <v>7.7900585011687812E-2</v>
      </c>
      <c r="R9" s="20">
        <v>0.1399253361785123</v>
      </c>
      <c r="S9" s="20">
        <v>0.17794215591553789</v>
      </c>
      <c r="T9" s="20">
        <v>0.16615417037812219</v>
      </c>
      <c r="U9" s="20">
        <v>0.13140396142979749</v>
      </c>
      <c r="V9" s="20">
        <v>0.17320071099917561</v>
      </c>
      <c r="W9" s="20">
        <v>0.17731520950929841</v>
      </c>
      <c r="X9" s="20">
        <v>0.22753262264460081</v>
      </c>
      <c r="Y9" s="20">
        <v>0.20428700285666149</v>
      </c>
      <c r="AA9" s="20">
        <v>0.16143927657053209</v>
      </c>
      <c r="AB9" s="20">
        <v>0.17548511988426119</v>
      </c>
      <c r="AC9" s="20">
        <v>0.17557514663519469</v>
      </c>
      <c r="AD9" s="20">
        <v>0.14038965597274611</v>
      </c>
      <c r="AF9" s="20">
        <v>0.28735068668746888</v>
      </c>
      <c r="AG9" s="20">
        <v>8.7618378441038328E-2</v>
      </c>
      <c r="AH9" s="20">
        <v>0.1186178598498263</v>
      </c>
      <c r="AI9" s="20">
        <v>6.5889146835473936E-2</v>
      </c>
      <c r="AJ9" s="20">
        <v>0.44438074975398872</v>
      </c>
      <c r="AK9" s="20">
        <v>0.1064313352957322</v>
      </c>
      <c r="AL9" s="20">
        <v>0.13270919022734329</v>
      </c>
      <c r="AM9" s="20">
        <v>6.3159701543794688E-2</v>
      </c>
      <c r="AN9" s="20">
        <v>0.1204918995837843</v>
      </c>
      <c r="AP9" s="20">
        <v>0.23303794597712829</v>
      </c>
      <c r="AQ9" s="20">
        <v>9.7563618293061274E-2</v>
      </c>
      <c r="AR9" s="20">
        <v>0.1319983393474054</v>
      </c>
      <c r="AS9" s="20">
        <v>5.8384790329505887E-2</v>
      </c>
      <c r="AT9" s="20">
        <v>0.3569448719337624</v>
      </c>
      <c r="AU9" s="20">
        <v>8.403988428219443E-2</v>
      </c>
      <c r="AV9" s="20">
        <v>8.026535081348643E-2</v>
      </c>
      <c r="AW9" s="20">
        <v>0.1407933040761955</v>
      </c>
      <c r="AY9" s="20">
        <v>0.18646596496313081</v>
      </c>
      <c r="AZ9" s="20">
        <v>7.6123053720235104E-2</v>
      </c>
      <c r="BA9" s="20">
        <v>0.10092739844569119</v>
      </c>
      <c r="BB9" s="20">
        <v>5.8685290966872333E-2</v>
      </c>
      <c r="BC9" s="20">
        <v>0.33151371622184728</v>
      </c>
      <c r="BD9" s="20">
        <v>0.1012597345786674</v>
      </c>
      <c r="BE9" s="20">
        <v>0.18516901174485531</v>
      </c>
      <c r="BF9" s="20">
        <v>8.703046027992363E-2</v>
      </c>
      <c r="BG9" s="20">
        <v>0.1658736964617937</v>
      </c>
    </row>
    <row r="10" spans="2:61" ht="19" customHeight="1" x14ac:dyDescent="0.35">
      <c r="B10" s="22" t="s">
        <v>104</v>
      </c>
      <c r="C10" s="20">
        <v>0.29487856476822749</v>
      </c>
      <c r="D10" s="20">
        <v>0.30485405589478148</v>
      </c>
      <c r="E10" s="20">
        <v>0.21601320255040651</v>
      </c>
      <c r="F10" s="20">
        <v>0.22998645988716809</v>
      </c>
      <c r="G10" s="20">
        <v>0.27459508768689528</v>
      </c>
      <c r="H10" s="20">
        <v>0.35011849504995729</v>
      </c>
      <c r="I10" s="20">
        <v>0.38381216633603982</v>
      </c>
      <c r="K10" s="20">
        <v>0.31521154671186891</v>
      </c>
      <c r="L10" s="20">
        <v>0.27394162574084602</v>
      </c>
      <c r="N10" s="20">
        <v>0.30439251560340552</v>
      </c>
      <c r="O10" s="20">
        <v>0.31128302034943139</v>
      </c>
      <c r="P10" s="20">
        <v>0.25793575000081342</v>
      </c>
      <c r="Q10" s="20">
        <v>0.2430826835489065</v>
      </c>
      <c r="R10" s="20">
        <v>0.2918410461592284</v>
      </c>
      <c r="S10" s="20">
        <v>0.27755659351287348</v>
      </c>
      <c r="T10" s="20">
        <v>0.31550752299060958</v>
      </c>
      <c r="U10" s="20">
        <v>0.2683787581681269</v>
      </c>
      <c r="V10" s="20">
        <v>0.27240840347754308</v>
      </c>
      <c r="W10" s="20">
        <v>0.33843455872595052</v>
      </c>
      <c r="X10" s="20">
        <v>0.30270789556119221</v>
      </c>
      <c r="Y10" s="20">
        <v>0.31796078068435579</v>
      </c>
      <c r="AA10" s="20">
        <v>0.32773421593088731</v>
      </c>
      <c r="AB10" s="20">
        <v>0.33424242295657441</v>
      </c>
      <c r="AC10" s="20">
        <v>0.24801187504842731</v>
      </c>
      <c r="AD10" s="20">
        <v>0.26056772693563068</v>
      </c>
      <c r="AF10" s="20">
        <v>0.31477454328221133</v>
      </c>
      <c r="AG10" s="20">
        <v>0.30287373534729728</v>
      </c>
      <c r="AH10" s="20">
        <v>0.34879401877887772</v>
      </c>
      <c r="AI10" s="20">
        <v>0.22978748856189529</v>
      </c>
      <c r="AJ10" s="20">
        <v>0.20937353787037399</v>
      </c>
      <c r="AK10" s="20">
        <v>0.34132449681316679</v>
      </c>
      <c r="AL10" s="20">
        <v>0.22932993524849951</v>
      </c>
      <c r="AM10" s="20">
        <v>0.14213260315570911</v>
      </c>
      <c r="AN10" s="20">
        <v>0.35788667773551841</v>
      </c>
      <c r="AP10" s="20">
        <v>0.30389731723238939</v>
      </c>
      <c r="AQ10" s="20">
        <v>0.33795995938935991</v>
      </c>
      <c r="AR10" s="20">
        <v>0.3462286786193946</v>
      </c>
      <c r="AS10" s="20">
        <v>0.28902044448552028</v>
      </c>
      <c r="AT10" s="20">
        <v>0.21910662225918379</v>
      </c>
      <c r="AU10" s="20">
        <v>0.37169409572522322</v>
      </c>
      <c r="AV10" s="20">
        <v>0.12600492156819351</v>
      </c>
      <c r="AW10" s="20">
        <v>0.25941969326523923</v>
      </c>
      <c r="AY10" s="20">
        <v>0.30912532467952902</v>
      </c>
      <c r="AZ10" s="20">
        <v>0.35157200107669662</v>
      </c>
      <c r="BA10" s="20">
        <v>0.37835792501760851</v>
      </c>
      <c r="BB10" s="20">
        <v>0.28182983986800242</v>
      </c>
      <c r="BC10" s="20">
        <v>0.24426334531585719</v>
      </c>
      <c r="BD10" s="20">
        <v>0.37770729027517108</v>
      </c>
      <c r="BE10" s="20">
        <v>0.13907439773673891</v>
      </c>
      <c r="BF10" s="20">
        <v>0.31092766914406789</v>
      </c>
      <c r="BG10" s="20">
        <v>0.27845889667655987</v>
      </c>
    </row>
    <row r="11" spans="2:61" ht="19" customHeight="1" x14ac:dyDescent="0.35">
      <c r="B11" s="22" t="s">
        <v>105</v>
      </c>
      <c r="C11" s="20">
        <v>0.33796465453841251</v>
      </c>
      <c r="D11" s="20">
        <v>0.35174129831637729</v>
      </c>
      <c r="E11" s="20">
        <v>0.31111695797737332</v>
      </c>
      <c r="F11" s="20">
        <v>0.40129686578699819</v>
      </c>
      <c r="G11" s="20">
        <v>0.36421517888510507</v>
      </c>
      <c r="H11" s="20">
        <v>0.33622526597038382</v>
      </c>
      <c r="I11" s="20">
        <v>0.27940374472457152</v>
      </c>
      <c r="K11" s="20">
        <v>0.30459932232374931</v>
      </c>
      <c r="L11" s="20">
        <v>0.37117312216818049</v>
      </c>
      <c r="N11" s="20">
        <v>0.3582988029817738</v>
      </c>
      <c r="O11" s="20">
        <v>0.36699471231996539</v>
      </c>
      <c r="P11" s="20">
        <v>0.39168793483483461</v>
      </c>
      <c r="Q11" s="20">
        <v>0.46393177289697052</v>
      </c>
      <c r="R11" s="20">
        <v>0.26118672740907029</v>
      </c>
      <c r="S11" s="20">
        <v>0.40830706728108379</v>
      </c>
      <c r="T11" s="20">
        <v>0.32892172134009051</v>
      </c>
      <c r="U11" s="20">
        <v>0.34497965335112668</v>
      </c>
      <c r="V11" s="20">
        <v>0.27136352711051798</v>
      </c>
      <c r="W11" s="20">
        <v>0.32679839100339581</v>
      </c>
      <c r="X11" s="20">
        <v>0.38078645742800071</v>
      </c>
      <c r="Y11" s="20">
        <v>0.33528982779782251</v>
      </c>
      <c r="AA11" s="20">
        <v>0.29299589069038628</v>
      </c>
      <c r="AB11" s="20">
        <v>0.33257562914812278</v>
      </c>
      <c r="AC11" s="20">
        <v>0.36194932104353661</v>
      </c>
      <c r="AD11" s="20">
        <v>0.36916969645868059</v>
      </c>
      <c r="AF11" s="20">
        <v>0.23861651025241551</v>
      </c>
      <c r="AG11" s="20">
        <v>0.35185738291993501</v>
      </c>
      <c r="AH11" s="20">
        <v>0.35964596202849969</v>
      </c>
      <c r="AI11" s="20">
        <v>0.34717337575342661</v>
      </c>
      <c r="AJ11" s="20">
        <v>0.22973245195755099</v>
      </c>
      <c r="AK11" s="20">
        <v>0.34472465598790758</v>
      </c>
      <c r="AL11" s="20">
        <v>0.47321776310676811</v>
      </c>
      <c r="AM11" s="20">
        <v>0.58467369842200334</v>
      </c>
      <c r="AN11" s="20">
        <v>0.32488293294101012</v>
      </c>
      <c r="AP11" s="20">
        <v>0.27339504547663662</v>
      </c>
      <c r="AQ11" s="20">
        <v>0.33134088847477111</v>
      </c>
      <c r="AR11" s="20">
        <v>0.33679674144105148</v>
      </c>
      <c r="AS11" s="20">
        <v>0.37708105802650421</v>
      </c>
      <c r="AT11" s="20">
        <v>0.2369395042819811</v>
      </c>
      <c r="AU11" s="20">
        <v>0.36629684404507418</v>
      </c>
      <c r="AV11" s="20">
        <v>0.609903971245495</v>
      </c>
      <c r="AW11" s="20">
        <v>0.42723416486895138</v>
      </c>
      <c r="AY11" s="20">
        <v>0.28922231520874042</v>
      </c>
      <c r="AZ11" s="20">
        <v>0.31440462770835842</v>
      </c>
      <c r="BA11" s="20">
        <v>0.37854916928660082</v>
      </c>
      <c r="BB11" s="20">
        <v>0.3829708874309744</v>
      </c>
      <c r="BC11" s="20">
        <v>0.24395703477405381</v>
      </c>
      <c r="BD11" s="20">
        <v>0.36672064118822711</v>
      </c>
      <c r="BE11" s="20">
        <v>0.54204006023211804</v>
      </c>
      <c r="BF11" s="20">
        <v>0.46557529546721321</v>
      </c>
      <c r="BG11" s="20">
        <v>0.33882548173151289</v>
      </c>
    </row>
    <row r="12" spans="2:61" ht="19" customHeight="1" x14ac:dyDescent="0.35">
      <c r="B12" s="22" t="s">
        <v>106</v>
      </c>
      <c r="C12" s="20">
        <v>0.15688136565534361</v>
      </c>
      <c r="D12" s="20">
        <v>0.24728605088439329</v>
      </c>
      <c r="E12" s="20">
        <v>0.27173649810369932</v>
      </c>
      <c r="F12" s="20">
        <v>0.14579601272837739</v>
      </c>
      <c r="G12" s="20">
        <v>0.14331543621708481</v>
      </c>
      <c r="H12" s="20">
        <v>9.0125324716088667E-2</v>
      </c>
      <c r="I12" s="20">
        <v>6.832838711931484E-2</v>
      </c>
      <c r="K12" s="20">
        <v>0.14307017946606521</v>
      </c>
      <c r="L12" s="20">
        <v>0.1700031771515654</v>
      </c>
      <c r="N12" s="20">
        <v>0.1707864908137246</v>
      </c>
      <c r="O12" s="20">
        <v>7.0556066191352546E-2</v>
      </c>
      <c r="P12" s="20">
        <v>0.20442850871161819</v>
      </c>
      <c r="Q12" s="20">
        <v>0.14991547783902859</v>
      </c>
      <c r="R12" s="20">
        <v>0.24911551266497869</v>
      </c>
      <c r="S12" s="20">
        <v>0.1195438201970434</v>
      </c>
      <c r="T12" s="20">
        <v>0.1202580423970299</v>
      </c>
      <c r="U12" s="20">
        <v>0.18810653946375239</v>
      </c>
      <c r="V12" s="20">
        <v>0.2314255578705752</v>
      </c>
      <c r="W12" s="20">
        <v>0.1039317424604153</v>
      </c>
      <c r="X12" s="20">
        <v>7.7305249326469538E-2</v>
      </c>
      <c r="Y12" s="20">
        <v>9.7413457930303995E-2</v>
      </c>
      <c r="AA12" s="20">
        <v>0.15826083077088049</v>
      </c>
      <c r="AB12" s="20">
        <v>0.11799389198616229</v>
      </c>
      <c r="AC12" s="20">
        <v>0.1696882220913348</v>
      </c>
      <c r="AD12" s="20">
        <v>0.18497783608604981</v>
      </c>
      <c r="AF12" s="20">
        <v>0.1101302069924055</v>
      </c>
      <c r="AG12" s="20">
        <v>0.1996323195574698</v>
      </c>
      <c r="AH12" s="20">
        <v>0.13007000474787919</v>
      </c>
      <c r="AI12" s="20">
        <v>0.27435824203798442</v>
      </c>
      <c r="AJ12" s="20">
        <v>8.2341088704539322E-2</v>
      </c>
      <c r="AK12" s="20">
        <v>0.17676439130146029</v>
      </c>
      <c r="AL12" s="20">
        <v>0.12973196055285069</v>
      </c>
      <c r="AM12" s="20">
        <v>0.1606498598827133</v>
      </c>
      <c r="AN12" s="20">
        <v>0.17271626312913971</v>
      </c>
      <c r="AP12" s="20">
        <v>0.13904311904425479</v>
      </c>
      <c r="AQ12" s="20">
        <v>0.16348485309981961</v>
      </c>
      <c r="AR12" s="20">
        <v>0.15405939642018621</v>
      </c>
      <c r="AS12" s="20">
        <v>0.2208968060082441</v>
      </c>
      <c r="AT12" s="20">
        <v>0.154841343424483</v>
      </c>
      <c r="AU12" s="20">
        <v>0.16128054973688699</v>
      </c>
      <c r="AV12" s="20">
        <v>0.1415725615315726</v>
      </c>
      <c r="AW12" s="20">
        <v>0.14488231121238049</v>
      </c>
      <c r="AY12" s="20">
        <v>0.16570652027482899</v>
      </c>
      <c r="AZ12" s="20">
        <v>0.18383346216024221</v>
      </c>
      <c r="BA12" s="20">
        <v>9.4752367093476619E-2</v>
      </c>
      <c r="BB12" s="20">
        <v>0.22034847813189459</v>
      </c>
      <c r="BC12" s="20">
        <v>0.1493469075363274</v>
      </c>
      <c r="BD12" s="20">
        <v>0.12674433885955591</v>
      </c>
      <c r="BE12" s="20">
        <v>0.1006405617416742</v>
      </c>
      <c r="BF12" s="20">
        <v>0.10370561085796021</v>
      </c>
      <c r="BG12" s="20">
        <v>0.17090962069716009</v>
      </c>
    </row>
    <row r="13" spans="2:61" ht="19" customHeight="1" x14ac:dyDescent="0.35">
      <c r="B13" s="22" t="s">
        <v>107</v>
      </c>
      <c r="C13" s="20">
        <v>4.7446912061520297E-2</v>
      </c>
      <c r="D13" s="20">
        <v>3.8548020607816362E-2</v>
      </c>
      <c r="E13" s="20">
        <v>9.6923927606903174E-2</v>
      </c>
      <c r="F13" s="20">
        <v>6.3912736496434253E-2</v>
      </c>
      <c r="G13" s="20">
        <v>4.0212216697238783E-2</v>
      </c>
      <c r="H13" s="20">
        <v>1.769149990584068E-2</v>
      </c>
      <c r="I13" s="20">
        <v>2.5799242741449641E-2</v>
      </c>
      <c r="K13" s="20">
        <v>5.6193695716787638E-2</v>
      </c>
      <c r="L13" s="20">
        <v>3.9083873459770657E-2</v>
      </c>
      <c r="N13" s="20">
        <v>3.2909074925449013E-2</v>
      </c>
      <c r="O13" s="20">
        <v>9.5833639701268153E-2</v>
      </c>
      <c r="P13" s="20">
        <v>2.5272227671104101E-2</v>
      </c>
      <c r="Q13" s="20">
        <v>6.5169480703406599E-2</v>
      </c>
      <c r="R13" s="20">
        <v>5.7931377588210251E-2</v>
      </c>
      <c r="S13" s="20">
        <v>1.6650363093461511E-2</v>
      </c>
      <c r="T13" s="20">
        <v>6.9158542894147829E-2</v>
      </c>
      <c r="U13" s="20">
        <v>6.7131087587196422E-2</v>
      </c>
      <c r="V13" s="20">
        <v>5.1601800542187978E-2</v>
      </c>
      <c r="W13" s="20">
        <v>5.3520098300939907E-2</v>
      </c>
      <c r="X13" s="20">
        <v>1.166777503973675E-2</v>
      </c>
      <c r="Y13" s="20">
        <v>4.5048930730856307E-2</v>
      </c>
      <c r="AA13" s="20">
        <v>5.956978603731386E-2</v>
      </c>
      <c r="AB13" s="20">
        <v>3.970293602487935E-2</v>
      </c>
      <c r="AC13" s="20">
        <v>4.477543518150652E-2</v>
      </c>
      <c r="AD13" s="20">
        <v>4.4895084546892887E-2</v>
      </c>
      <c r="AF13" s="20">
        <v>4.9128052785498887E-2</v>
      </c>
      <c r="AG13" s="20">
        <v>5.8018183734259543E-2</v>
      </c>
      <c r="AH13" s="20">
        <v>4.2872154594917257E-2</v>
      </c>
      <c r="AI13" s="20">
        <v>8.2791746811219799E-2</v>
      </c>
      <c r="AJ13" s="20">
        <v>3.4172171713547139E-2</v>
      </c>
      <c r="AK13" s="20">
        <v>3.075512060173308E-2</v>
      </c>
      <c r="AL13" s="20">
        <v>3.5011150864538362E-2</v>
      </c>
      <c r="AM13" s="20">
        <v>4.9384136995779628E-2</v>
      </c>
      <c r="AN13" s="20">
        <v>2.4022226610547519E-2</v>
      </c>
      <c r="AP13" s="20">
        <v>5.0626572269590928E-2</v>
      </c>
      <c r="AQ13" s="20">
        <v>6.9650680742987997E-2</v>
      </c>
      <c r="AR13" s="20">
        <v>3.091684417196237E-2</v>
      </c>
      <c r="AS13" s="20">
        <v>5.4616901150225473E-2</v>
      </c>
      <c r="AT13" s="20">
        <v>3.216765810058976E-2</v>
      </c>
      <c r="AU13" s="20">
        <v>1.668862621062114E-2</v>
      </c>
      <c r="AV13" s="20">
        <v>4.2253194841252603E-2</v>
      </c>
      <c r="AW13" s="20">
        <v>2.7670526577233269E-2</v>
      </c>
      <c r="AY13" s="20">
        <v>4.9479874873770827E-2</v>
      </c>
      <c r="AZ13" s="20">
        <v>7.4066855334467788E-2</v>
      </c>
      <c r="BA13" s="20">
        <v>4.7413140156622929E-2</v>
      </c>
      <c r="BB13" s="20">
        <v>5.6165503602256327E-2</v>
      </c>
      <c r="BC13" s="20">
        <v>3.091899615191418E-2</v>
      </c>
      <c r="BD13" s="20">
        <v>2.7567995098378581E-2</v>
      </c>
      <c r="BE13" s="20">
        <v>3.307596854461356E-2</v>
      </c>
      <c r="BF13" s="20">
        <v>3.2760964250835127E-2</v>
      </c>
      <c r="BG13" s="20">
        <v>4.5932304432973428E-2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87"/>
  <sheetViews>
    <sheetView showGridLines="0" workbookViewId="0"/>
  </sheetViews>
  <sheetFormatPr defaultRowHeight="14.5" x14ac:dyDescent="0.35"/>
  <cols>
    <col min="1" max="2" width="5" customWidth="1"/>
    <col min="3" max="3" width="10" customWidth="1"/>
    <col min="4" max="4" width="100" customWidth="1"/>
    <col min="5" max="5" width="20" customWidth="1"/>
    <col min="6" max="6" width="50" customWidth="1"/>
  </cols>
  <sheetData>
    <row r="2" spans="3:6" ht="40" customHeight="1" x14ac:dyDescent="0.55000000000000004">
      <c r="D2" s="4" t="s">
        <v>11</v>
      </c>
    </row>
    <row r="6" spans="3:6" x14ac:dyDescent="0.35">
      <c r="D6" s="5" t="str">
        <f>HYPERLINK("#'Full Results'!A1", "Full Results")</f>
        <v>Full Results</v>
      </c>
    </row>
    <row r="8" spans="3:6" x14ac:dyDescent="0.35">
      <c r="C8" s="6" t="s">
        <v>12</v>
      </c>
      <c r="D8" s="7" t="s">
        <v>13</v>
      </c>
      <c r="E8" s="6" t="s">
        <v>14</v>
      </c>
      <c r="F8" s="7" t="s">
        <v>15</v>
      </c>
    </row>
    <row r="9" spans="3:6" x14ac:dyDescent="0.35">
      <c r="C9" s="8">
        <v>1</v>
      </c>
      <c r="D9" s="5" t="str">
        <f>HYPERLINK("#'Table 1'!A1", "Which do you think are the most important issues facing the country at this time?")</f>
        <v>Which do you think are the most important issues facing the country at this time?</v>
      </c>
      <c r="E9" s="9">
        <f>HYPERLINK("#'Full Results'!A9", 9)</f>
        <v>9</v>
      </c>
      <c r="F9" s="10" t="s">
        <v>16</v>
      </c>
    </row>
    <row r="10" spans="3:6" x14ac:dyDescent="0.35">
      <c r="C10" s="8">
        <v>2</v>
      </c>
      <c r="D10" s="5" t="str">
        <f>HYPERLINK("#'Table 2'!A1", "Has Keir Starmer’s resignation as prime minister changed how you intend to vote?")</f>
        <v>Has Keir Starmer’s resignation as prime minister changed how you intend to vote?</v>
      </c>
      <c r="E10" s="9">
        <f>HYPERLINK("#'Full Results'!A23", 23)</f>
        <v>23</v>
      </c>
      <c r="F10" s="10" t="s">
        <v>16</v>
      </c>
    </row>
    <row r="11" spans="3:6" x14ac:dyDescent="0.35">
      <c r="C11" s="8">
        <v>3</v>
      </c>
      <c r="D11" s="5" t="str">
        <f>HYPERLINK("#'Table 3'!A1", "Grid Summary: Please tell us whether you have a favourable or unfavourable view of each of the following.")</f>
        <v>Grid Summary: Please tell us whether you have a favourable or unfavourable view of each of the following.</v>
      </c>
      <c r="E11" s="9">
        <f>HYPERLINK("#'Full Results'!A31", 31)</f>
        <v>31</v>
      </c>
      <c r="F11" s="10"/>
    </row>
    <row r="12" spans="3:6" x14ac:dyDescent="0.35">
      <c r="C12" s="8">
        <v>4</v>
      </c>
      <c r="D12" s="5" t="str">
        <f>HYPERLINK("#'Table 4'!A1", "Please tell us whether you have a favourable or unfavourable view of each of the following.: Andy Burnham")</f>
        <v>Please tell us whether you have a favourable or unfavourable view of each of the following.: Andy Burnham</v>
      </c>
      <c r="E12" s="9">
        <f>HYPERLINK("#'Full Results'!A31", 31)</f>
        <v>31</v>
      </c>
      <c r="F12" s="10" t="s">
        <v>16</v>
      </c>
    </row>
    <row r="13" spans="3:6" x14ac:dyDescent="0.35">
      <c r="C13" s="8">
        <v>5</v>
      </c>
      <c r="D13" s="5" t="str">
        <f>HYPERLINK("#'Table 5'!A1", "Please tell us whether you have a favourable or unfavourable view of each of the following.: Nigel Farage")</f>
        <v>Please tell us whether you have a favourable or unfavourable view of each of the following.: Nigel Farage</v>
      </c>
      <c r="E13" s="9">
        <f>HYPERLINK("#'Full Results'!A42", 42)</f>
        <v>42</v>
      </c>
      <c r="F13" s="10" t="s">
        <v>16</v>
      </c>
    </row>
    <row r="14" spans="3:6" x14ac:dyDescent="0.35">
      <c r="C14" s="8">
        <v>6</v>
      </c>
      <c r="D14" s="5" t="str">
        <f>HYPERLINK("#'Table 6'!A1", "Please tell us whether you have a favourable or unfavourable view of each of the following.: Rupert Lowe")</f>
        <v>Please tell us whether you have a favourable or unfavourable view of each of the following.: Rupert Lowe</v>
      </c>
      <c r="E14" s="9">
        <f>HYPERLINK("#'Full Results'!A53", 53)</f>
        <v>53</v>
      </c>
      <c r="F14" s="10" t="s">
        <v>16</v>
      </c>
    </row>
    <row r="15" spans="3:6" x14ac:dyDescent="0.35">
      <c r="C15" s="8">
        <v>7</v>
      </c>
      <c r="D15" s="5" t="str">
        <f>HYPERLINK("#'Table 7'!A1", "Please tell us whether you have a favourable or unfavourable view of each of the following.: Keir Starmer")</f>
        <v>Please tell us whether you have a favourable or unfavourable view of each of the following.: Keir Starmer</v>
      </c>
      <c r="E15" s="9">
        <f>HYPERLINK("#'Full Results'!A64", 64)</f>
        <v>64</v>
      </c>
      <c r="F15" s="10" t="s">
        <v>16</v>
      </c>
    </row>
    <row r="16" spans="3:6" x14ac:dyDescent="0.35">
      <c r="C16" s="8">
        <v>8</v>
      </c>
      <c r="D16" s="5" t="str">
        <f>HYPERLINK("#'Table 8'!A1", "Please tell us whether you have a favourable or unfavourable view of each of the following.: Zack Polanski")</f>
        <v>Please tell us whether you have a favourable or unfavourable view of each of the following.: Zack Polanski</v>
      </c>
      <c r="E16" s="9">
        <f>HYPERLINK("#'Full Results'!A75", 75)</f>
        <v>75</v>
      </c>
      <c r="F16" s="10" t="s">
        <v>16</v>
      </c>
    </row>
    <row r="17" spans="3:6" x14ac:dyDescent="0.35">
      <c r="C17" s="8">
        <v>9</v>
      </c>
      <c r="D17" s="5" t="str">
        <f>HYPERLINK("#'Table 9'!A1", "Please tell us whether you have a favourable or unfavourable view of each of the following.: Jeremy Corbyn")</f>
        <v>Please tell us whether you have a favourable or unfavourable view of each of the following.: Jeremy Corbyn</v>
      </c>
      <c r="E17" s="9">
        <f>HYPERLINK("#'Full Results'!A86", 86)</f>
        <v>86</v>
      </c>
      <c r="F17" s="10" t="s">
        <v>16</v>
      </c>
    </row>
    <row r="18" spans="3:6" x14ac:dyDescent="0.35">
      <c r="C18" s="8">
        <v>10</v>
      </c>
      <c r="D18" s="5" t="str">
        <f>HYPERLINK("#'Table 10'!A1", "Please tell us whether you have a favourable or unfavourable view of each of the following.: Kemi Badenoch")</f>
        <v>Please tell us whether you have a favourable or unfavourable view of each of the following.: Kemi Badenoch</v>
      </c>
      <c r="E18" s="9">
        <f>HYPERLINK("#'Full Results'!A97", 97)</f>
        <v>97</v>
      </c>
      <c r="F18" s="10" t="s">
        <v>16</v>
      </c>
    </row>
    <row r="19" spans="3:6" x14ac:dyDescent="0.35">
      <c r="C19" s="8">
        <v>11</v>
      </c>
      <c r="D19" s="5" t="str">
        <f>HYPERLINK("#'Table 11'!A1", "Grid Summary: How would you rate Andy Burnham along these traits and characteristics?")</f>
        <v>Grid Summary: How would you rate Andy Burnham along these traits and characteristics?</v>
      </c>
      <c r="E19" s="9">
        <f>HYPERLINK("#'Full Results'!A108", 108)</f>
        <v>108</v>
      </c>
      <c r="F19" s="10"/>
    </row>
    <row r="20" spans="3:6" x14ac:dyDescent="0.35">
      <c r="C20" s="8">
        <v>12</v>
      </c>
      <c r="D20" s="5" t="str">
        <f>HYPERLINK("#'Table 12'!A1", "How would you rate Andy Burnham along these traits and characteristics?: Incompetent | Competent")</f>
        <v>How would you rate Andy Burnham along these traits and characteristics?: Incompetent | Competent</v>
      </c>
      <c r="E20" s="9">
        <f>HYPERLINK("#'Full Results'!A108", 108)</f>
        <v>108</v>
      </c>
      <c r="F20" s="10" t="s">
        <v>16</v>
      </c>
    </row>
    <row r="21" spans="3:6" x14ac:dyDescent="0.35">
      <c r="C21" s="8">
        <v>13</v>
      </c>
      <c r="D21" s="5" t="str">
        <f>HYPERLINK("#'Table 13'!A1", "How would you rate Andy Burnham along these traits and characteristics?: Weak | Strong")</f>
        <v>How would you rate Andy Burnham along these traits and characteristics?: Weak | Strong</v>
      </c>
      <c r="E21" s="9">
        <f>HYPERLINK("#'Full Results'!A116", 116)</f>
        <v>116</v>
      </c>
      <c r="F21" s="10" t="s">
        <v>16</v>
      </c>
    </row>
    <row r="22" spans="3:6" x14ac:dyDescent="0.35">
      <c r="C22" s="8">
        <v>14</v>
      </c>
      <c r="D22" s="5" t="str">
        <f>HYPERLINK("#'Table 14'!A1", "How would you rate Andy Burnham along these traits and characteristics?: Weird | Normal")</f>
        <v>How would you rate Andy Burnham along these traits and characteristics?: Weird | Normal</v>
      </c>
      <c r="E22" s="9">
        <f>HYPERLINK("#'Full Results'!A124", 124)</f>
        <v>124</v>
      </c>
      <c r="F22" s="10" t="s">
        <v>16</v>
      </c>
    </row>
    <row r="23" spans="3:6" x14ac:dyDescent="0.35">
      <c r="C23" s="8">
        <v>15</v>
      </c>
      <c r="D23" s="5" t="str">
        <f>HYPERLINK("#'Table 15'!A1", "How would you rate Andy Burnham along these traits and characteristics?: Dishonest | Honest")</f>
        <v>How would you rate Andy Burnham along these traits and characteristics?: Dishonest | Honest</v>
      </c>
      <c r="E23" s="9">
        <f>HYPERLINK("#'Full Results'!A132", 132)</f>
        <v>132</v>
      </c>
      <c r="F23" s="10" t="s">
        <v>16</v>
      </c>
    </row>
    <row r="24" spans="3:6" x14ac:dyDescent="0.35">
      <c r="C24" s="8">
        <v>16</v>
      </c>
      <c r="D24" s="5" t="str">
        <f>HYPERLINK("#'Table 16'!A1", "How would you rate Andy Burnham along these traits and characteristics?: Left-wing | Right-wing")</f>
        <v>How would you rate Andy Burnham along these traits and characteristics?: Left-wing | Right-wing</v>
      </c>
      <c r="E24" s="9">
        <f>HYPERLINK("#'Full Results'!A140", 140)</f>
        <v>140</v>
      </c>
      <c r="F24" s="10" t="s">
        <v>16</v>
      </c>
    </row>
    <row r="25" spans="3:6" x14ac:dyDescent="0.35">
      <c r="C25" s="8">
        <v>17</v>
      </c>
      <c r="D25" s="5" t="str">
        <f>HYPERLINK("#'Table 17'!A1", "How would you rate Andy Burnham along these traits and characteristics?: Humourless | Good-humoured")</f>
        <v>How would you rate Andy Burnham along these traits and characteristics?: Humourless | Good-humoured</v>
      </c>
      <c r="E25" s="9">
        <f>HYPERLINK("#'Full Results'!A148", 148)</f>
        <v>148</v>
      </c>
      <c r="F25" s="10" t="s">
        <v>16</v>
      </c>
    </row>
    <row r="26" spans="3:6" x14ac:dyDescent="0.35">
      <c r="C26" s="8">
        <v>18</v>
      </c>
      <c r="D26" s="5" t="str">
        <f>HYPERLINK("#'Table 18'!A1", "How would you rate Andy Burnham along these traits and characteristics?: Wishy-washy | Firm")</f>
        <v>How would you rate Andy Burnham along these traits and characteristics?: Wishy-washy | Firm</v>
      </c>
      <c r="E26" s="9">
        <f>HYPERLINK("#'Full Results'!A156", 156)</f>
        <v>156</v>
      </c>
      <c r="F26" s="10" t="s">
        <v>16</v>
      </c>
    </row>
    <row r="27" spans="3:6" x14ac:dyDescent="0.35">
      <c r="C27" s="8">
        <v>19</v>
      </c>
      <c r="D27" s="5" t="str">
        <f>HYPERLINK("#'Table 19'!A1", "How would you rate Andy Burnham along these traits and characteristics?: Unpatriotic | Patriotic")</f>
        <v>How would you rate Andy Burnham along these traits and characteristics?: Unpatriotic | Patriotic</v>
      </c>
      <c r="E27" s="9">
        <f>HYPERLINK("#'Full Results'!A164", 164)</f>
        <v>164</v>
      </c>
      <c r="F27" s="10" t="s">
        <v>16</v>
      </c>
    </row>
    <row r="28" spans="3:6" x14ac:dyDescent="0.35">
      <c r="C28" s="8">
        <v>20</v>
      </c>
      <c r="D28" s="5" t="str">
        <f>HYPERLINK("#'Table 20'!A1", "Keir Starmer has resigned as Prime Minister. Labou...")</f>
        <v>Keir Starmer has resigned as Prime Minister. Labou...</v>
      </c>
      <c r="E28" s="9">
        <f>HYPERLINK("#'Full Results'!A172", 172)</f>
        <v>172</v>
      </c>
      <c r="F28" s="10" t="s">
        <v>16</v>
      </c>
    </row>
    <row r="29" spans="3:6" x14ac:dyDescent="0.35">
      <c r="C29" s="8">
        <v>21</v>
      </c>
      <c r="D29" s="5" t="str">
        <f>HYPERLINK("#'Table 21'!A1", "Who do you think is most likely to become the next Prime Minister?")</f>
        <v>Who do you think is most likely to become the next Prime Minister?</v>
      </c>
      <c r="E29" s="9">
        <f>HYPERLINK("#'Full Results'!A178", 178)</f>
        <v>178</v>
      </c>
      <c r="F29" s="10" t="s">
        <v>16</v>
      </c>
    </row>
    <row r="30" spans="3:6" x14ac:dyDescent="0.35">
      <c r="C30" s="8">
        <v>22</v>
      </c>
      <c r="D30" s="5" t="str">
        <f>HYPERLINK("#'Table 22'!A1", "Thinking about how the next Labour leader and Prime Minister will be chosen, which comes closest to your view?")</f>
        <v>Thinking about how the next Labour leader and Prime Minister will be chosen, which comes closest to your view?</v>
      </c>
      <c r="E30" s="9">
        <f>HYPERLINK("#'Full Results'!A189", 189)</f>
        <v>189</v>
      </c>
      <c r="F30" s="10" t="s">
        <v>16</v>
      </c>
    </row>
    <row r="31" spans="3:6" x14ac:dyDescent="0.35">
      <c r="C31" s="8">
        <v>23</v>
      </c>
      <c r="D31" s="5" t="str">
        <f>HYPERLINK("#'Table 23'!A1", "Andy Burnham is standing in the Labour leadership ...")</f>
        <v>Andy Burnham is standing in the Labour leadership ...</v>
      </c>
      <c r="E31" s="9">
        <f>HYPERLINK("#'Full Results'!A195", 195)</f>
        <v>195</v>
      </c>
      <c r="F31" s="10" t="s">
        <v>16</v>
      </c>
    </row>
    <row r="32" spans="3:6" x14ac:dyDescent="0.35">
      <c r="C32" s="8">
        <v>24</v>
      </c>
      <c r="D32" s="5" t="str">
        <f>HYPERLINK("#'Table 24'!A1", "Thinking about who has the stronger right to govern as Prime Minister, which comes closest to your view?")</f>
        <v>Thinking about who has the stronger right to govern as Prime Minister, which comes closest to your view?</v>
      </c>
      <c r="E32" s="9">
        <f>HYPERLINK("#'Full Results'!A201", 201)</f>
        <v>201</v>
      </c>
      <c r="F32" s="10" t="s">
        <v>16</v>
      </c>
    </row>
    <row r="33" spans="3:6" x14ac:dyDescent="0.35">
      <c r="C33" s="8">
        <v>25</v>
      </c>
      <c r="D33" s="5" t="str">
        <f>HYPERLINK("#'Table 25'!A1", "Which of the following comes closest to your view?")</f>
        <v>Which of the following comes closest to your view?</v>
      </c>
      <c r="E33" s="9">
        <f>HYPERLINK("#'Full Results'!A207", 207)</f>
        <v>207</v>
      </c>
      <c r="F33" s="10" t="s">
        <v>16</v>
      </c>
    </row>
    <row r="34" spans="3:6" x14ac:dyDescent="0.35">
      <c r="C34" s="8">
        <v>26</v>
      </c>
      <c r="D34" s="5" t="str">
        <f>HYPERLINK("#'Table 26'!A1", "You said you would prefer to see a general election to choose the next government, which of the following best explains why?")</f>
        <v>You said you would prefer to see a general election to choose the next government, which of the following best explains why?</v>
      </c>
      <c r="E34" s="9">
        <f>HYPERLINK("#'Full Results'!A213", 213)</f>
        <v>213</v>
      </c>
      <c r="F34" s="10" t="s">
        <v>17</v>
      </c>
    </row>
    <row r="35" spans="3:6" x14ac:dyDescent="0.35">
      <c r="C35" s="8">
        <v>27</v>
      </c>
      <c r="D35" s="5" t="str">
        <f>HYPERLINK("#'Table 27'!A1", "You said you wouldn’t want a general election to choose the next Prime Minister, which of the following best explains why?")</f>
        <v>You said you wouldn’t want a general election to choose the next Prime Minister, which of the following best explains why?</v>
      </c>
      <c r="E35" s="9">
        <f>HYPERLINK("#'Full Results'!A222", 222)</f>
        <v>222</v>
      </c>
      <c r="F35" s="10" t="s">
        <v>18</v>
      </c>
    </row>
    <row r="36" spans="3:6" x14ac:dyDescent="0.35">
      <c r="C36" s="8">
        <v>28</v>
      </c>
      <c r="D36" s="5" t="str">
        <f>HYPERLINK("#'Table 28'!A1", "If there was a general election to decide the next Prime Minister, how likely would you be to vote?")</f>
        <v>If there was a general election to decide the next Prime Minister, how likely would you be to vote?</v>
      </c>
      <c r="E36" s="9">
        <f>HYPERLINK("#'Full Results'!A231", 231)</f>
        <v>231</v>
      </c>
      <c r="F36" s="10" t="s">
        <v>16</v>
      </c>
    </row>
    <row r="37" spans="3:6" x14ac:dyDescent="0.35">
      <c r="C37" s="8">
        <v>29</v>
      </c>
      <c r="D37" s="5" t="str">
        <f>HYPERLINK("#'Table 29'!A1", "If the government called a general election, and Wes Streeting was the Labour leader, which party would you vote for?")</f>
        <v>If the government called a general election, and Wes Streeting was the Labour leader, which party would you vote for?</v>
      </c>
      <c r="E37" s="9">
        <f>HYPERLINK("#'Full Results'!A245", 245)</f>
        <v>245</v>
      </c>
      <c r="F37" s="10" t="s">
        <v>16</v>
      </c>
    </row>
    <row r="38" spans="3:6" x14ac:dyDescent="0.35">
      <c r="C38" s="8">
        <v>30</v>
      </c>
      <c r="D38" s="5" t="str">
        <f>HYPERLINK("#'Table 30'!A1", "If the government called a general election, and Andy Burnham was the Labour leader, which party would you vote for?")</f>
        <v>If the government called a general election, and Andy Burnham was the Labour leader, which party would you vote for?</v>
      </c>
      <c r="E38" s="9">
        <f>HYPERLINK("#'Full Results'!A260", 260)</f>
        <v>260</v>
      </c>
      <c r="F38" s="10" t="s">
        <v>16</v>
      </c>
    </row>
    <row r="39" spans="3:6" x14ac:dyDescent="0.35">
      <c r="C39" s="8">
        <v>31</v>
      </c>
      <c r="D39" s="5" t="str">
        <f>HYPERLINK("#'Table 31'!A1", "If the government called a general election, and Angela Rayner was the Labour leader, which party would you vote for?")</f>
        <v>If the government called a general election, and Angela Rayner was the Labour leader, which party would you vote for?</v>
      </c>
      <c r="E39" s="9">
        <f>HYPERLINK("#'Full Results'!A275", 275)</f>
        <v>275</v>
      </c>
      <c r="F39" s="10" t="s">
        <v>16</v>
      </c>
    </row>
    <row r="40" spans="3:6" x14ac:dyDescent="0.35">
      <c r="C40" s="8">
        <v>32</v>
      </c>
      <c r="D40" s="5" t="str">
        <f>HYPERLINK("#'Table 32'!A1", "If the government called a general election, and Al Carns was the Labour leader, which party would you vote for?")</f>
        <v>If the government called a general election, and Al Carns was the Labour leader, which party would you vote for?</v>
      </c>
      <c r="E40" s="9">
        <f>HYPERLINK("#'Full Results'!A290", 290)</f>
        <v>290</v>
      </c>
      <c r="F40" s="10" t="s">
        <v>16</v>
      </c>
    </row>
    <row r="41" spans="3:6" x14ac:dyDescent="0.35">
      <c r="C41" s="8">
        <v>33</v>
      </c>
      <c r="D41" s="5" t="str">
        <f>HYPERLINK("#'Table 33'!A1", "Grid Summary: You said you would vote for [question('value'), id='394'] if there was an election tomorrow, how important are the following reasons for this?")</f>
        <v>Grid Summary: You said you would vote for [question('value'), id='394'] if there was an election tomorrow, how important are the following reasons for this?</v>
      </c>
      <c r="E41" s="9">
        <f>HYPERLINK("#'Full Results'!A305", 305)</f>
        <v>305</v>
      </c>
      <c r="F41" s="10"/>
    </row>
    <row r="42" spans="3:6" x14ac:dyDescent="0.35">
      <c r="C42" s="8">
        <v>34</v>
      </c>
      <c r="D42" s="5" t="str">
        <f>HYPERLINK("#'Table 34'!A1", "You said you would vote for [question('value'), id='394'] if there was an election tomorrow, how important are the following reasons for this?: I support the party's policies and values")</f>
        <v>You said you would vote for [question('value'), id='394'] if there was an election tomorrow, how important are the following reasons for this?: I support the party's policies and values</v>
      </c>
      <c r="E42" s="9">
        <f>HYPERLINK("#'Full Results'!A305", 305)</f>
        <v>305</v>
      </c>
      <c r="F42" s="10" t="s">
        <v>16</v>
      </c>
    </row>
    <row r="43" spans="3:6" x14ac:dyDescent="0.35">
      <c r="C43" s="8">
        <v>35</v>
      </c>
      <c r="D43" s="5" t="str">
        <f>HYPERLINK("#'Table 35'!A1", "You said you would vote for [question('value'), id='394'] if there was an election tomorrow, how important are the following reasons for this?: I want to keep another party out")</f>
        <v>You said you would vote for [question('value'), id='394'] if there was an election tomorrow, how important are the following reasons for this?: I want to keep another party out</v>
      </c>
      <c r="E43" s="9">
        <f>HYPERLINK("#'Full Results'!A312", 312)</f>
        <v>312</v>
      </c>
      <c r="F43" s="10" t="s">
        <v>16</v>
      </c>
    </row>
    <row r="44" spans="3:6" x14ac:dyDescent="0.35">
      <c r="C44" s="8">
        <v>36</v>
      </c>
      <c r="D44" s="5" t="str">
        <f>HYPERLINK("#'Table 36'!A1", "You said you would vote for [question('value'), id='394'] if there was an election tomorrow, how important are the following reasons for this?: My local [question('value'), id='394'] candidate")</f>
        <v>You said you would vote for [question('value'), id='394'] if there was an election tomorrow, how important are the following reasons for this?: My local [question('value'), id='394'] candidate</v>
      </c>
      <c r="E44" s="9">
        <f>HYPERLINK("#'Full Results'!A319", 319)</f>
        <v>319</v>
      </c>
      <c r="F44" s="10" t="s">
        <v>16</v>
      </c>
    </row>
    <row r="45" spans="3:6" x14ac:dyDescent="0.35">
      <c r="C45" s="8">
        <v>37</v>
      </c>
      <c r="D45" s="5" t="str">
        <f>HYPERLINK("#'Table 37'!A1", "You said you would vote for [question('value'), id='394'] if there was an election tomorrow, how important are the following reasons for this?: I think Kemi Badenoch would make a good Prime Minister")</f>
        <v>You said you would vote for [question('value'), id='394'] if there was an election tomorrow, how important are the following reasons for this?: I think Kemi Badenoch would make a good Prime Minister</v>
      </c>
      <c r="E45" s="9">
        <f>HYPERLINK("#'Full Results'!A326", 326)</f>
        <v>326</v>
      </c>
      <c r="F45" s="10" t="s">
        <v>19</v>
      </c>
    </row>
    <row r="46" spans="3:6" x14ac:dyDescent="0.35">
      <c r="C46" s="8">
        <v>38</v>
      </c>
      <c r="D46" s="5" t="str">
        <f>HYPERLINK("#'Table 38'!A1", "You said you would vote for [question('value'), id='394'] if there was an election tomorrow, how important are the following reasons for this?: I think Ed Davey would make a good Prime Minister")</f>
        <v>You said you would vote for [question('value'), id='394'] if there was an election tomorrow, how important are the following reasons for this?: I think Ed Davey would make a good Prime Minister</v>
      </c>
      <c r="E46" s="9">
        <f>HYPERLINK("#'Full Results'!A333", 333)</f>
        <v>333</v>
      </c>
      <c r="F46" s="10" t="s">
        <v>20</v>
      </c>
    </row>
    <row r="47" spans="3:6" x14ac:dyDescent="0.35">
      <c r="C47" s="8">
        <v>39</v>
      </c>
      <c r="D47" s="5" t="str">
        <f>HYPERLINK("#'Table 39'!A1", "You said you would vote for [question('value'), id='394'] if there was an election tomorrow, how important are the following reasons for this?: I think Nigel Farage would make a good Prime Minister")</f>
        <v>You said you would vote for [question('value'), id='394'] if there was an election tomorrow, how important are the following reasons for this?: I think Nigel Farage would make a good Prime Minister</v>
      </c>
      <c r="E47" s="9">
        <f>HYPERLINK("#'Full Results'!A340", 340)</f>
        <v>340</v>
      </c>
      <c r="F47" s="10" t="s">
        <v>21</v>
      </c>
    </row>
    <row r="48" spans="3:6" x14ac:dyDescent="0.35">
      <c r="C48" s="8">
        <v>40</v>
      </c>
      <c r="D48" s="5" t="str">
        <f>HYPERLINK("#'Table 40'!A1", "You said you would vote for [question('value'), id='394'] if there was an election tomorrow, how important are the following reasons for this?: I think Zack Polanski would make a good Prime Minister")</f>
        <v>You said you would vote for [question('value'), id='394'] if there was an election tomorrow, how important are the following reasons for this?: I think Zack Polanski would make a good Prime Minister</v>
      </c>
      <c r="E48" s="9">
        <f>HYPERLINK("#'Full Results'!A347", 347)</f>
        <v>347</v>
      </c>
      <c r="F48" s="10" t="s">
        <v>22</v>
      </c>
    </row>
    <row r="49" spans="3:6" x14ac:dyDescent="0.35">
      <c r="C49" s="8">
        <v>41</v>
      </c>
      <c r="D49" s="5" t="str">
        <f>HYPERLINK("#'Table 41'!A1", "Grid Summary: If either of the following were Prime Minister, who do you think would do the better job on each issue?")</f>
        <v>Grid Summary: If either of the following were Prime Minister, who do you think would do the better job on each issue?</v>
      </c>
      <c r="E49" s="9">
        <f>HYPERLINK("#'Full Results'!A354", 354)</f>
        <v>354</v>
      </c>
      <c r="F49" s="10"/>
    </row>
    <row r="50" spans="3:6" x14ac:dyDescent="0.35">
      <c r="C50" s="8">
        <v>42</v>
      </c>
      <c r="D50" s="5" t="str">
        <f>HYPERLINK("#'Table 42'!A1", "If either of the following were Prime Minister, who do you think would do the better job on each issue?: Improving the cost of living")</f>
        <v>If either of the following were Prime Minister, who do you think would do the better job on each issue?: Improving the cost of living</v>
      </c>
      <c r="E50" s="9">
        <f>HYPERLINK("#'Full Results'!A354", 354)</f>
        <v>354</v>
      </c>
      <c r="F50" s="10" t="s">
        <v>16</v>
      </c>
    </row>
    <row r="51" spans="3:6" x14ac:dyDescent="0.35">
      <c r="C51" s="8">
        <v>43</v>
      </c>
      <c r="D51" s="5" t="str">
        <f>HYPERLINK("#'Table 43'!A1", "If either of the following were Prime Minister, who do you think would do the better job on each issue?: Tackling illegal immigration")</f>
        <v>If either of the following were Prime Minister, who do you think would do the better job on each issue?: Tackling illegal immigration</v>
      </c>
      <c r="E51" s="9">
        <f>HYPERLINK("#'Full Results'!A361", 361)</f>
        <v>361</v>
      </c>
      <c r="F51" s="10" t="s">
        <v>16</v>
      </c>
    </row>
    <row r="52" spans="3:6" x14ac:dyDescent="0.35">
      <c r="C52" s="8">
        <v>44</v>
      </c>
      <c r="D52" s="5" t="str">
        <f>HYPERLINK("#'Table 44'!A1", "If either of the following were Prime Minister, who do you think would do the better job on each issue?: Dealing with crime")</f>
        <v>If either of the following were Prime Minister, who do you think would do the better job on each issue?: Dealing with crime</v>
      </c>
      <c r="E52" s="9">
        <f>HYPERLINK("#'Full Results'!A368", 368)</f>
        <v>368</v>
      </c>
      <c r="F52" s="10" t="s">
        <v>16</v>
      </c>
    </row>
    <row r="53" spans="3:6" x14ac:dyDescent="0.35">
      <c r="C53" s="8">
        <v>45</v>
      </c>
      <c r="D53" s="5" t="str">
        <f>HYPERLINK("#'Table 45'!A1", "If either of the following were Prime Minister, who do you think would do the better job on each issue?: Improving the economy")</f>
        <v>If either of the following were Prime Minister, who do you think would do the better job on each issue?: Improving the economy</v>
      </c>
      <c r="E53" s="9">
        <f>HYPERLINK("#'Full Results'!A375", 375)</f>
        <v>375</v>
      </c>
      <c r="F53" s="10" t="s">
        <v>16</v>
      </c>
    </row>
    <row r="54" spans="3:6" x14ac:dyDescent="0.35">
      <c r="C54" s="8">
        <v>46</v>
      </c>
      <c r="D54" s="5" t="str">
        <f>HYPERLINK("#'Table 46'!A1", "If either of the following were Prime Minister, who do you think would do the better job on each issue?: Improving the NHS")</f>
        <v>If either of the following were Prime Minister, who do you think would do the better job on each issue?: Improving the NHS</v>
      </c>
      <c r="E54" s="9">
        <f>HYPERLINK("#'Full Results'!A382", 382)</f>
        <v>382</v>
      </c>
      <c r="F54" s="10" t="s">
        <v>16</v>
      </c>
    </row>
    <row r="55" spans="3:6" x14ac:dyDescent="0.35">
      <c r="C55" s="8">
        <v>47</v>
      </c>
      <c r="D55" s="5" t="str">
        <f>HYPERLINK("#'Table 47'!A1", "If either of the following were Prime Minister, who do you think would do the better job on each issue?: Managing the UK's relationships with other countries")</f>
        <v>If either of the following were Prime Minister, who do you think would do the better job on each issue?: Managing the UK's relationships with other countries</v>
      </c>
      <c r="E55" s="9">
        <f>HYPERLINK("#'Full Results'!A389", 389)</f>
        <v>389</v>
      </c>
      <c r="F55" s="10" t="s">
        <v>16</v>
      </c>
    </row>
    <row r="56" spans="3:6" x14ac:dyDescent="0.35">
      <c r="C56" s="8">
        <v>48</v>
      </c>
      <c r="D56" s="5" t="str">
        <f>HYPERLINK("#'Table 48'!A1", "If either of the following were Prime Minister, who do you think would do the better job on each issue?: Having a good relationship with Donald Trump")</f>
        <v>If either of the following were Prime Minister, who do you think would do the better job on each issue?: Having a good relationship with Donald Trump</v>
      </c>
      <c r="E56" s="9">
        <f>HYPERLINK("#'Full Results'!A396", 396)</f>
        <v>396</v>
      </c>
      <c r="F56" s="10" t="s">
        <v>16</v>
      </c>
    </row>
    <row r="57" spans="3:6" x14ac:dyDescent="0.35">
      <c r="C57" s="8">
        <v>49</v>
      </c>
      <c r="D57" s="5" t="str">
        <f>HYPERLINK("#'Table 49'!A1", "If either of the following were Prime Minister, who do you think would do the better job on each issue?: Standing up for ordinary working people")</f>
        <v>If either of the following were Prime Minister, who do you think would do the better job on each issue?: Standing up for ordinary working people</v>
      </c>
      <c r="E57" s="9">
        <f>HYPERLINK("#'Full Results'!A403", 403)</f>
        <v>403</v>
      </c>
      <c r="F57" s="10" t="s">
        <v>16</v>
      </c>
    </row>
    <row r="58" spans="3:6" x14ac:dyDescent="0.35">
      <c r="C58" s="8">
        <v>50</v>
      </c>
      <c r="D58" s="5" t="str">
        <f>HYPERLINK("#'Table 50'!A1", "If either of the following were Prime Minister, who do you think would do the better job on each issue?: Responding to international conflicts and crises")</f>
        <v>If either of the following were Prime Minister, who do you think would do the better job on each issue?: Responding to international conflicts and crises</v>
      </c>
      <c r="E58" s="9">
        <f>HYPERLINK("#'Full Results'!A410", 410)</f>
        <v>410</v>
      </c>
      <c r="F58" s="10" t="s">
        <v>16</v>
      </c>
    </row>
    <row r="59" spans="3:6" x14ac:dyDescent="0.35">
      <c r="C59" s="8">
        <v>51</v>
      </c>
      <c r="D59" s="5" t="str">
        <f>HYPERLINK("#'Table 51'!A1", "If either of the following were Prime Minister, who do you think would do the better job on each issue?: Making housing more affordable")</f>
        <v>If either of the following were Prime Minister, who do you think would do the better job on each issue?: Making housing more affordable</v>
      </c>
      <c r="E59" s="9">
        <f>HYPERLINK("#'Full Results'!A417", 417)</f>
        <v>417</v>
      </c>
      <c r="F59" s="10" t="s">
        <v>16</v>
      </c>
    </row>
    <row r="60" spans="3:6" x14ac:dyDescent="0.35">
      <c r="C60" s="8">
        <v>52</v>
      </c>
      <c r="D60" s="5" t="str">
        <f>HYPERLINK("#'Table 52'!A1", "If either of the following were Prime Minister, who do you think would do the better job on each issue?: Representing the whole country, not just one side")</f>
        <v>If either of the following were Prime Minister, who do you think would do the better job on each issue?: Representing the whole country, not just one side</v>
      </c>
      <c r="E60" s="9">
        <f>HYPERLINK("#'Full Results'!A424", 424)</f>
        <v>424</v>
      </c>
      <c r="F60" s="10" t="s">
        <v>16</v>
      </c>
    </row>
    <row r="61" spans="3:6" x14ac:dyDescent="0.35">
      <c r="C61" s="8">
        <v>53</v>
      </c>
      <c r="D61" s="5" t="str">
        <f>HYPERLINK("#'Table 53'!A1", "If either of the following were Prime Minister, who do you think would do the better job on each issue?: Improving schools and education")</f>
        <v>If either of the following were Prime Minister, who do you think would do the better job on each issue?: Improving schools and education</v>
      </c>
      <c r="E61" s="9">
        <f>HYPERLINK("#'Full Results'!A431", 431)</f>
        <v>431</v>
      </c>
      <c r="F61" s="10" t="s">
        <v>16</v>
      </c>
    </row>
    <row r="62" spans="3:6" x14ac:dyDescent="0.35">
      <c r="C62" s="8">
        <v>54</v>
      </c>
      <c r="D62" s="5" t="str">
        <f>HYPERLINK("#'Table 54'!A1", "If either of the following were Prime Minister, who do you think would do the better job on each issue?: Standing up to the political establishment")</f>
        <v>If either of the following were Prime Minister, who do you think would do the better job on each issue?: Standing up to the political establishment</v>
      </c>
      <c r="E62" s="9">
        <f>HYPERLINK("#'Full Results'!A438", 438)</f>
        <v>438</v>
      </c>
      <c r="F62" s="10" t="s">
        <v>16</v>
      </c>
    </row>
    <row r="63" spans="3:6" x14ac:dyDescent="0.35">
      <c r="C63" s="8">
        <v>55</v>
      </c>
      <c r="D63" s="5" t="str">
        <f>HYPERLINK("#'Table 55'!A1", "Grid Summary: Thinking about Andy Burnham and Nigel Farage, who do you think each of the following applies to more?")</f>
        <v>Grid Summary: Thinking about Andy Burnham and Nigel Farage, who do you think each of the following applies to more?</v>
      </c>
      <c r="E63" s="9">
        <f>HYPERLINK("#'Full Results'!A445", 445)</f>
        <v>445</v>
      </c>
      <c r="F63" s="10"/>
    </row>
    <row r="64" spans="3:6" x14ac:dyDescent="0.35">
      <c r="C64" s="8">
        <v>56</v>
      </c>
      <c r="D64" s="5" t="str">
        <f>HYPERLINK("#'Table 56'!A1", "Thinking about Andy Burnham and Nigel Farage, who do you think each of the following applies to more?: Has a background most similar to yours")</f>
        <v>Thinking about Andy Burnham and Nigel Farage, who do you think each of the following applies to more?: Has a background most similar to yours</v>
      </c>
      <c r="E64" s="9">
        <f>HYPERLINK("#'Full Results'!A445", 445)</f>
        <v>445</v>
      </c>
      <c r="F64" s="10" t="s">
        <v>16</v>
      </c>
    </row>
    <row r="65" spans="3:6" x14ac:dyDescent="0.35">
      <c r="C65" s="8">
        <v>57</v>
      </c>
      <c r="D65" s="5" t="str">
        <f>HYPERLINK("#'Table 57'!A1", "Thinking about Andy Burnham and Nigel Farage, who do you think each of the following applies to more?: Seems like an ordinary person")</f>
        <v>Thinking about Andy Burnham and Nigel Farage, who do you think each of the following applies to more?: Seems like an ordinary person</v>
      </c>
      <c r="E65" s="9">
        <f>HYPERLINK("#'Full Results'!A451", 451)</f>
        <v>451</v>
      </c>
      <c r="F65" s="10" t="s">
        <v>16</v>
      </c>
    </row>
    <row r="66" spans="3:6" x14ac:dyDescent="0.35">
      <c r="C66" s="8">
        <v>58</v>
      </c>
      <c r="D66" s="5" t="str">
        <f>HYPERLINK("#'Table 58'!A1", "Thinking about Andy Burnham and Nigel Farage, who do you think each of the following applies to more?: Represents what it means to be British")</f>
        <v>Thinking about Andy Burnham and Nigel Farage, who do you think each of the following applies to more?: Represents what it means to be British</v>
      </c>
      <c r="E66" s="9">
        <f>HYPERLINK("#'Full Results'!A457", 457)</f>
        <v>457</v>
      </c>
      <c r="F66" s="10" t="s">
        <v>16</v>
      </c>
    </row>
    <row r="67" spans="3:6" x14ac:dyDescent="0.35">
      <c r="C67" s="8">
        <v>59</v>
      </c>
      <c r="D67" s="5" t="str">
        <f>HYPERLINK("#'Table 59'!A1", "Thinking about Andy Burnham and Nigel Farage, who do you think each of the following applies to more?: Has the clearest vision of what they would do for the country")</f>
        <v>Thinking about Andy Burnham and Nigel Farage, who do you think each of the following applies to more?: Has the clearest vision of what they would do for the country</v>
      </c>
      <c r="E67" s="9">
        <f>HYPERLINK("#'Full Results'!A463", 463)</f>
        <v>463</v>
      </c>
      <c r="F67" s="10" t="s">
        <v>16</v>
      </c>
    </row>
    <row r="68" spans="3:6" x14ac:dyDescent="0.35">
      <c r="C68" s="8">
        <v>60</v>
      </c>
      <c r="D68" s="5" t="str">
        <f>HYPERLINK("#'Table 60'!A1", "Thinking about Andy Burnham and Nigel Farage, who do you think each of the following applies to more?: Gives you a reason to feel hopeful about the future")</f>
        <v>Thinking about Andy Burnham and Nigel Farage, who do you think each of the following applies to more?: Gives you a reason to feel hopeful about the future</v>
      </c>
      <c r="E68" s="9">
        <f>HYPERLINK("#'Full Results'!A469", 469)</f>
        <v>469</v>
      </c>
      <c r="F68" s="10" t="s">
        <v>16</v>
      </c>
    </row>
    <row r="69" spans="3:6" x14ac:dyDescent="0.35">
      <c r="C69" s="8">
        <v>61</v>
      </c>
      <c r="D69" s="5" t="str">
        <f>HYPERLINK("#'Table 61'!A1", "Thinking about Andy Burnham and Nigel Farage, who do you think each of the following applies to more?: You'd trust to handle an emergency")</f>
        <v>Thinking about Andy Burnham and Nigel Farage, who do you think each of the following applies to more?: You'd trust to handle an emergency</v>
      </c>
      <c r="E69" s="9">
        <f>HYPERLINK("#'Full Results'!A475", 475)</f>
        <v>475</v>
      </c>
      <c r="F69" s="10" t="s">
        <v>16</v>
      </c>
    </row>
    <row r="70" spans="3:6" x14ac:dyDescent="0.35">
      <c r="C70" s="8">
        <v>62</v>
      </c>
      <c r="D70" s="5" t="str">
        <f>HYPERLINK("#'Table 62'!A1", "Thinking about Andy Burnham and Nigel Farage, who do you think each of the following applies to more?: Tells people the truth, even when it's not in their own interest to do so")</f>
        <v>Thinking about Andy Burnham and Nigel Farage, who do you think each of the following applies to more?: Tells people the truth, even when it's not in their own interest to do so</v>
      </c>
      <c r="E70" s="9">
        <f>HYPERLINK("#'Full Results'!A481", 481)</f>
        <v>481</v>
      </c>
      <c r="F70" s="10" t="s">
        <v>16</v>
      </c>
    </row>
    <row r="71" spans="3:6" x14ac:dyDescent="0.35">
      <c r="C71" s="8">
        <v>63</v>
      </c>
      <c r="D71" s="5" t="str">
        <f>HYPERLINK("#'Table 63'!A1", "Thinking about Andy Burnham and Nigel Farage, who do you think each of the following applies to more?: Genuinely means what they say")</f>
        <v>Thinking about Andy Burnham and Nigel Farage, who do you think each of the following applies to more?: Genuinely means what they say</v>
      </c>
      <c r="E71" s="9">
        <f>HYPERLINK("#'Full Results'!A487", 487)</f>
        <v>487</v>
      </c>
      <c r="F71" s="10" t="s">
        <v>16</v>
      </c>
    </row>
    <row r="72" spans="3:6" x14ac:dyDescent="0.35">
      <c r="C72" s="8">
        <v>64</v>
      </c>
      <c r="D72" s="5" t="str">
        <f>HYPERLINK("#'Table 64'!A1", "Grid Summary: To what extent do you agree or disagree with the following statements?")</f>
        <v>Grid Summary: To what extent do you agree or disagree with the following statements?</v>
      </c>
      <c r="E72" s="9">
        <f>HYPERLINK("#'Full Results'!A493", 493)</f>
        <v>493</v>
      </c>
      <c r="F72" s="10"/>
    </row>
    <row r="73" spans="3:6" x14ac:dyDescent="0.35">
      <c r="C73" s="8">
        <v>65</v>
      </c>
      <c r="D73" s="5" t="str">
        <f>HYPERLINK("#'Table 65'!A1", "To what extent do you agree or disagree with the following statements?: Andy Burnham would have a clear mandate to govern if he became Prime Minister")</f>
        <v>To what extent do you agree or disagree with the following statements?: Andy Burnham would have a clear mandate to govern if he became Prime Minister</v>
      </c>
      <c r="E73" s="9">
        <f>HYPERLINK("#'Full Results'!A493", 493)</f>
        <v>493</v>
      </c>
      <c r="F73" s="10" t="s">
        <v>16</v>
      </c>
    </row>
    <row r="74" spans="3:6" x14ac:dyDescent="0.35">
      <c r="C74" s="8">
        <v>66</v>
      </c>
      <c r="D74" s="5" t="str">
        <f>HYPERLINK("#'Table 66'!A1", "To what extent do you agree or disagree with the following statements?: Andy Burnham would be a change from the current government if he became Prime Minister")</f>
        <v>To what extent do you agree or disagree with the following statements?: Andy Burnham would be a change from the current government if he became Prime Minister</v>
      </c>
      <c r="E74" s="9">
        <f>HYPERLINK("#'Full Results'!A501", 501)</f>
        <v>501</v>
      </c>
      <c r="F74" s="10" t="s">
        <v>16</v>
      </c>
    </row>
    <row r="75" spans="3:6" x14ac:dyDescent="0.35">
      <c r="C75" s="8">
        <v>67</v>
      </c>
      <c r="D75" s="5" t="str">
        <f>HYPERLINK("#'Table 67'!A1", "To what extent do you agree or disagree with the following statements?: It is clear what Andy Burnham would do if he became Prime Minister")</f>
        <v>To what extent do you agree or disagree with the following statements?: It is clear what Andy Burnham would do if he became Prime Minister</v>
      </c>
      <c r="E75" s="9">
        <f>HYPERLINK("#'Full Results'!A509", 509)</f>
        <v>509</v>
      </c>
      <c r="F75" s="10" t="s">
        <v>16</v>
      </c>
    </row>
    <row r="76" spans="3:6" x14ac:dyDescent="0.35">
      <c r="C76" s="8">
        <v>68</v>
      </c>
      <c r="D76" s="5" t="str">
        <f>HYPERLINK("#'Table 68'!A1", "To what extent do you agree or disagree with the following statements?: Andy Burnham would be an improvement over Keir Starmer as Prime Minister")</f>
        <v>To what extent do you agree or disagree with the following statements?: Andy Burnham would be an improvement over Keir Starmer as Prime Minister</v>
      </c>
      <c r="E76" s="9">
        <f>HYPERLINK("#'Full Results'!A517", 517)</f>
        <v>517</v>
      </c>
      <c r="F76" s="10" t="s">
        <v>16</v>
      </c>
    </row>
    <row r="77" spans="3:6" x14ac:dyDescent="0.35">
      <c r="C77" s="8">
        <v>69</v>
      </c>
      <c r="D77" s="5" t="str">
        <f>HYPERLINK("#'Table 69'!A1", "To what extent do you agree or disagree with the following statements?: Andy Burnham is more interested in his own ambition than the country")</f>
        <v>To what extent do you agree or disagree with the following statements?: Andy Burnham is more interested in his own ambition than the country</v>
      </c>
      <c r="E77" s="9">
        <f>HYPERLINK("#'Full Results'!A525", 525)</f>
        <v>525</v>
      </c>
      <c r="F77" s="10" t="s">
        <v>16</v>
      </c>
    </row>
    <row r="78" spans="3:6" x14ac:dyDescent="0.35">
      <c r="C78" s="8">
        <v>70</v>
      </c>
      <c r="D78" s="5" t="str">
        <f>HYPERLINK("#'Table 70'!A1", "To what extent do you agree or disagree with the following statements?: Andy Burnham will face the same problems that brought down Keir Starmer if he becomes Prime Minister")</f>
        <v>To what extent do you agree or disagree with the following statements?: Andy Burnham will face the same problems that brought down Keir Starmer if he becomes Prime Minister</v>
      </c>
      <c r="E78" s="9">
        <f>HYPERLINK("#'Full Results'!A533", 533)</f>
        <v>533</v>
      </c>
      <c r="F78" s="10" t="s">
        <v>16</v>
      </c>
    </row>
    <row r="79" spans="3:6" x14ac:dyDescent="0.35">
      <c r="C79" s="8">
        <v>71</v>
      </c>
      <c r="D79" s="5" t="str">
        <f>HYPERLINK("#'Table 71'!A1", "As Prime Minister, Andy Burnham would choose his Cabinet and ministers - the MPs running each government department. If Andy Burnham becomes Prime Minister, which comes closest to your view?")</f>
        <v>As Prime Minister, Andy Burnham would choose his Cabinet and ministers - the MPs running each government department. If Andy Burnham becomes Prime Minister, which comes closest to your view?</v>
      </c>
      <c r="E79" s="9">
        <f>HYPERLINK("#'Full Results'!A541", 541)</f>
        <v>541</v>
      </c>
      <c r="F79" s="10" t="s">
        <v>16</v>
      </c>
    </row>
    <row r="80" spans="3:6" x14ac:dyDescent="0.35">
      <c r="C80" s="8">
        <v>72</v>
      </c>
      <c r="D80" s="5" t="str">
        <f>HYPERLINK("#'Table 72'!A1", "If Andy Burnham becomes Prime Minister, how much of the current government should he change?")</f>
        <v>If Andy Burnham becomes Prime Minister, how much of the current government should he change?</v>
      </c>
      <c r="E80" s="9">
        <f>HYPERLINK("#'Full Results'!A547", 547)</f>
        <v>547</v>
      </c>
      <c r="F80" s="10" t="s">
        <v>16</v>
      </c>
    </row>
    <row r="81" spans="3:6" x14ac:dyDescent="0.35">
      <c r="C81" s="8">
        <v>73</v>
      </c>
      <c r="D81" s="5" t="str">
        <f>HYPERLINK("#'Table 73'!A1", "One change Andy Burnham could make as Prime Minister is appointing Ed Miliband as the Chancellor of the Exchequer - the head of HM Treasury. To what extent would you approve or disapprove of this appointment?")</f>
        <v>One change Andy Burnham could make as Prime Minister is appointing Ed Miliband as the Chancellor of the Exchequer - the head of HM Treasury. To what extent would you approve or disapprove of this appointment?</v>
      </c>
      <c r="E81" s="9">
        <f>HYPERLINK("#'Full Results'!A556", 556)</f>
        <v>556</v>
      </c>
      <c r="F81" s="10" t="s">
        <v>16</v>
      </c>
    </row>
    <row r="82" spans="3:6" x14ac:dyDescent="0.35">
      <c r="C82" s="8">
        <v>74</v>
      </c>
      <c r="D82" s="5" t="str">
        <f>HYPERLINK("#'Table 74'!A1", "Do you have a favourable or unfavourable view of the Labour Party?")</f>
        <v>Do you have a favourable or unfavourable view of the Labour Party?</v>
      </c>
      <c r="E82" s="9">
        <f>HYPERLINK("#'Full Results'!A565", 565)</f>
        <v>565</v>
      </c>
      <c r="F82" s="10" t="s">
        <v>16</v>
      </c>
    </row>
    <row r="83" spans="3:6" x14ac:dyDescent="0.35">
      <c r="C83" s="8">
        <v>75</v>
      </c>
      <c r="D83" s="5" t="str">
        <f>HYPERLINK("#'Table 75'!A1", "Would you say Andy Burnham would be a good leader or a bad leader?")</f>
        <v>Would you say Andy Burnham would be a good leader or a bad leader?</v>
      </c>
      <c r="E83" s="9">
        <f>HYPERLINK("#'Full Results'!A574", 574)</f>
        <v>574</v>
      </c>
      <c r="F83" s="10" t="s">
        <v>16</v>
      </c>
    </row>
    <row r="84" spans="3:6" x14ac:dyDescent="0.35">
      <c r="C84" s="8">
        <v>76</v>
      </c>
      <c r="D84" s="5" t="str">
        <f>HYPERLINK("#'Table 76'!A1", "Do you trust Andy Burnham?")</f>
        <v>Do you trust Andy Burnham?</v>
      </c>
      <c r="E84" s="9">
        <f>HYPERLINK("#'Full Results'!A583", 583)</f>
        <v>583</v>
      </c>
      <c r="F84" s="10" t="s">
        <v>16</v>
      </c>
    </row>
    <row r="85" spans="3:6" x14ac:dyDescent="0.35">
      <c r="C85" s="8">
        <v>77</v>
      </c>
      <c r="D85" s="5" t="str">
        <f>HYPERLINK("#'Table 77'!A1", "If Andy Burnham became Prime Minister, how pleased or disappointed would you personally be?")</f>
        <v>If Andy Burnham became Prime Minister, how pleased or disappointed would you personally be?</v>
      </c>
      <c r="E85" s="9">
        <f>HYPERLINK("#'Full Results'!A591", 591)</f>
        <v>591</v>
      </c>
      <c r="F85" s="10" t="s">
        <v>16</v>
      </c>
    </row>
    <row r="86" spans="3:6" x14ac:dyDescent="0.35">
      <c r="C86" s="8">
        <v>78</v>
      </c>
      <c r="D86" s="5" t="str">
        <f>HYPERLINK("#'Table 78'!A1", "If Andy Burnham was not in the Labour Party, which party would he be in?")</f>
        <v>If Andy Burnham was not in the Labour Party, which party would he be in?</v>
      </c>
      <c r="E86" s="9">
        <f>HYPERLINK("#'Full Results'!A600", 600)</f>
        <v>600</v>
      </c>
      <c r="F86" s="10" t="s">
        <v>16</v>
      </c>
    </row>
    <row r="87" spans="3:6" x14ac:dyDescent="0.35">
      <c r="C87" s="8">
        <v>79</v>
      </c>
      <c r="D87" s="5" t="str">
        <f>HYPERLINK("#'Table 79'!A1", "Wordcloud: In your own words, what has been the biggest news story of the last week?")</f>
        <v>Wordcloud: In your own words, what has been the biggest news story of the last week?</v>
      </c>
      <c r="E87" s="9" t="s">
        <v>23</v>
      </c>
      <c r="F87" s="10"/>
    </row>
  </sheetData>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8.0290859567748354E-2</v>
      </c>
      <c r="D9" s="20">
        <v>5.9339949529954111E-2</v>
      </c>
      <c r="E9" s="20">
        <v>7.9275301703661163E-2</v>
      </c>
      <c r="F9" s="20">
        <v>9.0592796170124862E-2</v>
      </c>
      <c r="G9" s="20">
        <v>0.1169448362654411</v>
      </c>
      <c r="H9" s="20">
        <v>6.3015788150911856E-2</v>
      </c>
      <c r="I9" s="20">
        <v>6.8731496804475656E-2</v>
      </c>
      <c r="K9" s="20">
        <v>8.0934580890948168E-2</v>
      </c>
      <c r="L9" s="20">
        <v>7.8938742630637521E-2</v>
      </c>
      <c r="N9" s="20">
        <v>6.1667783677514812E-2</v>
      </c>
      <c r="O9" s="20">
        <v>8.8602343006981527E-2</v>
      </c>
      <c r="P9" s="20">
        <v>8.9017104489211546E-2</v>
      </c>
      <c r="Q9" s="20">
        <v>6.862240670433134E-2</v>
      </c>
      <c r="R9" s="20">
        <v>5.5699358110228941E-2</v>
      </c>
      <c r="S9" s="20">
        <v>9.9687930134717467E-2</v>
      </c>
      <c r="T9" s="20">
        <v>0.11869891745249821</v>
      </c>
      <c r="U9" s="20">
        <v>6.5207960541170798E-2</v>
      </c>
      <c r="V9" s="20">
        <v>7.2702874279980442E-2</v>
      </c>
      <c r="W9" s="20">
        <v>9.3720481661864377E-2</v>
      </c>
      <c r="X9" s="20">
        <v>0.1102388364265614</v>
      </c>
      <c r="Y9" s="20">
        <v>6.0106509541934812E-2</v>
      </c>
      <c r="AA9" s="20">
        <v>4.1506018610224987E-2</v>
      </c>
      <c r="AB9" s="20">
        <v>6.1511204614405672E-2</v>
      </c>
      <c r="AC9" s="20">
        <v>0.1220127649859339</v>
      </c>
      <c r="AD9" s="20">
        <v>0.1051618597180629</v>
      </c>
      <c r="AF9" s="20">
        <v>0.1181507300580312</v>
      </c>
      <c r="AG9" s="20">
        <v>3.1170631792343351E-2</v>
      </c>
      <c r="AH9" s="20">
        <v>2.8100788748647229E-2</v>
      </c>
      <c r="AI9" s="20">
        <v>4.5695702427027411E-2</v>
      </c>
      <c r="AJ9" s="20">
        <v>0.26724491358325903</v>
      </c>
      <c r="AK9" s="20">
        <v>7.5471228411719368E-2</v>
      </c>
      <c r="AL9" s="20">
        <v>0.1044813218503761</v>
      </c>
      <c r="AM9" s="20">
        <v>4.7172609218868677E-2</v>
      </c>
      <c r="AN9" s="20">
        <v>9.1991185583188376E-2</v>
      </c>
      <c r="AP9" s="20">
        <v>0.1062326379180018</v>
      </c>
      <c r="AQ9" s="20">
        <v>3.7219513738742431E-2</v>
      </c>
      <c r="AR9" s="20">
        <v>4.409418782113219E-2</v>
      </c>
      <c r="AS9" s="20">
        <v>6.1829095436806022E-2</v>
      </c>
      <c r="AT9" s="20">
        <v>0.14795824179645581</v>
      </c>
      <c r="AU9" s="20">
        <v>5.2250913697331217E-2</v>
      </c>
      <c r="AV9" s="20">
        <v>7.8792625527075E-2</v>
      </c>
      <c r="AW9" s="20">
        <v>0.1044883458679545</v>
      </c>
      <c r="AY9" s="20">
        <v>7.5450361786323986E-2</v>
      </c>
      <c r="AZ9" s="20">
        <v>2.5677557546150299E-2</v>
      </c>
      <c r="BA9" s="20">
        <v>5.4510236545372702E-2</v>
      </c>
      <c r="BB9" s="20">
        <v>4.325827425327361E-2</v>
      </c>
      <c r="BC9" s="20">
        <v>0.15555655036816721</v>
      </c>
      <c r="BD9" s="20">
        <v>4.5919036720095938E-2</v>
      </c>
      <c r="BE9" s="20">
        <v>0.16769364750289081</v>
      </c>
      <c r="BF9" s="20">
        <v>4.7568842448715967E-2</v>
      </c>
      <c r="BG9" s="20">
        <v>7.5061606997550365E-2</v>
      </c>
    </row>
    <row r="10" spans="2:61" ht="19" customHeight="1" x14ac:dyDescent="0.35">
      <c r="B10" s="22" t="s">
        <v>104</v>
      </c>
      <c r="C10" s="20">
        <v>0.15378563966636749</v>
      </c>
      <c r="D10" s="20">
        <v>0.2210042573220195</v>
      </c>
      <c r="E10" s="20">
        <v>0.15626680873559479</v>
      </c>
      <c r="F10" s="20">
        <v>0.14244719135416259</v>
      </c>
      <c r="G10" s="20">
        <v>0.14893305090553899</v>
      </c>
      <c r="H10" s="20">
        <v>0.14180618811245721</v>
      </c>
      <c r="I10" s="20">
        <v>0.12811525418152811</v>
      </c>
      <c r="K10" s="20">
        <v>0.14814413053285469</v>
      </c>
      <c r="L10" s="20">
        <v>0.15890710052328019</v>
      </c>
      <c r="N10" s="20">
        <v>0.1442165743006478</v>
      </c>
      <c r="O10" s="20">
        <v>0.17006738272294031</v>
      </c>
      <c r="P10" s="20">
        <v>0.1454601333787221</v>
      </c>
      <c r="Q10" s="20">
        <v>0.13425826640549149</v>
      </c>
      <c r="R10" s="20">
        <v>0.1221247444391015</v>
      </c>
      <c r="S10" s="20">
        <v>0.1368130699392005</v>
      </c>
      <c r="T10" s="20">
        <v>0.1569980047588847</v>
      </c>
      <c r="U10" s="20">
        <v>0.1771368210170384</v>
      </c>
      <c r="V10" s="20">
        <v>0.15496865622123021</v>
      </c>
      <c r="W10" s="20">
        <v>0.13438470920930859</v>
      </c>
      <c r="X10" s="20">
        <v>0.21987461364934771</v>
      </c>
      <c r="Y10" s="20">
        <v>0.16660339130268159</v>
      </c>
      <c r="AA10" s="20">
        <v>0.13398576760943001</v>
      </c>
      <c r="AB10" s="20">
        <v>0.14932910943058861</v>
      </c>
      <c r="AC10" s="20">
        <v>0.17855184527651849</v>
      </c>
      <c r="AD10" s="20">
        <v>0.15840442749157699</v>
      </c>
      <c r="AF10" s="20">
        <v>0.19345694615020459</v>
      </c>
      <c r="AG10" s="20">
        <v>9.4758879211543676E-2</v>
      </c>
      <c r="AH10" s="20">
        <v>0.1008512292712702</v>
      </c>
      <c r="AI10" s="20">
        <v>0.15675674106024001</v>
      </c>
      <c r="AJ10" s="20">
        <v>0.1267634972105337</v>
      </c>
      <c r="AK10" s="20">
        <v>0.1032650962587703</v>
      </c>
      <c r="AL10" s="20">
        <v>0.1739252336623289</v>
      </c>
      <c r="AM10" s="20">
        <v>0.1912737927364753</v>
      </c>
      <c r="AN10" s="20">
        <v>0.22936993709618739</v>
      </c>
      <c r="AP10" s="20">
        <v>0.18432268042668179</v>
      </c>
      <c r="AQ10" s="20">
        <v>0.10243250361381059</v>
      </c>
      <c r="AR10" s="20">
        <v>0.1025559235201471</v>
      </c>
      <c r="AS10" s="20">
        <v>0.13787670733046539</v>
      </c>
      <c r="AT10" s="20">
        <v>0.21756821077859589</v>
      </c>
      <c r="AU10" s="20">
        <v>9.7556765248007646E-2</v>
      </c>
      <c r="AV10" s="20">
        <v>0.16873984817678561</v>
      </c>
      <c r="AW10" s="20">
        <v>0.19690346058835301</v>
      </c>
      <c r="AY10" s="20">
        <v>0.1768370599504315</v>
      </c>
      <c r="AZ10" s="20">
        <v>7.1646750455979846E-2</v>
      </c>
      <c r="BA10" s="20">
        <v>0.1128026624148577</v>
      </c>
      <c r="BB10" s="20">
        <v>0.1759136810657409</v>
      </c>
      <c r="BC10" s="20">
        <v>0.2221773150471624</v>
      </c>
      <c r="BD10" s="20">
        <v>7.3820380958624338E-2</v>
      </c>
      <c r="BE10" s="20">
        <v>0.15057128516664131</v>
      </c>
      <c r="BF10" s="20">
        <v>0.16070416465365231</v>
      </c>
      <c r="BG10" s="20">
        <v>0.15569314467587139</v>
      </c>
    </row>
    <row r="11" spans="2:61" ht="19" customHeight="1" x14ac:dyDescent="0.35">
      <c r="B11" s="22" t="s">
        <v>105</v>
      </c>
      <c r="C11" s="20">
        <v>0.28520466345789192</v>
      </c>
      <c r="D11" s="20">
        <v>0.30657232330222389</v>
      </c>
      <c r="E11" s="20">
        <v>0.2675823545402104</v>
      </c>
      <c r="F11" s="20">
        <v>0.3271202915697175</v>
      </c>
      <c r="G11" s="20">
        <v>0.28725217145146298</v>
      </c>
      <c r="H11" s="20">
        <v>0.26022586944679799</v>
      </c>
      <c r="I11" s="20">
        <v>0.2664878206521758</v>
      </c>
      <c r="K11" s="20">
        <v>0.26690135078834781</v>
      </c>
      <c r="L11" s="20">
        <v>0.30222097413316229</v>
      </c>
      <c r="N11" s="20">
        <v>0.21784770647012841</v>
      </c>
      <c r="O11" s="20">
        <v>0.23770201817779679</v>
      </c>
      <c r="P11" s="20">
        <v>0.31234103941799418</v>
      </c>
      <c r="Q11" s="20">
        <v>0.29259317407614921</v>
      </c>
      <c r="R11" s="20">
        <v>0.1971938126017537</v>
      </c>
      <c r="S11" s="20">
        <v>0.33875660250632961</v>
      </c>
      <c r="T11" s="20">
        <v>0.28333800178307189</v>
      </c>
      <c r="U11" s="20">
        <v>0.28884090085727249</v>
      </c>
      <c r="V11" s="20">
        <v>0.29820699287511571</v>
      </c>
      <c r="W11" s="20">
        <v>0.31268174906920138</v>
      </c>
      <c r="X11" s="20">
        <v>0.31393034126951758</v>
      </c>
      <c r="Y11" s="20">
        <v>0.32199381709889868</v>
      </c>
      <c r="AA11" s="20">
        <v>0.25030097860186851</v>
      </c>
      <c r="AB11" s="20">
        <v>0.27660680678662841</v>
      </c>
      <c r="AC11" s="20">
        <v>0.3139382638986104</v>
      </c>
      <c r="AD11" s="20">
        <v>0.30730137075568081</v>
      </c>
      <c r="AF11" s="20">
        <v>0.2378831738195582</v>
      </c>
      <c r="AG11" s="20">
        <v>0.25844901960498351</v>
      </c>
      <c r="AH11" s="20">
        <v>0.30166043558617051</v>
      </c>
      <c r="AI11" s="20">
        <v>0.29701565072414249</v>
      </c>
      <c r="AJ11" s="20">
        <v>0.1890598861994108</v>
      </c>
      <c r="AK11" s="20">
        <v>0.2310437837842711</v>
      </c>
      <c r="AL11" s="20">
        <v>0.42728657498918698</v>
      </c>
      <c r="AM11" s="20">
        <v>0.50219271205498406</v>
      </c>
      <c r="AN11" s="20">
        <v>0.26281220535741262</v>
      </c>
      <c r="AP11" s="20">
        <v>0.25068336911191941</v>
      </c>
      <c r="AQ11" s="20">
        <v>0.2405318138205822</v>
      </c>
      <c r="AR11" s="20">
        <v>0.28393818389497261</v>
      </c>
      <c r="AS11" s="20">
        <v>0.34870205036417479</v>
      </c>
      <c r="AT11" s="20">
        <v>0.28590619822141899</v>
      </c>
      <c r="AU11" s="20">
        <v>0.25321866752605299</v>
      </c>
      <c r="AV11" s="20">
        <v>0.51174398028480383</v>
      </c>
      <c r="AW11" s="20">
        <v>0.34569223320283787</v>
      </c>
      <c r="AY11" s="20">
        <v>0.25780587340084349</v>
      </c>
      <c r="AZ11" s="20">
        <v>0.22012723943700219</v>
      </c>
      <c r="BA11" s="20">
        <v>0.30528353844459188</v>
      </c>
      <c r="BB11" s="20">
        <v>0.30279913860411561</v>
      </c>
      <c r="BC11" s="20">
        <v>0.2763774985162995</v>
      </c>
      <c r="BD11" s="20">
        <v>0.25121162151866427</v>
      </c>
      <c r="BE11" s="20">
        <v>0.44410412446869529</v>
      </c>
      <c r="BF11" s="20">
        <v>0.38709196288113301</v>
      </c>
      <c r="BG11" s="20">
        <v>0.24493810969269481</v>
      </c>
    </row>
    <row r="12" spans="2:61" ht="19" customHeight="1" x14ac:dyDescent="0.35">
      <c r="B12" s="22" t="s">
        <v>106</v>
      </c>
      <c r="C12" s="20">
        <v>0.35785779057018507</v>
      </c>
      <c r="D12" s="20">
        <v>0.35994257738533209</v>
      </c>
      <c r="E12" s="20">
        <v>0.34893181225910758</v>
      </c>
      <c r="F12" s="20">
        <v>0.33972188673575759</v>
      </c>
      <c r="G12" s="20">
        <v>0.34603805090303419</v>
      </c>
      <c r="H12" s="20">
        <v>0.38134385196279452</v>
      </c>
      <c r="I12" s="20">
        <v>0.3721450958929039</v>
      </c>
      <c r="K12" s="20">
        <v>0.37188550861340808</v>
      </c>
      <c r="L12" s="20">
        <v>0.34563290198972613</v>
      </c>
      <c r="N12" s="20">
        <v>0.42655515849995129</v>
      </c>
      <c r="O12" s="20">
        <v>0.35633734138245948</v>
      </c>
      <c r="P12" s="20">
        <v>0.36618906902843668</v>
      </c>
      <c r="Q12" s="20">
        <v>0.38998936169561821</v>
      </c>
      <c r="R12" s="20">
        <v>0.45282280221578719</v>
      </c>
      <c r="S12" s="20">
        <v>0.3203693253706848</v>
      </c>
      <c r="T12" s="20">
        <v>0.30119456119815458</v>
      </c>
      <c r="U12" s="20">
        <v>0.36043973701639731</v>
      </c>
      <c r="V12" s="20">
        <v>0.3565371494534369</v>
      </c>
      <c r="W12" s="20">
        <v>0.34733472258668441</v>
      </c>
      <c r="X12" s="20">
        <v>0.28198715584247469</v>
      </c>
      <c r="Y12" s="20">
        <v>0.31452207366840068</v>
      </c>
      <c r="AA12" s="20">
        <v>0.4050068897551537</v>
      </c>
      <c r="AB12" s="20">
        <v>0.38332361685708349</v>
      </c>
      <c r="AC12" s="20">
        <v>0.28173083717786818</v>
      </c>
      <c r="AD12" s="20">
        <v>0.34576235450015302</v>
      </c>
      <c r="AF12" s="20">
        <v>0.3346000706448381</v>
      </c>
      <c r="AG12" s="20">
        <v>0.42421945661322319</v>
      </c>
      <c r="AH12" s="20">
        <v>0.43986812850271689</v>
      </c>
      <c r="AI12" s="20">
        <v>0.41300170167356681</v>
      </c>
      <c r="AJ12" s="20">
        <v>0.32179070408739141</v>
      </c>
      <c r="AK12" s="20">
        <v>0.49578027602583552</v>
      </c>
      <c r="AL12" s="20">
        <v>0.2296811135475226</v>
      </c>
      <c r="AM12" s="20">
        <v>0.17693843794794359</v>
      </c>
      <c r="AN12" s="20">
        <v>0.34460299364557639</v>
      </c>
      <c r="AP12" s="20">
        <v>0.33743729005323081</v>
      </c>
      <c r="AQ12" s="20">
        <v>0.41336090653055352</v>
      </c>
      <c r="AR12" s="20">
        <v>0.46545461237131042</v>
      </c>
      <c r="AS12" s="20">
        <v>0.37668602347899899</v>
      </c>
      <c r="AT12" s="20">
        <v>0.29872094656558801</v>
      </c>
      <c r="AU12" s="20">
        <v>0.49446217723663982</v>
      </c>
      <c r="AV12" s="20">
        <v>0.20250341867846261</v>
      </c>
      <c r="AW12" s="20">
        <v>0.2781627907746006</v>
      </c>
      <c r="AY12" s="20">
        <v>0.36577327102119889</v>
      </c>
      <c r="AZ12" s="20">
        <v>0.42518717017847718</v>
      </c>
      <c r="BA12" s="20">
        <v>0.41800751258290297</v>
      </c>
      <c r="BB12" s="20">
        <v>0.3863640848318351</v>
      </c>
      <c r="BC12" s="20">
        <v>0.29663287448219672</v>
      </c>
      <c r="BD12" s="20">
        <v>0.47121344142711158</v>
      </c>
      <c r="BE12" s="20">
        <v>0.21316741820009499</v>
      </c>
      <c r="BF12" s="20">
        <v>0.3033985135726095</v>
      </c>
      <c r="BG12" s="20">
        <v>0.38915312074070602</v>
      </c>
    </row>
    <row r="13" spans="2:61" ht="19" customHeight="1" x14ac:dyDescent="0.35">
      <c r="B13" s="22" t="s">
        <v>107</v>
      </c>
      <c r="C13" s="20">
        <v>0.1228610467378073</v>
      </c>
      <c r="D13" s="20">
        <v>5.3140892460470587E-2</v>
      </c>
      <c r="E13" s="20">
        <v>0.14794372276142601</v>
      </c>
      <c r="F13" s="20">
        <v>0.1001178341702373</v>
      </c>
      <c r="G13" s="20">
        <v>0.10083189047452271</v>
      </c>
      <c r="H13" s="20">
        <v>0.1536083023270384</v>
      </c>
      <c r="I13" s="20">
        <v>0.16452033246891659</v>
      </c>
      <c r="K13" s="20">
        <v>0.1321344291744411</v>
      </c>
      <c r="L13" s="20">
        <v>0.1143002807231938</v>
      </c>
      <c r="N13" s="20">
        <v>0.14971277705175789</v>
      </c>
      <c r="O13" s="20">
        <v>0.14729091470982181</v>
      </c>
      <c r="P13" s="20">
        <v>8.6992653685635371E-2</v>
      </c>
      <c r="Q13" s="20">
        <v>0.11453679111840979</v>
      </c>
      <c r="R13" s="20">
        <v>0.1721592826331286</v>
      </c>
      <c r="S13" s="20">
        <v>0.10437307204906771</v>
      </c>
      <c r="T13" s="20">
        <v>0.13977051480739069</v>
      </c>
      <c r="U13" s="20">
        <v>0.10837458056812101</v>
      </c>
      <c r="V13" s="20">
        <v>0.1175843271702366</v>
      </c>
      <c r="W13" s="20">
        <v>0.111878337472941</v>
      </c>
      <c r="X13" s="20">
        <v>7.396905281209834E-2</v>
      </c>
      <c r="Y13" s="20">
        <v>0.13677420838808441</v>
      </c>
      <c r="AA13" s="20">
        <v>0.1692003454233228</v>
      </c>
      <c r="AB13" s="20">
        <v>0.12922926231129389</v>
      </c>
      <c r="AC13" s="20">
        <v>0.10376628866106891</v>
      </c>
      <c r="AD13" s="20">
        <v>8.3369987534526319E-2</v>
      </c>
      <c r="AF13" s="20">
        <v>0.11590907932736801</v>
      </c>
      <c r="AG13" s="20">
        <v>0.19140201277790611</v>
      </c>
      <c r="AH13" s="20">
        <v>0.1295194178911952</v>
      </c>
      <c r="AI13" s="20">
        <v>8.7530204115023297E-2</v>
      </c>
      <c r="AJ13" s="20">
        <v>9.5140998919405223E-2</v>
      </c>
      <c r="AK13" s="20">
        <v>9.4439615519403858E-2</v>
      </c>
      <c r="AL13" s="20">
        <v>6.4625755950585284E-2</v>
      </c>
      <c r="AM13" s="20">
        <v>8.2422448041728574E-2</v>
      </c>
      <c r="AN13" s="20">
        <v>7.122367831763525E-2</v>
      </c>
      <c r="AP13" s="20">
        <v>0.12132402249016611</v>
      </c>
      <c r="AQ13" s="20">
        <v>0.20645526229631089</v>
      </c>
      <c r="AR13" s="20">
        <v>0.10395709239243781</v>
      </c>
      <c r="AS13" s="20">
        <v>7.4906123389554657E-2</v>
      </c>
      <c r="AT13" s="20">
        <v>4.9846402637941108E-2</v>
      </c>
      <c r="AU13" s="20">
        <v>0.1025114762919684</v>
      </c>
      <c r="AV13" s="20">
        <v>3.8220127332873159E-2</v>
      </c>
      <c r="AW13" s="20">
        <v>7.4753169566253969E-2</v>
      </c>
      <c r="AY13" s="20">
        <v>0.12413343384120221</v>
      </c>
      <c r="AZ13" s="20">
        <v>0.25736128238239048</v>
      </c>
      <c r="BA13" s="20">
        <v>0.1093960500122747</v>
      </c>
      <c r="BB13" s="20">
        <v>9.166482124503493E-2</v>
      </c>
      <c r="BC13" s="20">
        <v>4.9255761586174222E-2</v>
      </c>
      <c r="BD13" s="20">
        <v>0.1578355193755038</v>
      </c>
      <c r="BE13" s="20">
        <v>2.4463524661677678E-2</v>
      </c>
      <c r="BF13" s="20">
        <v>0.1012365164438892</v>
      </c>
      <c r="BG13" s="20">
        <v>0.13515401789317741</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9.4586352839825388E-2</v>
      </c>
      <c r="D9" s="20">
        <v>7.8099728016936001E-2</v>
      </c>
      <c r="E9" s="20">
        <v>7.4768176357691188E-2</v>
      </c>
      <c r="F9" s="20">
        <v>9.9451336097357235E-2</v>
      </c>
      <c r="G9" s="20">
        <v>9.6656714180223618E-2</v>
      </c>
      <c r="H9" s="20">
        <v>9.8583279919117167E-2</v>
      </c>
      <c r="I9" s="20">
        <v>0.113327031557168</v>
      </c>
      <c r="K9" s="20">
        <v>0.1094224229065186</v>
      </c>
      <c r="L9" s="20">
        <v>7.9400355602648909E-2</v>
      </c>
      <c r="N9" s="20">
        <v>6.2060326356294153E-2</v>
      </c>
      <c r="O9" s="20">
        <v>0.1575730556057697</v>
      </c>
      <c r="P9" s="20">
        <v>5.5679025497487267E-2</v>
      </c>
      <c r="Q9" s="20">
        <v>0.1190259888512487</v>
      </c>
      <c r="R9" s="20">
        <v>8.7415706623476822E-2</v>
      </c>
      <c r="S9" s="20">
        <v>0.11363210098942141</v>
      </c>
      <c r="T9" s="20">
        <v>9.7087185960212721E-2</v>
      </c>
      <c r="U9" s="20">
        <v>7.9345882690897332E-2</v>
      </c>
      <c r="V9" s="20">
        <v>8.0592597512579092E-2</v>
      </c>
      <c r="W9" s="20">
        <v>0.10051682072456949</v>
      </c>
      <c r="X9" s="20">
        <v>0.1146931585927969</v>
      </c>
      <c r="Y9" s="20">
        <v>0.11755448888735009</v>
      </c>
      <c r="AA9" s="20">
        <v>5.9176164038062848E-2</v>
      </c>
      <c r="AB9" s="20">
        <v>9.5953931510666154E-2</v>
      </c>
      <c r="AC9" s="20">
        <v>0.13297817614903909</v>
      </c>
      <c r="AD9" s="20">
        <v>9.7838164624496696E-2</v>
      </c>
      <c r="AF9" s="20">
        <v>0.14071437938241521</v>
      </c>
      <c r="AG9" s="20">
        <v>3.5064415295782483E-2</v>
      </c>
      <c r="AH9" s="20">
        <v>4.44116182723635E-2</v>
      </c>
      <c r="AI9" s="20">
        <v>7.9477903044830461E-2</v>
      </c>
      <c r="AJ9" s="20">
        <v>0.29908142639729512</v>
      </c>
      <c r="AK9" s="20">
        <v>8.7909033450020074E-2</v>
      </c>
      <c r="AL9" s="20">
        <v>0.10853935030268271</v>
      </c>
      <c r="AM9" s="20">
        <v>6.3997882061469585E-2</v>
      </c>
      <c r="AN9" s="20">
        <v>0.1099584455626106</v>
      </c>
      <c r="AP9" s="20">
        <v>0.1144894670393488</v>
      </c>
      <c r="AQ9" s="20">
        <v>4.2909790947467497E-2</v>
      </c>
      <c r="AR9" s="20">
        <v>8.5260063792465049E-2</v>
      </c>
      <c r="AS9" s="20">
        <v>5.9952312098787083E-2</v>
      </c>
      <c r="AT9" s="20">
        <v>0.20474055213505141</v>
      </c>
      <c r="AU9" s="20">
        <v>4.8773026685467007E-2</v>
      </c>
      <c r="AV9" s="20">
        <v>3.8559449863550102E-2</v>
      </c>
      <c r="AW9" s="20">
        <v>0.1150622197163155</v>
      </c>
      <c r="AY9" s="20">
        <v>8.8227266094136517E-2</v>
      </c>
      <c r="AZ9" s="20">
        <v>2.9832883642732538E-2</v>
      </c>
      <c r="BA9" s="20">
        <v>5.3204535164445108E-2</v>
      </c>
      <c r="BB9" s="20">
        <v>4.8548282445215828E-2</v>
      </c>
      <c r="BC9" s="20">
        <v>0.18711359445989331</v>
      </c>
      <c r="BD9" s="20">
        <v>4.2862607461629322E-2</v>
      </c>
      <c r="BE9" s="20">
        <v>0.19935250990556189</v>
      </c>
      <c r="BF9" s="20">
        <v>5.5740970912962963E-2</v>
      </c>
      <c r="BG9" s="20">
        <v>0.1000918457346861</v>
      </c>
    </row>
    <row r="10" spans="2:61" ht="19" customHeight="1" x14ac:dyDescent="0.35">
      <c r="B10" s="22" t="s">
        <v>104</v>
      </c>
      <c r="C10" s="20">
        <v>0.1985031154277152</v>
      </c>
      <c r="D10" s="20">
        <v>0.2651115047667133</v>
      </c>
      <c r="E10" s="20">
        <v>0.20206312334816171</v>
      </c>
      <c r="F10" s="20">
        <v>0.22141207463831319</v>
      </c>
      <c r="G10" s="20">
        <v>0.20109599487655641</v>
      </c>
      <c r="H10" s="20">
        <v>0.19098433569188911</v>
      </c>
      <c r="I10" s="20">
        <v>0.1357408503216867</v>
      </c>
      <c r="K10" s="20">
        <v>0.187019867488431</v>
      </c>
      <c r="L10" s="20">
        <v>0.2083077088994619</v>
      </c>
      <c r="N10" s="20">
        <v>0.17428468024899699</v>
      </c>
      <c r="O10" s="20">
        <v>0.1167660866585906</v>
      </c>
      <c r="P10" s="20">
        <v>0.25759320931306962</v>
      </c>
      <c r="Q10" s="20">
        <v>0.2394913238162843</v>
      </c>
      <c r="R10" s="20">
        <v>0.18967845312352441</v>
      </c>
      <c r="S10" s="20">
        <v>0.1915023941448111</v>
      </c>
      <c r="T10" s="20">
        <v>0.2396024346097638</v>
      </c>
      <c r="U10" s="20">
        <v>0.16462372053099281</v>
      </c>
      <c r="V10" s="20">
        <v>0.20023724363246351</v>
      </c>
      <c r="W10" s="20">
        <v>0.1918373679574582</v>
      </c>
      <c r="X10" s="20">
        <v>0.25040411496000309</v>
      </c>
      <c r="Y10" s="20">
        <v>0.1783804467436132</v>
      </c>
      <c r="AA10" s="20">
        <v>0.16322046171587709</v>
      </c>
      <c r="AB10" s="20">
        <v>0.20370195893234591</v>
      </c>
      <c r="AC10" s="20">
        <v>0.2177499068177802</v>
      </c>
      <c r="AD10" s="20">
        <v>0.21478056145594199</v>
      </c>
      <c r="AF10" s="20">
        <v>0.22540931188896801</v>
      </c>
      <c r="AG10" s="20">
        <v>0.16279469315838849</v>
      </c>
      <c r="AH10" s="20">
        <v>0.1791899755306855</v>
      </c>
      <c r="AI10" s="20">
        <v>0.27545050149577022</v>
      </c>
      <c r="AJ10" s="20">
        <v>0.16822824036678241</v>
      </c>
      <c r="AK10" s="20">
        <v>0.17563321709719909</v>
      </c>
      <c r="AL10" s="20">
        <v>0.1895070872426689</v>
      </c>
      <c r="AM10" s="20">
        <v>0.13276467574899611</v>
      </c>
      <c r="AN10" s="20">
        <v>0.24652857996410671</v>
      </c>
      <c r="AP10" s="20">
        <v>0.23709959903983341</v>
      </c>
      <c r="AQ10" s="20">
        <v>0.16607672203638041</v>
      </c>
      <c r="AR10" s="20">
        <v>0.12352447063034409</v>
      </c>
      <c r="AS10" s="20">
        <v>0.29190338712626213</v>
      </c>
      <c r="AT10" s="20">
        <v>0.24178084228356739</v>
      </c>
      <c r="AU10" s="20">
        <v>0.15780383871854339</v>
      </c>
      <c r="AV10" s="20">
        <v>0.18469299259462019</v>
      </c>
      <c r="AW10" s="20">
        <v>0.18930267004279799</v>
      </c>
      <c r="AY10" s="20">
        <v>0.23863558406112301</v>
      </c>
      <c r="AZ10" s="20">
        <v>0.15163288181416501</v>
      </c>
      <c r="BA10" s="20">
        <v>0.15862687352408661</v>
      </c>
      <c r="BB10" s="20">
        <v>0.19560014844963941</v>
      </c>
      <c r="BC10" s="20">
        <v>0.26231276151578231</v>
      </c>
      <c r="BD10" s="20">
        <v>0.16627253335593489</v>
      </c>
      <c r="BE10" s="20">
        <v>0.12494042846924359</v>
      </c>
      <c r="BF10" s="20">
        <v>0.17857395643754151</v>
      </c>
      <c r="BG10" s="20">
        <v>0.19046590077500281</v>
      </c>
    </row>
    <row r="11" spans="2:61" ht="19" customHeight="1" x14ac:dyDescent="0.35">
      <c r="B11" s="22" t="s">
        <v>105</v>
      </c>
      <c r="C11" s="20">
        <v>0.28009461573195371</v>
      </c>
      <c r="D11" s="20">
        <v>0.27167734114397302</v>
      </c>
      <c r="E11" s="20">
        <v>0.25570615551967812</v>
      </c>
      <c r="F11" s="20">
        <v>0.31526387106640941</v>
      </c>
      <c r="G11" s="20">
        <v>0.29054724314335101</v>
      </c>
      <c r="H11" s="20">
        <v>0.26124557831036649</v>
      </c>
      <c r="I11" s="20">
        <v>0.28123788383399279</v>
      </c>
      <c r="K11" s="20">
        <v>0.26686083979722741</v>
      </c>
      <c r="L11" s="20">
        <v>0.29335068084544769</v>
      </c>
      <c r="N11" s="20">
        <v>0.29039246090495779</v>
      </c>
      <c r="O11" s="20">
        <v>0.28807314500038728</v>
      </c>
      <c r="P11" s="20">
        <v>0.2837340446397475</v>
      </c>
      <c r="Q11" s="20">
        <v>0.28519876423366508</v>
      </c>
      <c r="R11" s="20">
        <v>0.19428953012113381</v>
      </c>
      <c r="S11" s="20">
        <v>0.30086145573247292</v>
      </c>
      <c r="T11" s="20">
        <v>0.20462920180873639</v>
      </c>
      <c r="U11" s="20">
        <v>0.29249349185436913</v>
      </c>
      <c r="V11" s="20">
        <v>0.30361091161840958</v>
      </c>
      <c r="W11" s="20">
        <v>0.32232707601431021</v>
      </c>
      <c r="X11" s="20">
        <v>0.26481894645479132</v>
      </c>
      <c r="Y11" s="20">
        <v>0.31142405420287977</v>
      </c>
      <c r="AA11" s="20">
        <v>0.2729098229461826</v>
      </c>
      <c r="AB11" s="20">
        <v>0.2530863194001966</v>
      </c>
      <c r="AC11" s="20">
        <v>0.29585213419439538</v>
      </c>
      <c r="AD11" s="20">
        <v>0.30007662211488778</v>
      </c>
      <c r="AF11" s="20">
        <v>0.25794501606186809</v>
      </c>
      <c r="AG11" s="20">
        <v>0.22665200784442921</v>
      </c>
      <c r="AH11" s="20">
        <v>0.25911478736273352</v>
      </c>
      <c r="AI11" s="20">
        <v>0.30497364381983788</v>
      </c>
      <c r="AJ11" s="20">
        <v>0.2628520417871793</v>
      </c>
      <c r="AK11" s="20">
        <v>0.29924617074649101</v>
      </c>
      <c r="AL11" s="20">
        <v>0.41695805073266079</v>
      </c>
      <c r="AM11" s="20">
        <v>0.53172643305889744</v>
      </c>
      <c r="AN11" s="20">
        <v>0.23227179584572519</v>
      </c>
      <c r="AP11" s="20">
        <v>0.27687664838480652</v>
      </c>
      <c r="AQ11" s="20">
        <v>0.20883886537102209</v>
      </c>
      <c r="AR11" s="20">
        <v>0.27634880941255002</v>
      </c>
      <c r="AS11" s="20">
        <v>0.33041261319855603</v>
      </c>
      <c r="AT11" s="20">
        <v>0.25480214105669369</v>
      </c>
      <c r="AU11" s="20">
        <v>0.28252568775401832</v>
      </c>
      <c r="AV11" s="20">
        <v>0.55429182266699473</v>
      </c>
      <c r="AW11" s="20">
        <v>0.3656365037039398</v>
      </c>
      <c r="AY11" s="20">
        <v>0.28050283489389838</v>
      </c>
      <c r="AZ11" s="20">
        <v>0.18390651213588399</v>
      </c>
      <c r="BA11" s="20">
        <v>0.30042048099124868</v>
      </c>
      <c r="BB11" s="20">
        <v>0.30117081499407838</v>
      </c>
      <c r="BC11" s="20">
        <v>0.2533499307836965</v>
      </c>
      <c r="BD11" s="20">
        <v>0.29066922156295122</v>
      </c>
      <c r="BE11" s="20">
        <v>0.44187651201276418</v>
      </c>
      <c r="BF11" s="20">
        <v>0.41635272144726532</v>
      </c>
      <c r="BG11" s="20">
        <v>0.2616921227557954</v>
      </c>
    </row>
    <row r="12" spans="2:61" ht="19" customHeight="1" x14ac:dyDescent="0.35">
      <c r="B12" s="22" t="s">
        <v>106</v>
      </c>
      <c r="C12" s="20">
        <v>0.32790920809122509</v>
      </c>
      <c r="D12" s="20">
        <v>0.33822218622856409</v>
      </c>
      <c r="E12" s="20">
        <v>0.36607585645987673</v>
      </c>
      <c r="F12" s="20">
        <v>0.28257489632447802</v>
      </c>
      <c r="G12" s="20">
        <v>0.3247935777030187</v>
      </c>
      <c r="H12" s="20">
        <v>0.31791699141128849</v>
      </c>
      <c r="I12" s="20">
        <v>0.33593782648703158</v>
      </c>
      <c r="K12" s="20">
        <v>0.32790631006860338</v>
      </c>
      <c r="L12" s="20">
        <v>0.32929390129178898</v>
      </c>
      <c r="N12" s="20">
        <v>0.35566971442680673</v>
      </c>
      <c r="O12" s="20">
        <v>0.3654283128571954</v>
      </c>
      <c r="P12" s="20">
        <v>0.29617808099960657</v>
      </c>
      <c r="Q12" s="20">
        <v>0.25689744257723679</v>
      </c>
      <c r="R12" s="20">
        <v>0.40435749444446989</v>
      </c>
      <c r="S12" s="20">
        <v>0.31245159318965893</v>
      </c>
      <c r="T12" s="20">
        <v>0.36389033033617069</v>
      </c>
      <c r="U12" s="20">
        <v>0.38199298958827749</v>
      </c>
      <c r="V12" s="20">
        <v>0.31487788107114673</v>
      </c>
      <c r="W12" s="20">
        <v>0.2731132380482249</v>
      </c>
      <c r="X12" s="20">
        <v>0.29286190659751798</v>
      </c>
      <c r="Y12" s="20">
        <v>0.30585121564693341</v>
      </c>
      <c r="AA12" s="20">
        <v>0.36829058723715852</v>
      </c>
      <c r="AB12" s="20">
        <v>0.34620802735610029</v>
      </c>
      <c r="AC12" s="20">
        <v>0.26673831488413657</v>
      </c>
      <c r="AD12" s="20">
        <v>0.32006550082469759</v>
      </c>
      <c r="AF12" s="20">
        <v>0.27321718796420169</v>
      </c>
      <c r="AG12" s="20">
        <v>0.44173096543438273</v>
      </c>
      <c r="AH12" s="20">
        <v>0.42558233354862168</v>
      </c>
      <c r="AI12" s="20">
        <v>0.25820217692435421</v>
      </c>
      <c r="AJ12" s="20">
        <v>0.21826677326218649</v>
      </c>
      <c r="AK12" s="20">
        <v>0.33073144853393349</v>
      </c>
      <c r="AL12" s="20">
        <v>0.2196171308695401</v>
      </c>
      <c r="AM12" s="20">
        <v>0.18871876296439591</v>
      </c>
      <c r="AN12" s="20">
        <v>0.34554121410043648</v>
      </c>
      <c r="AP12" s="20">
        <v>0.27929975788806732</v>
      </c>
      <c r="AQ12" s="20">
        <v>0.42908939739591972</v>
      </c>
      <c r="AR12" s="20">
        <v>0.39040792814242448</v>
      </c>
      <c r="AS12" s="20">
        <v>0.25678071400596197</v>
      </c>
      <c r="AT12" s="20">
        <v>0.25201529677736251</v>
      </c>
      <c r="AU12" s="20">
        <v>0.41268746362058689</v>
      </c>
      <c r="AV12" s="20">
        <v>0.1837684234727317</v>
      </c>
      <c r="AW12" s="20">
        <v>0.26660488432905549</v>
      </c>
      <c r="AY12" s="20">
        <v>0.3121232560069121</v>
      </c>
      <c r="AZ12" s="20">
        <v>0.43660622703017399</v>
      </c>
      <c r="BA12" s="20">
        <v>0.38775359367141121</v>
      </c>
      <c r="BB12" s="20">
        <v>0.38091527743435499</v>
      </c>
      <c r="BC12" s="20">
        <v>0.24536056805056239</v>
      </c>
      <c r="BD12" s="20">
        <v>0.35630026310815549</v>
      </c>
      <c r="BE12" s="20">
        <v>0.18540584280691799</v>
      </c>
      <c r="BF12" s="20">
        <v>0.26950964489150869</v>
      </c>
      <c r="BG12" s="20">
        <v>0.35954994792855999</v>
      </c>
    </row>
    <row r="13" spans="2:61" ht="19" customHeight="1" x14ac:dyDescent="0.35">
      <c r="B13" s="22" t="s">
        <v>107</v>
      </c>
      <c r="C13" s="20">
        <v>9.8906707909280578E-2</v>
      </c>
      <c r="D13" s="20">
        <v>4.6889239843813747E-2</v>
      </c>
      <c r="E13" s="20">
        <v>0.1013866883145922</v>
      </c>
      <c r="F13" s="20">
        <v>8.1297821873442144E-2</v>
      </c>
      <c r="G13" s="20">
        <v>8.6906470096850291E-2</v>
      </c>
      <c r="H13" s="20">
        <v>0.1312698146673385</v>
      </c>
      <c r="I13" s="20">
        <v>0.13375640780012099</v>
      </c>
      <c r="K13" s="20">
        <v>0.1087905597392196</v>
      </c>
      <c r="L13" s="20">
        <v>8.964735336065241E-2</v>
      </c>
      <c r="N13" s="20">
        <v>0.1175928180629444</v>
      </c>
      <c r="O13" s="20">
        <v>7.2159399878056932E-2</v>
      </c>
      <c r="P13" s="20">
        <v>0.10681563955008889</v>
      </c>
      <c r="Q13" s="20">
        <v>9.938648052156504E-2</v>
      </c>
      <c r="R13" s="20">
        <v>0.12425881568739509</v>
      </c>
      <c r="S13" s="20">
        <v>8.1552455943635832E-2</v>
      </c>
      <c r="T13" s="20">
        <v>9.4790847285116345E-2</v>
      </c>
      <c r="U13" s="20">
        <v>8.1543915335463221E-2</v>
      </c>
      <c r="V13" s="20">
        <v>0.1006813661654009</v>
      </c>
      <c r="W13" s="20">
        <v>0.11220549725543701</v>
      </c>
      <c r="X13" s="20">
        <v>7.7221873394890506E-2</v>
      </c>
      <c r="Y13" s="20">
        <v>8.678979451922364E-2</v>
      </c>
      <c r="AA13" s="20">
        <v>0.13640296406271901</v>
      </c>
      <c r="AB13" s="20">
        <v>0.1010497628006911</v>
      </c>
      <c r="AC13" s="20">
        <v>8.6681467954648608E-2</v>
      </c>
      <c r="AD13" s="20">
        <v>6.7239150979975779E-2</v>
      </c>
      <c r="AF13" s="20">
        <v>0.10271410470254699</v>
      </c>
      <c r="AG13" s="20">
        <v>0.13375791826701719</v>
      </c>
      <c r="AH13" s="20">
        <v>9.1701285285596026E-2</v>
      </c>
      <c r="AI13" s="20">
        <v>8.1895774715207245E-2</v>
      </c>
      <c r="AJ13" s="20">
        <v>5.1571518186556801E-2</v>
      </c>
      <c r="AK13" s="20">
        <v>0.1064801301723565</v>
      </c>
      <c r="AL13" s="20">
        <v>6.5378380852447363E-2</v>
      </c>
      <c r="AM13" s="20">
        <v>8.2792246166240979E-2</v>
      </c>
      <c r="AN13" s="20">
        <v>6.5699964527121124E-2</v>
      </c>
      <c r="AP13" s="20">
        <v>9.2234527647944015E-2</v>
      </c>
      <c r="AQ13" s="20">
        <v>0.15308522424921031</v>
      </c>
      <c r="AR13" s="20">
        <v>0.12445872802221659</v>
      </c>
      <c r="AS13" s="20">
        <v>6.0950973570432769E-2</v>
      </c>
      <c r="AT13" s="20">
        <v>4.6661167747324983E-2</v>
      </c>
      <c r="AU13" s="20">
        <v>9.8209983221384536E-2</v>
      </c>
      <c r="AV13" s="20">
        <v>3.8687311402103471E-2</v>
      </c>
      <c r="AW13" s="20">
        <v>6.3393722207891093E-2</v>
      </c>
      <c r="AY13" s="20">
        <v>8.0511058943930069E-2</v>
      </c>
      <c r="AZ13" s="20">
        <v>0.19802149537704439</v>
      </c>
      <c r="BA13" s="20">
        <v>9.999451664880836E-2</v>
      </c>
      <c r="BB13" s="20">
        <v>7.3765476676711364E-2</v>
      </c>
      <c r="BC13" s="20">
        <v>5.1863145190065553E-2</v>
      </c>
      <c r="BD13" s="20">
        <v>0.14389537451132911</v>
      </c>
      <c r="BE13" s="20">
        <v>4.8424706805512308E-2</v>
      </c>
      <c r="BF13" s="20">
        <v>7.9822706310721581E-2</v>
      </c>
      <c r="BG13" s="20">
        <v>8.8200182805955762E-2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103</v>
      </c>
      <c r="C9" s="20">
        <v>8.5318906914337564E-2</v>
      </c>
      <c r="D9" s="20">
        <v>7.2473572824520341E-2</v>
      </c>
      <c r="E9" s="20">
        <v>6.4950425607812487E-2</v>
      </c>
      <c r="F9" s="20">
        <v>8.7166675609753469E-2</v>
      </c>
      <c r="G9" s="20">
        <v>0.1129955763942532</v>
      </c>
      <c r="H9" s="20">
        <v>9.2847035752716273E-2</v>
      </c>
      <c r="I9" s="20">
        <v>8.1490191939036449E-2</v>
      </c>
      <c r="K9" s="20">
        <v>0.10277681539880699</v>
      </c>
      <c r="L9" s="20">
        <v>6.8587389170614188E-2</v>
      </c>
      <c r="N9" s="20">
        <v>4.544003549027472E-2</v>
      </c>
      <c r="O9" s="20">
        <v>0.1076322394900277</v>
      </c>
      <c r="P9" s="20">
        <v>8.6483537231353644E-2</v>
      </c>
      <c r="Q9" s="20">
        <v>4.6198867355983303E-2</v>
      </c>
      <c r="R9" s="20">
        <v>9.0933693110060651E-2</v>
      </c>
      <c r="S9" s="20">
        <v>7.6914376167320095E-2</v>
      </c>
      <c r="T9" s="20">
        <v>8.7903764394249476E-2</v>
      </c>
      <c r="U9" s="20">
        <v>0.1124235584122167</v>
      </c>
      <c r="V9" s="20">
        <v>6.622937793441569E-2</v>
      </c>
      <c r="W9" s="20">
        <v>9.8969142889431566E-2</v>
      </c>
      <c r="X9" s="20">
        <v>8.9409776533042953E-2</v>
      </c>
      <c r="Y9" s="20">
        <v>0.112265584169635</v>
      </c>
      <c r="AA9" s="20">
        <v>5.2473763734158532E-2</v>
      </c>
      <c r="AB9" s="20">
        <v>9.7939665509586632E-2</v>
      </c>
      <c r="AC9" s="20">
        <v>0.1062743967587042</v>
      </c>
      <c r="AD9" s="20">
        <v>8.9432054925801779E-2</v>
      </c>
      <c r="AF9" s="20">
        <v>0.12710868621162921</v>
      </c>
      <c r="AG9" s="20">
        <v>2.9720558779815089E-2</v>
      </c>
      <c r="AH9" s="20">
        <v>3.0674894542736499E-2</v>
      </c>
      <c r="AI9" s="20">
        <v>4.577092719815859E-2</v>
      </c>
      <c r="AJ9" s="20">
        <v>0.38099799842987392</v>
      </c>
      <c r="AK9" s="20">
        <v>4.3075183806383553E-2</v>
      </c>
      <c r="AL9" s="20">
        <v>0.1029970563874264</v>
      </c>
      <c r="AM9" s="20">
        <v>8.1151060831047436E-2</v>
      </c>
      <c r="AN9" s="20">
        <v>8.906793905420185E-2</v>
      </c>
      <c r="AP9" s="20">
        <v>9.2483313361751626E-2</v>
      </c>
      <c r="AQ9" s="20">
        <v>3.9011714834795819E-2</v>
      </c>
      <c r="AR9" s="20">
        <v>3.5845644337360927E-2</v>
      </c>
      <c r="AS9" s="20">
        <v>3.5918856785833238E-2</v>
      </c>
      <c r="AT9" s="20">
        <v>0.22140894571529179</v>
      </c>
      <c r="AU9" s="20">
        <v>0</v>
      </c>
      <c r="AV9" s="20">
        <v>0.1029947155280484</v>
      </c>
      <c r="AW9" s="20">
        <v>0.1085644636433953</v>
      </c>
      <c r="AY9" s="20">
        <v>6.2338448537094533E-2</v>
      </c>
      <c r="AZ9" s="20">
        <v>3.051858106059294E-2</v>
      </c>
      <c r="BA9" s="20">
        <v>2.868702945426773E-2</v>
      </c>
      <c r="BB9" s="20">
        <v>3.5597886752522477E-2</v>
      </c>
      <c r="BC9" s="20">
        <v>0.177674500241949</v>
      </c>
      <c r="BD9" s="20">
        <v>0</v>
      </c>
      <c r="BE9" s="20">
        <v>0.17409249210326219</v>
      </c>
      <c r="BF9" s="20">
        <v>6.4776210790634156E-2</v>
      </c>
      <c r="BG9" s="20">
        <v>0.1333854788925887</v>
      </c>
    </row>
    <row r="10" spans="2:61" ht="19" customHeight="1" x14ac:dyDescent="0.35">
      <c r="B10" s="22" t="s">
        <v>104</v>
      </c>
      <c r="C10" s="20">
        <v>0.14155627042031321</v>
      </c>
      <c r="D10" s="20">
        <v>0.2187642681714059</v>
      </c>
      <c r="E10" s="20">
        <v>0.13067763877708241</v>
      </c>
      <c r="F10" s="20">
        <v>0.14385198134962651</v>
      </c>
      <c r="G10" s="20">
        <v>0.1460008774914783</v>
      </c>
      <c r="H10" s="20">
        <v>0.1268593784456728</v>
      </c>
      <c r="I10" s="20">
        <v>0.103363671739364</v>
      </c>
      <c r="K10" s="20">
        <v>0.1495231892546634</v>
      </c>
      <c r="L10" s="20">
        <v>0.13207942324839961</v>
      </c>
      <c r="N10" s="20">
        <v>0.14202937632223431</v>
      </c>
      <c r="O10" s="20">
        <v>0.14251182615392291</v>
      </c>
      <c r="P10" s="20">
        <v>9.1775792711494233E-2</v>
      </c>
      <c r="Q10" s="20">
        <v>0.16984145617104271</v>
      </c>
      <c r="R10" s="20">
        <v>8.8222810776862837E-2</v>
      </c>
      <c r="S10" s="20">
        <v>0.18625530556323899</v>
      </c>
      <c r="T10" s="20">
        <v>0.22964149815159829</v>
      </c>
      <c r="U10" s="20">
        <v>0.12796045720037991</v>
      </c>
      <c r="V10" s="20">
        <v>0.16718352670487349</v>
      </c>
      <c r="W10" s="20">
        <v>0.1019035338617488</v>
      </c>
      <c r="X10" s="20">
        <v>0.17092750490011999</v>
      </c>
      <c r="Y10" s="20">
        <v>0.1177486147507272</v>
      </c>
      <c r="AA10" s="20">
        <v>0.1004021271755228</v>
      </c>
      <c r="AB10" s="20">
        <v>0.1286039658388167</v>
      </c>
      <c r="AC10" s="20">
        <v>0.15841694900653219</v>
      </c>
      <c r="AD10" s="20">
        <v>0.18498997396020159</v>
      </c>
      <c r="AF10" s="20">
        <v>0.1764404736397332</v>
      </c>
      <c r="AG10" s="20">
        <v>9.4538642654282648E-2</v>
      </c>
      <c r="AH10" s="20">
        <v>0.1134139414684923</v>
      </c>
      <c r="AI10" s="20">
        <v>0.18276739145402329</v>
      </c>
      <c r="AJ10" s="20">
        <v>0.1191468454916171</v>
      </c>
      <c r="AK10" s="20">
        <v>0.16796123197000951</v>
      </c>
      <c r="AL10" s="20">
        <v>0.13939083399585719</v>
      </c>
      <c r="AM10" s="20">
        <v>0.1113400167992004</v>
      </c>
      <c r="AN10" s="20">
        <v>0.1853661021307135</v>
      </c>
      <c r="AP10" s="20">
        <v>0.18204748775145149</v>
      </c>
      <c r="AQ10" s="20">
        <v>9.4057999971904505E-2</v>
      </c>
      <c r="AR10" s="20">
        <v>8.5624107358025142E-2</v>
      </c>
      <c r="AS10" s="20">
        <v>0.16469892022712271</v>
      </c>
      <c r="AT10" s="20">
        <v>0.20239039777358231</v>
      </c>
      <c r="AU10" s="20">
        <v>0.13802560548960191</v>
      </c>
      <c r="AV10" s="20">
        <v>0.14079494523552999</v>
      </c>
      <c r="AW10" s="20">
        <v>0.15278029702558901</v>
      </c>
      <c r="AY10" s="20">
        <v>0.15226598201873301</v>
      </c>
      <c r="AZ10" s="20">
        <v>7.2917055831061256E-2</v>
      </c>
      <c r="BA10" s="20">
        <v>0.1240548373821222</v>
      </c>
      <c r="BB10" s="20">
        <v>0.121162420744432</v>
      </c>
      <c r="BC10" s="20">
        <v>0.2245006059747488</v>
      </c>
      <c r="BD10" s="20">
        <v>0.1486881646847239</v>
      </c>
      <c r="BE10" s="20">
        <v>0.1398425020582828</v>
      </c>
      <c r="BF10" s="20">
        <v>7.8379303906086342E-2</v>
      </c>
      <c r="BG10" s="20">
        <v>0.1951972284801613</v>
      </c>
    </row>
    <row r="11" spans="2:61" ht="19" customHeight="1" x14ac:dyDescent="0.35">
      <c r="B11" s="22" t="s">
        <v>105</v>
      </c>
      <c r="C11" s="20">
        <v>0.28616703240462471</v>
      </c>
      <c r="D11" s="20">
        <v>0.27158986908378441</v>
      </c>
      <c r="E11" s="20">
        <v>0.2167732528024964</v>
      </c>
      <c r="F11" s="20">
        <v>0.31283982508989372</v>
      </c>
      <c r="G11" s="20">
        <v>0.29799886192327812</v>
      </c>
      <c r="H11" s="20">
        <v>0.3044373055577913</v>
      </c>
      <c r="I11" s="20">
        <v>0.30872979608303608</v>
      </c>
      <c r="K11" s="20">
        <v>0.25395602603852768</v>
      </c>
      <c r="L11" s="20">
        <v>0.31890713437593998</v>
      </c>
      <c r="N11" s="20">
        <v>0.32284951144182672</v>
      </c>
      <c r="O11" s="20">
        <v>0.29020807298634471</v>
      </c>
      <c r="P11" s="20">
        <v>0.29026324253084701</v>
      </c>
      <c r="Q11" s="20">
        <v>0.281280338695861</v>
      </c>
      <c r="R11" s="20">
        <v>0.21782335538192091</v>
      </c>
      <c r="S11" s="20">
        <v>0.3031737250974863</v>
      </c>
      <c r="T11" s="20">
        <v>0.25511795935504378</v>
      </c>
      <c r="U11" s="20">
        <v>0.24789529573969549</v>
      </c>
      <c r="V11" s="20">
        <v>0.31090253563532189</v>
      </c>
      <c r="W11" s="20">
        <v>0.30546857632006752</v>
      </c>
      <c r="X11" s="20">
        <v>0.2849317896612914</v>
      </c>
      <c r="Y11" s="20">
        <v>0.31348330636591287</v>
      </c>
      <c r="AA11" s="20">
        <v>0.26600537508666272</v>
      </c>
      <c r="AB11" s="20">
        <v>0.30042490352281181</v>
      </c>
      <c r="AC11" s="20">
        <v>0.28168344042680282</v>
      </c>
      <c r="AD11" s="20">
        <v>0.29509424338721357</v>
      </c>
      <c r="AF11" s="20">
        <v>0.25346060782954888</v>
      </c>
      <c r="AG11" s="20">
        <v>0.23440506086025331</v>
      </c>
      <c r="AH11" s="20">
        <v>0.29173290853009232</v>
      </c>
      <c r="AI11" s="20">
        <v>0.32514661927620969</v>
      </c>
      <c r="AJ11" s="20">
        <v>0.20886057324088009</v>
      </c>
      <c r="AK11" s="20">
        <v>0.30670822956611821</v>
      </c>
      <c r="AL11" s="20">
        <v>0.4292012010565085</v>
      </c>
      <c r="AM11" s="20">
        <v>0.5090838997207946</v>
      </c>
      <c r="AN11" s="20">
        <v>0.25489454069923462</v>
      </c>
      <c r="AP11" s="20">
        <v>0.26281026930059259</v>
      </c>
      <c r="AQ11" s="20">
        <v>0.2345290769465444</v>
      </c>
      <c r="AR11" s="20">
        <v>0.27629086077933918</v>
      </c>
      <c r="AS11" s="20">
        <v>0.34741925101992283</v>
      </c>
      <c r="AT11" s="20">
        <v>0.24893888603814959</v>
      </c>
      <c r="AU11" s="20">
        <v>0.3179583846210785</v>
      </c>
      <c r="AV11" s="20">
        <v>0.50680608631570279</v>
      </c>
      <c r="AW11" s="20">
        <v>0.36784071601545959</v>
      </c>
      <c r="AY11" s="20">
        <v>0.28544744379177411</v>
      </c>
      <c r="AZ11" s="20">
        <v>0.17005670794118971</v>
      </c>
      <c r="BA11" s="20">
        <v>0.28434410612700478</v>
      </c>
      <c r="BB11" s="20">
        <v>0.34612914541536299</v>
      </c>
      <c r="BC11" s="20">
        <v>0.2355229926585172</v>
      </c>
      <c r="BD11" s="20">
        <v>0.35080828874487119</v>
      </c>
      <c r="BE11" s="20">
        <v>0.5114250732019946</v>
      </c>
      <c r="BF11" s="20">
        <v>0.47640788842050869</v>
      </c>
      <c r="BG11" s="20">
        <v>0.18750419335994201</v>
      </c>
    </row>
    <row r="12" spans="2:61" ht="19" customHeight="1" x14ac:dyDescent="0.35">
      <c r="B12" s="22" t="s">
        <v>106</v>
      </c>
      <c r="C12" s="20">
        <v>0.37408068919805298</v>
      </c>
      <c r="D12" s="20">
        <v>0.38100011501179742</v>
      </c>
      <c r="E12" s="20">
        <v>0.44054987845553789</v>
      </c>
      <c r="F12" s="20">
        <v>0.35169566768814259</v>
      </c>
      <c r="G12" s="20">
        <v>0.35504072068917769</v>
      </c>
      <c r="H12" s="20">
        <v>0.35259282305281558</v>
      </c>
      <c r="I12" s="20">
        <v>0.36349209312899178</v>
      </c>
      <c r="K12" s="20">
        <v>0.36455484561192852</v>
      </c>
      <c r="L12" s="20">
        <v>0.38304252849300008</v>
      </c>
      <c r="N12" s="20">
        <v>0.39399231624325171</v>
      </c>
      <c r="O12" s="20">
        <v>0.36535814902130748</v>
      </c>
      <c r="P12" s="20">
        <v>0.44748562150767568</v>
      </c>
      <c r="Q12" s="20">
        <v>0.3758705517262832</v>
      </c>
      <c r="R12" s="20">
        <v>0.44959319288816119</v>
      </c>
      <c r="S12" s="20">
        <v>0.33999023086539959</v>
      </c>
      <c r="T12" s="20">
        <v>0.29722465826475158</v>
      </c>
      <c r="U12" s="20">
        <v>0.42662287309229402</v>
      </c>
      <c r="V12" s="20">
        <v>0.34003777769890531</v>
      </c>
      <c r="W12" s="20">
        <v>0.36703662016764532</v>
      </c>
      <c r="X12" s="20">
        <v>0.37065772044889411</v>
      </c>
      <c r="Y12" s="20">
        <v>0.32696763788582578</v>
      </c>
      <c r="AA12" s="20">
        <v>0.44366136449556448</v>
      </c>
      <c r="AB12" s="20">
        <v>0.35411860286827018</v>
      </c>
      <c r="AC12" s="20">
        <v>0.34882845878914043</v>
      </c>
      <c r="AD12" s="20">
        <v>0.34299064540107421</v>
      </c>
      <c r="AF12" s="20">
        <v>0.33447399399104533</v>
      </c>
      <c r="AG12" s="20">
        <v>0.46507020743044952</v>
      </c>
      <c r="AH12" s="20">
        <v>0.45628916941309611</v>
      </c>
      <c r="AI12" s="20">
        <v>0.38771507592861187</v>
      </c>
      <c r="AJ12" s="20">
        <v>0.2290350017465167</v>
      </c>
      <c r="AK12" s="20">
        <v>0.419140596239508</v>
      </c>
      <c r="AL12" s="20">
        <v>0.25582726298501401</v>
      </c>
      <c r="AM12" s="20">
        <v>0.24922639696139651</v>
      </c>
      <c r="AN12" s="20">
        <v>0.38817484646522032</v>
      </c>
      <c r="AP12" s="20">
        <v>0.34893517745337249</v>
      </c>
      <c r="AQ12" s="20">
        <v>0.45171339148967221</v>
      </c>
      <c r="AR12" s="20">
        <v>0.46664190260348681</v>
      </c>
      <c r="AS12" s="20">
        <v>0.39582410669993467</v>
      </c>
      <c r="AT12" s="20">
        <v>0.26253747043403258</v>
      </c>
      <c r="AU12" s="20">
        <v>0.49275579068464892</v>
      </c>
      <c r="AV12" s="20">
        <v>0.23206509913536241</v>
      </c>
      <c r="AW12" s="20">
        <v>0.30410529656569663</v>
      </c>
      <c r="AY12" s="20">
        <v>0.3858577835786805</v>
      </c>
      <c r="AZ12" s="20">
        <v>0.47862926073286038</v>
      </c>
      <c r="BA12" s="20">
        <v>0.46262359222581712</v>
      </c>
      <c r="BB12" s="20">
        <v>0.42744360467106413</v>
      </c>
      <c r="BC12" s="20">
        <v>0.29502524655038043</v>
      </c>
      <c r="BD12" s="20">
        <v>0.44190557151456072</v>
      </c>
      <c r="BE12" s="20">
        <v>0.1432989278728197</v>
      </c>
      <c r="BF12" s="20">
        <v>0.30265544563444668</v>
      </c>
      <c r="BG12" s="20">
        <v>0.39348945437395949</v>
      </c>
    </row>
    <row r="13" spans="2:61" ht="19" customHeight="1" x14ac:dyDescent="0.35">
      <c r="B13" s="22" t="s">
        <v>107</v>
      </c>
      <c r="C13" s="20">
        <v>0.1128771010626715</v>
      </c>
      <c r="D13" s="20">
        <v>5.6172174908492058E-2</v>
      </c>
      <c r="E13" s="20">
        <v>0.14704880435707091</v>
      </c>
      <c r="F13" s="20">
        <v>0.1044458502625837</v>
      </c>
      <c r="G13" s="20">
        <v>8.7963963501812806E-2</v>
      </c>
      <c r="H13" s="20">
        <v>0.1232634571910039</v>
      </c>
      <c r="I13" s="20">
        <v>0.1429242471095718</v>
      </c>
      <c r="K13" s="20">
        <v>0.12918912369607319</v>
      </c>
      <c r="L13" s="20">
        <v>9.7383524712046046E-2</v>
      </c>
      <c r="N13" s="20">
        <v>9.5688760502412859E-2</v>
      </c>
      <c r="O13" s="20">
        <v>9.4289712348397323E-2</v>
      </c>
      <c r="P13" s="20">
        <v>8.399180601862935E-2</v>
      </c>
      <c r="Q13" s="20">
        <v>0.12680878605082979</v>
      </c>
      <c r="R13" s="20">
        <v>0.15342694784299449</v>
      </c>
      <c r="S13" s="20">
        <v>9.3666362306555076E-2</v>
      </c>
      <c r="T13" s="20">
        <v>0.1301121198343568</v>
      </c>
      <c r="U13" s="20">
        <v>8.5097815555414111E-2</v>
      </c>
      <c r="V13" s="20">
        <v>0.1156467820264835</v>
      </c>
      <c r="W13" s="20">
        <v>0.12662212676110651</v>
      </c>
      <c r="X13" s="20">
        <v>8.4073208456651394E-2</v>
      </c>
      <c r="Y13" s="20">
        <v>0.1295348568278992</v>
      </c>
      <c r="AA13" s="20">
        <v>0.13745736950809159</v>
      </c>
      <c r="AB13" s="20">
        <v>0.1189128622605147</v>
      </c>
      <c r="AC13" s="20">
        <v>0.1047967550188203</v>
      </c>
      <c r="AD13" s="20">
        <v>8.7493082325708849E-2</v>
      </c>
      <c r="AF13" s="20">
        <v>0.1085162383280435</v>
      </c>
      <c r="AG13" s="20">
        <v>0.17626553027519939</v>
      </c>
      <c r="AH13" s="20">
        <v>0.10788908604558289</v>
      </c>
      <c r="AI13" s="20">
        <v>5.8599986142996399E-2</v>
      </c>
      <c r="AJ13" s="20">
        <v>6.1959581091112263E-2</v>
      </c>
      <c r="AK13" s="20">
        <v>6.3114758417980796E-2</v>
      </c>
      <c r="AL13" s="20">
        <v>7.2583645575193922E-2</v>
      </c>
      <c r="AM13" s="20">
        <v>4.9198625687561143E-2</v>
      </c>
      <c r="AN13" s="20">
        <v>8.2496571650629805E-2</v>
      </c>
      <c r="AP13" s="20">
        <v>0.1137237521328316</v>
      </c>
      <c r="AQ13" s="20">
        <v>0.18068781675708301</v>
      </c>
      <c r="AR13" s="20">
        <v>0.13559748492178819</v>
      </c>
      <c r="AS13" s="20">
        <v>5.6138865267186373E-2</v>
      </c>
      <c r="AT13" s="20">
        <v>6.4724300038943583E-2</v>
      </c>
      <c r="AU13" s="20">
        <v>5.1260219204670783E-2</v>
      </c>
      <c r="AV13" s="20">
        <v>1.7339153785356529E-2</v>
      </c>
      <c r="AW13" s="20">
        <v>6.6709226749859477E-2</v>
      </c>
      <c r="AY13" s="20">
        <v>0.11409034207371779</v>
      </c>
      <c r="AZ13" s="20">
        <v>0.24787839443429571</v>
      </c>
      <c r="BA13" s="20">
        <v>0.100290434810788</v>
      </c>
      <c r="BB13" s="20">
        <v>6.9666942416618222E-2</v>
      </c>
      <c r="BC13" s="20">
        <v>6.727665457440464E-2</v>
      </c>
      <c r="BD13" s="20">
        <v>5.8597975055844201E-2</v>
      </c>
      <c r="BE13" s="20">
        <v>3.1341004763640698E-2</v>
      </c>
      <c r="BF13" s="20">
        <v>7.7781151248324021E-2</v>
      </c>
      <c r="BG13" s="20">
        <v>9.0423644893348601E-2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46" customHeight="1" x14ac:dyDescent="0.35">
      <c r="B9" s="22" t="s">
        <v>116</v>
      </c>
      <c r="C9" s="20">
        <v>0.56941968153883493</v>
      </c>
      <c r="D9" s="20">
        <v>0.62810956423667974</v>
      </c>
      <c r="E9" s="20">
        <v>0.57814375688306086</v>
      </c>
      <c r="F9" s="20">
        <v>0.54058967367048094</v>
      </c>
      <c r="G9" s="20">
        <v>0.55367983886722649</v>
      </c>
      <c r="H9" s="20">
        <v>0.55287201284928422</v>
      </c>
      <c r="I9" s="20">
        <v>0.57032962427587708</v>
      </c>
      <c r="K9" s="20">
        <v>0.58028472266527298</v>
      </c>
      <c r="L9" s="20">
        <v>0.55784840860945006</v>
      </c>
      <c r="N9" s="20">
        <v>0.53765552869900846</v>
      </c>
      <c r="O9" s="20">
        <v>0.5133914843314682</v>
      </c>
      <c r="P9" s="20">
        <v>0.555230038513712</v>
      </c>
      <c r="Q9" s="20">
        <v>0.58386211532655474</v>
      </c>
      <c r="R9" s="20">
        <v>0.58362975795553718</v>
      </c>
      <c r="S9" s="20">
        <v>0.58515478264467169</v>
      </c>
      <c r="T9" s="20">
        <v>0.65492959242101889</v>
      </c>
      <c r="U9" s="20">
        <v>0.51876464213084628</v>
      </c>
      <c r="V9" s="20">
        <v>0.54126539665394591</v>
      </c>
      <c r="W9" s="20">
        <v>0.54461507292669875</v>
      </c>
      <c r="X9" s="20">
        <v>0.60561619968998348</v>
      </c>
      <c r="Y9" s="20">
        <v>0.62153337831525923</v>
      </c>
      <c r="AA9" s="20">
        <v>0.53022875871549868</v>
      </c>
      <c r="AB9" s="20">
        <v>0.54918342496549488</v>
      </c>
      <c r="AC9" s="20">
        <v>0.62591760850091083</v>
      </c>
      <c r="AD9" s="20">
        <v>0.58457431635782875</v>
      </c>
      <c r="AF9" s="20">
        <v>0.73357223240874858</v>
      </c>
      <c r="AG9" s="20">
        <v>0.44283532336718029</v>
      </c>
      <c r="AH9" s="20">
        <v>0.55719902159277546</v>
      </c>
      <c r="AI9" s="20">
        <v>0.60182349052199624</v>
      </c>
      <c r="AJ9" s="20">
        <v>0.75915573389369517</v>
      </c>
      <c r="AK9" s="20">
        <v>0.5194497700941112</v>
      </c>
      <c r="AL9" s="20">
        <v>0.48205924475763529</v>
      </c>
      <c r="AM9" s="20">
        <v>0.43157614188182092</v>
      </c>
      <c r="AN9" s="20">
        <v>0.58750478290919761</v>
      </c>
      <c r="AP9" s="20">
        <v>0.74170654575490358</v>
      </c>
      <c r="AQ9" s="20">
        <v>0.44283221177607213</v>
      </c>
      <c r="AR9" s="20">
        <v>0.49799431787928439</v>
      </c>
      <c r="AS9" s="20">
        <v>0.62769979372383533</v>
      </c>
      <c r="AT9" s="20">
        <v>0.81400707021620189</v>
      </c>
      <c r="AU9" s="20">
        <v>0.49116055860174218</v>
      </c>
      <c r="AV9" s="20">
        <v>0.31362718530538969</v>
      </c>
      <c r="AW9" s="20">
        <v>0.49671627533631169</v>
      </c>
      <c r="AY9" s="20">
        <v>0.68403785188462551</v>
      </c>
      <c r="AZ9" s="20">
        <v>0.35695460250424232</v>
      </c>
      <c r="BA9" s="20">
        <v>0.54530919293855273</v>
      </c>
      <c r="BB9" s="20">
        <v>0.56122741609673721</v>
      </c>
      <c r="BC9" s="20">
        <v>0.83548060066924779</v>
      </c>
      <c r="BD9" s="20">
        <v>0.46834655146895299</v>
      </c>
      <c r="BE9" s="20">
        <v>0.40109908319687732</v>
      </c>
      <c r="BF9" s="20">
        <v>0.4073457216900413</v>
      </c>
      <c r="BG9" s="20">
        <v>0.51735304348764388</v>
      </c>
    </row>
    <row r="10" spans="2:61" ht="46" customHeight="1" x14ac:dyDescent="0.35">
      <c r="B10" s="22" t="s">
        <v>117</v>
      </c>
      <c r="C10" s="20">
        <v>0.32470302048346511</v>
      </c>
      <c r="D10" s="20">
        <v>0.25387825253097468</v>
      </c>
      <c r="E10" s="20">
        <v>0.315348197940576</v>
      </c>
      <c r="F10" s="20">
        <v>0.31354390790251868</v>
      </c>
      <c r="G10" s="20">
        <v>0.32777340969919672</v>
      </c>
      <c r="H10" s="20">
        <v>0.378572009736724</v>
      </c>
      <c r="I10" s="20">
        <v>0.34989119381647338</v>
      </c>
      <c r="K10" s="20">
        <v>0.34205748711464679</v>
      </c>
      <c r="L10" s="20">
        <v>0.30908156968557438</v>
      </c>
      <c r="N10" s="20">
        <v>0.35438114762660639</v>
      </c>
      <c r="O10" s="20">
        <v>0.39045895665772917</v>
      </c>
      <c r="P10" s="20">
        <v>0.32603767232096958</v>
      </c>
      <c r="Q10" s="20">
        <v>0.26200434186012078</v>
      </c>
      <c r="R10" s="20">
        <v>0.31316832105129427</v>
      </c>
      <c r="S10" s="20">
        <v>0.28563297091155448</v>
      </c>
      <c r="T10" s="20">
        <v>0.26082139146625832</v>
      </c>
      <c r="U10" s="20">
        <v>0.33101767159627621</v>
      </c>
      <c r="V10" s="20">
        <v>0.38269972638478089</v>
      </c>
      <c r="W10" s="20">
        <v>0.34575826326712339</v>
      </c>
      <c r="X10" s="20">
        <v>0.30310514268575978</v>
      </c>
      <c r="Y10" s="20">
        <v>0.29094453339367982</v>
      </c>
      <c r="AA10" s="20">
        <v>0.40524752373867923</v>
      </c>
      <c r="AB10" s="20">
        <v>0.3462561189208459</v>
      </c>
      <c r="AC10" s="20">
        <v>0.272982069031313</v>
      </c>
      <c r="AD10" s="20">
        <v>0.25903892107920717</v>
      </c>
      <c r="AF10" s="20">
        <v>0.21540361480743039</v>
      </c>
      <c r="AG10" s="20">
        <v>0.50544294874287043</v>
      </c>
      <c r="AH10" s="20">
        <v>0.39726068635362388</v>
      </c>
      <c r="AI10" s="20">
        <v>0.33731202732197513</v>
      </c>
      <c r="AJ10" s="20">
        <v>0.1709961133968122</v>
      </c>
      <c r="AK10" s="20">
        <v>0.40734111549395968</v>
      </c>
      <c r="AL10" s="20">
        <v>0.22204889577198639</v>
      </c>
      <c r="AM10" s="20">
        <v>6.3308111395205577E-2</v>
      </c>
      <c r="AN10" s="20">
        <v>0.29638794301523408</v>
      </c>
      <c r="AP10" s="20">
        <v>0.20135812826321881</v>
      </c>
      <c r="AQ10" s="20">
        <v>0.50633057153883132</v>
      </c>
      <c r="AR10" s="20">
        <v>0.45071384209670029</v>
      </c>
      <c r="AS10" s="20">
        <v>0.31688791739677857</v>
      </c>
      <c r="AT10" s="20">
        <v>0.1180333699192737</v>
      </c>
      <c r="AU10" s="20">
        <v>0.42732843291129452</v>
      </c>
      <c r="AV10" s="20">
        <v>8.1512793822180921E-2</v>
      </c>
      <c r="AW10" s="20">
        <v>0.25665083123836718</v>
      </c>
      <c r="AY10" s="20">
        <v>0.26318816416197349</v>
      </c>
      <c r="AZ10" s="20">
        <v>0.59283684175678608</v>
      </c>
      <c r="BA10" s="20">
        <v>0.42263201735109218</v>
      </c>
      <c r="BB10" s="20">
        <v>0.38511699946564149</v>
      </c>
      <c r="BC10" s="20">
        <v>0.10221083396781749</v>
      </c>
      <c r="BD10" s="20">
        <v>0.44664358998813197</v>
      </c>
      <c r="BE10" s="20">
        <v>0.12553246809314531</v>
      </c>
      <c r="BF10" s="20">
        <v>0.27781090052000629</v>
      </c>
      <c r="BG10" s="20">
        <v>0.3906239573876838</v>
      </c>
    </row>
    <row r="11" spans="2:61" ht="19" customHeight="1" x14ac:dyDescent="0.35">
      <c r="B11" s="22" t="s">
        <v>95</v>
      </c>
      <c r="C11" s="20">
        <v>0.1058772979777001</v>
      </c>
      <c r="D11" s="20">
        <v>0.1180121832323457</v>
      </c>
      <c r="E11" s="20">
        <v>0.10650804517636329</v>
      </c>
      <c r="F11" s="20">
        <v>0.14586641842700029</v>
      </c>
      <c r="G11" s="20">
        <v>0.1185467514335769</v>
      </c>
      <c r="H11" s="20">
        <v>6.8555977413991748E-2</v>
      </c>
      <c r="I11" s="20">
        <v>7.9779181907649557E-2</v>
      </c>
      <c r="K11" s="20">
        <v>7.7657790220080194E-2</v>
      </c>
      <c r="L11" s="20">
        <v>0.13307002170497559</v>
      </c>
      <c r="N11" s="20">
        <v>0.1079633236743852</v>
      </c>
      <c r="O11" s="20">
        <v>9.6149559010802577E-2</v>
      </c>
      <c r="P11" s="20">
        <v>0.1187322891653181</v>
      </c>
      <c r="Q11" s="20">
        <v>0.1541335428133245</v>
      </c>
      <c r="R11" s="20">
        <v>0.10320192099316849</v>
      </c>
      <c r="S11" s="20">
        <v>0.12921224644377391</v>
      </c>
      <c r="T11" s="20">
        <v>8.4249016112722841E-2</v>
      </c>
      <c r="U11" s="20">
        <v>0.1502176862728776</v>
      </c>
      <c r="V11" s="20">
        <v>7.6034876961273007E-2</v>
      </c>
      <c r="W11" s="20">
        <v>0.1096266638061774</v>
      </c>
      <c r="X11" s="20">
        <v>9.1278657624256507E-2</v>
      </c>
      <c r="Y11" s="20">
        <v>8.7522088291061159E-2</v>
      </c>
      <c r="AA11" s="20">
        <v>6.4523717545822243E-2</v>
      </c>
      <c r="AB11" s="20">
        <v>0.1045604561136592</v>
      </c>
      <c r="AC11" s="20">
        <v>0.101100322467776</v>
      </c>
      <c r="AD11" s="20">
        <v>0.15638676256296419</v>
      </c>
      <c r="AF11" s="20">
        <v>5.1024152783821122E-2</v>
      </c>
      <c r="AG11" s="20">
        <v>5.1721727889949207E-2</v>
      </c>
      <c r="AH11" s="20">
        <v>4.5540292053600523E-2</v>
      </c>
      <c r="AI11" s="20">
        <v>6.0864482156028653E-2</v>
      </c>
      <c r="AJ11" s="20">
        <v>6.9848152709492656E-2</v>
      </c>
      <c r="AK11" s="20">
        <v>7.3209114411929288E-2</v>
      </c>
      <c r="AL11" s="20">
        <v>0.29589185947037833</v>
      </c>
      <c r="AM11" s="20">
        <v>0.50511574672297355</v>
      </c>
      <c r="AN11" s="20">
        <v>0.1161072740755683</v>
      </c>
      <c r="AP11" s="20">
        <v>5.6935325981877602E-2</v>
      </c>
      <c r="AQ11" s="20">
        <v>5.0837216685096498E-2</v>
      </c>
      <c r="AR11" s="20">
        <v>5.129184002401535E-2</v>
      </c>
      <c r="AS11" s="20">
        <v>5.5412288879386137E-2</v>
      </c>
      <c r="AT11" s="20">
        <v>6.7959559864524288E-2</v>
      </c>
      <c r="AU11" s="20">
        <v>8.1511008486963299E-2</v>
      </c>
      <c r="AV11" s="20">
        <v>0.60486002087242963</v>
      </c>
      <c r="AW11" s="20">
        <v>0.2466328934253211</v>
      </c>
      <c r="AY11" s="20">
        <v>5.2773983953401021E-2</v>
      </c>
      <c r="AZ11" s="20">
        <v>5.0208555738971733E-2</v>
      </c>
      <c r="BA11" s="20">
        <v>3.2058789710355057E-2</v>
      </c>
      <c r="BB11" s="20">
        <v>5.3655584437621313E-2</v>
      </c>
      <c r="BC11" s="20">
        <v>6.2308565362934679E-2</v>
      </c>
      <c r="BD11" s="20">
        <v>8.5009858542915109E-2</v>
      </c>
      <c r="BE11" s="20">
        <v>0.47336844870997741</v>
      </c>
      <c r="BF11" s="20">
        <v>0.31484337778995253</v>
      </c>
      <c r="BG11" s="20">
        <v>9.2022999124672406E-2</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118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119</v>
      </c>
      <c r="C9" s="20">
        <v>2.279479709719821E-2</v>
      </c>
      <c r="D9" s="20">
        <v>4.4180644483651978E-2</v>
      </c>
      <c r="E9" s="20">
        <v>5.3134248165100741E-2</v>
      </c>
      <c r="F9" s="20">
        <v>1.275051610831599E-2</v>
      </c>
      <c r="G9" s="20">
        <v>2.1615669391361489E-2</v>
      </c>
      <c r="H9" s="20">
        <v>3.6001811207654671E-3</v>
      </c>
      <c r="I9" s="20">
        <v>5.9097616929071912E-3</v>
      </c>
      <c r="K9" s="20">
        <v>2.419367307417964E-2</v>
      </c>
      <c r="L9" s="20">
        <v>2.047179908393219E-2</v>
      </c>
      <c r="N9" s="20">
        <v>1.220570984023741E-2</v>
      </c>
      <c r="O9" s="20">
        <v>2.6837951385223491E-2</v>
      </c>
      <c r="P9" s="20">
        <v>8.1039181314676093E-3</v>
      </c>
      <c r="Q9" s="20">
        <v>2.1103562613027531E-2</v>
      </c>
      <c r="R9" s="20">
        <v>1.22494663700571E-2</v>
      </c>
      <c r="S9" s="20">
        <v>5.7816879500280794E-3</v>
      </c>
      <c r="T9" s="20">
        <v>6.3974882174814618E-2</v>
      </c>
      <c r="U9" s="20">
        <v>2.8429310567140809E-2</v>
      </c>
      <c r="V9" s="20">
        <v>3.837339509488534E-2</v>
      </c>
      <c r="W9" s="20">
        <v>1.4807875851371371E-2</v>
      </c>
      <c r="X9" s="20">
        <v>1.1542504848409119E-2</v>
      </c>
      <c r="Y9" s="20">
        <v>2.8615263228150611E-2</v>
      </c>
      <c r="AA9" s="20">
        <v>2.6401104159804629E-2</v>
      </c>
      <c r="AB9" s="20">
        <v>2.185100097891482E-2</v>
      </c>
      <c r="AC9" s="20">
        <v>2.475172507243285E-2</v>
      </c>
      <c r="AD9" s="20">
        <v>1.8222176072510941E-2</v>
      </c>
      <c r="AF9" s="20">
        <v>1.544394576065989E-2</v>
      </c>
      <c r="AG9" s="20">
        <v>2.6219076113159601E-2</v>
      </c>
      <c r="AH9" s="20">
        <v>3.784398561356845E-2</v>
      </c>
      <c r="AI9" s="20">
        <v>4.8343375646229141E-2</v>
      </c>
      <c r="AJ9" s="20">
        <v>3.3062749045422099E-2</v>
      </c>
      <c r="AK9" s="20">
        <v>9.6502396471563577E-3</v>
      </c>
      <c r="AL9" s="20">
        <v>6.9496215151787959E-3</v>
      </c>
      <c r="AM9" s="20">
        <v>4.7901346638375773E-2</v>
      </c>
      <c r="AN9" s="20">
        <v>2.4891820623548451E-2</v>
      </c>
      <c r="AP9" s="20">
        <v>3.3195981010359463E-2</v>
      </c>
      <c r="AQ9" s="20">
        <v>2.4953512938406829E-2</v>
      </c>
      <c r="AR9" s="20">
        <v>7.7117255948606581E-3</v>
      </c>
      <c r="AS9" s="20">
        <v>3.5593045549478147E-2</v>
      </c>
      <c r="AT9" s="20">
        <v>2.7008691341026379E-2</v>
      </c>
      <c r="AU9" s="20">
        <v>0</v>
      </c>
      <c r="AV9" s="20">
        <v>2.2155195296308852E-2</v>
      </c>
      <c r="AW9" s="20">
        <v>1.1330616973181711E-2</v>
      </c>
      <c r="AY9" s="20">
        <v>2.0996578272172332E-2</v>
      </c>
      <c r="AZ9" s="20">
        <v>3.1992743730563072E-2</v>
      </c>
      <c r="BA9" s="20">
        <v>0</v>
      </c>
      <c r="BB9" s="20">
        <v>3.8604684288635137E-2</v>
      </c>
      <c r="BC9" s="20">
        <v>1.6131455810145391E-2</v>
      </c>
      <c r="BD9" s="20">
        <v>1.290173214626089E-2</v>
      </c>
      <c r="BE9" s="20">
        <v>8.4315978255904978E-3</v>
      </c>
      <c r="BF9" s="20">
        <v>1.770931743059178E-2</v>
      </c>
      <c r="BG9" s="20">
        <v>4.5024409456825301E-2</v>
      </c>
    </row>
    <row r="10" spans="2:61" ht="19" customHeight="1" x14ac:dyDescent="0.35">
      <c r="B10" s="22" t="s">
        <v>120</v>
      </c>
      <c r="C10" s="20">
        <v>3.1811118447103853E-2</v>
      </c>
      <c r="D10" s="20">
        <v>5.7449521267390308E-2</v>
      </c>
      <c r="E10" s="20">
        <v>4.6018111489183298E-2</v>
      </c>
      <c r="F10" s="20">
        <v>5.6237279854011009E-2</v>
      </c>
      <c r="G10" s="20">
        <v>1.5566286072395869E-2</v>
      </c>
      <c r="H10" s="20">
        <v>2.2392405245420091E-2</v>
      </c>
      <c r="I10" s="20">
        <v>2.9523406582071818E-3</v>
      </c>
      <c r="K10" s="20">
        <v>3.2608314800498833E-2</v>
      </c>
      <c r="L10" s="20">
        <v>3.1164730238798871E-2</v>
      </c>
      <c r="N10" s="20">
        <v>2.6494328479081061E-2</v>
      </c>
      <c r="O10" s="20">
        <v>3.7206443748975103E-2</v>
      </c>
      <c r="P10" s="20">
        <v>2.9854513501606429E-2</v>
      </c>
      <c r="Q10" s="20">
        <v>3.4811491427360369E-2</v>
      </c>
      <c r="R10" s="20">
        <v>3.2880902301364902E-2</v>
      </c>
      <c r="S10" s="20">
        <v>3.0173233940992621E-2</v>
      </c>
      <c r="T10" s="20">
        <v>3.9138001140741223E-2</v>
      </c>
      <c r="U10" s="20">
        <v>2.54140802831876E-2</v>
      </c>
      <c r="V10" s="20">
        <v>4.1094512149072039E-2</v>
      </c>
      <c r="W10" s="20">
        <v>3.6775265812890381E-2</v>
      </c>
      <c r="X10" s="20">
        <v>3.0950609014493941E-2</v>
      </c>
      <c r="Y10" s="20">
        <v>1.506867302135876E-2</v>
      </c>
      <c r="AA10" s="20">
        <v>3.508172782477155E-2</v>
      </c>
      <c r="AB10" s="20">
        <v>2.453462762597293E-2</v>
      </c>
      <c r="AC10" s="20">
        <v>3.5050120736952718E-2</v>
      </c>
      <c r="AD10" s="20">
        <v>3.3081017983659512E-2</v>
      </c>
      <c r="AF10" s="20">
        <v>2.834437441150631E-2</v>
      </c>
      <c r="AG10" s="20">
        <v>3.3542854989841678E-2</v>
      </c>
      <c r="AH10" s="20">
        <v>5.1116593918560028E-2</v>
      </c>
      <c r="AI10" s="20">
        <v>6.6329907640980693E-2</v>
      </c>
      <c r="AJ10" s="20">
        <v>3.9305206486242382E-2</v>
      </c>
      <c r="AK10" s="20">
        <v>4.361839827197924E-2</v>
      </c>
      <c r="AL10" s="20">
        <v>2.448311539656952E-2</v>
      </c>
      <c r="AM10" s="20">
        <v>0</v>
      </c>
      <c r="AN10" s="20">
        <v>1.9776371102705029E-2</v>
      </c>
      <c r="AP10" s="20">
        <v>3.352219666037623E-2</v>
      </c>
      <c r="AQ10" s="20">
        <v>3.9706349854574101E-2</v>
      </c>
      <c r="AR10" s="20">
        <v>4.0178383493413357E-2</v>
      </c>
      <c r="AS10" s="20">
        <v>4.3755635888106693E-2</v>
      </c>
      <c r="AT10" s="20">
        <v>1.8672562401450751E-2</v>
      </c>
      <c r="AU10" s="20">
        <v>4.7450783722707231E-2</v>
      </c>
      <c r="AV10" s="20">
        <v>0</v>
      </c>
      <c r="AW10" s="20">
        <v>2.0517274146667739E-2</v>
      </c>
      <c r="AY10" s="20">
        <v>2.9580454092921229E-2</v>
      </c>
      <c r="AZ10" s="20">
        <v>4.3473395794478523E-2</v>
      </c>
      <c r="BA10" s="20">
        <v>4.485434344418867E-2</v>
      </c>
      <c r="BB10" s="20">
        <v>3.1074048850827429E-2</v>
      </c>
      <c r="BC10" s="20">
        <v>3.1155836502583051E-2</v>
      </c>
      <c r="BD10" s="20">
        <v>4.1700596716486009E-2</v>
      </c>
      <c r="BE10" s="20">
        <v>7.9754569928876286E-3</v>
      </c>
      <c r="BF10" s="20">
        <v>9.835411600208151E-3</v>
      </c>
      <c r="BG10" s="20">
        <v>4.0521841313821673E-2</v>
      </c>
    </row>
    <row r="11" spans="2:61" ht="19" customHeight="1" x14ac:dyDescent="0.35">
      <c r="B11" s="22" t="s">
        <v>121</v>
      </c>
      <c r="C11" s="20">
        <v>0.59409039141307163</v>
      </c>
      <c r="D11" s="20">
        <v>0.40512226832461912</v>
      </c>
      <c r="E11" s="20">
        <v>0.48822086200121179</v>
      </c>
      <c r="F11" s="20">
        <v>0.53239451901277113</v>
      </c>
      <c r="G11" s="20">
        <v>0.63197226064067535</v>
      </c>
      <c r="H11" s="20">
        <v>0.71766419807569526</v>
      </c>
      <c r="I11" s="20">
        <v>0.74205616830093168</v>
      </c>
      <c r="K11" s="20">
        <v>0.65153911554583355</v>
      </c>
      <c r="L11" s="20">
        <v>0.53912812538217691</v>
      </c>
      <c r="N11" s="20">
        <v>0.63406587240427936</v>
      </c>
      <c r="O11" s="20">
        <v>0.57549654146984885</v>
      </c>
      <c r="P11" s="20">
        <v>0.53732699173972165</v>
      </c>
      <c r="Q11" s="20">
        <v>0.59264568675494245</v>
      </c>
      <c r="R11" s="20">
        <v>0.67153904275234133</v>
      </c>
      <c r="S11" s="20">
        <v>0.60781845481023677</v>
      </c>
      <c r="T11" s="20">
        <v>0.52501861752796308</v>
      </c>
      <c r="U11" s="20">
        <v>0.49794829855266931</v>
      </c>
      <c r="V11" s="20">
        <v>0.57789410086774784</v>
      </c>
      <c r="W11" s="20">
        <v>0.61359974557344432</v>
      </c>
      <c r="X11" s="20">
        <v>0.53161225344589658</v>
      </c>
      <c r="Y11" s="20">
        <v>0.68833036755544841</v>
      </c>
      <c r="AA11" s="20">
        <v>0.66703357843507116</v>
      </c>
      <c r="AB11" s="20">
        <v>0.6640720408724986</v>
      </c>
      <c r="AC11" s="20">
        <v>0.52796895492813933</v>
      </c>
      <c r="AD11" s="20">
        <v>0.49970100657559419</v>
      </c>
      <c r="AF11" s="20">
        <v>0.69546033024703147</v>
      </c>
      <c r="AG11" s="20">
        <v>0.66454363041410403</v>
      </c>
      <c r="AH11" s="20">
        <v>0.63458846621468101</v>
      </c>
      <c r="AI11" s="20">
        <v>0.43531451520450892</v>
      </c>
      <c r="AJ11" s="20">
        <v>0.47715258726190068</v>
      </c>
      <c r="AK11" s="20">
        <v>0.68982847298784367</v>
      </c>
      <c r="AL11" s="20">
        <v>0.43124923529316811</v>
      </c>
      <c r="AM11" s="20">
        <v>0.24800932107991591</v>
      </c>
      <c r="AN11" s="20">
        <v>0.50096867747257934</v>
      </c>
      <c r="AP11" s="20">
        <v>0.61789949817413836</v>
      </c>
      <c r="AQ11" s="20">
        <v>0.70160873064542695</v>
      </c>
      <c r="AR11" s="20">
        <v>0.63796584237159237</v>
      </c>
      <c r="AS11" s="20">
        <v>0.5361598711366381</v>
      </c>
      <c r="AT11" s="20">
        <v>0.57643460667848023</v>
      </c>
      <c r="AU11" s="20">
        <v>0.71471019580661521</v>
      </c>
      <c r="AV11" s="20">
        <v>0.1803226322962512</v>
      </c>
      <c r="AW11" s="20">
        <v>0.44453394032283938</v>
      </c>
      <c r="AY11" s="20">
        <v>0.65238103926113022</v>
      </c>
      <c r="AZ11" s="20">
        <v>0.68551407625788785</v>
      </c>
      <c r="BA11" s="20">
        <v>0.64653506548051454</v>
      </c>
      <c r="BB11" s="20">
        <v>0.58771637997357729</v>
      </c>
      <c r="BC11" s="20">
        <v>0.58770616376033502</v>
      </c>
      <c r="BD11" s="20">
        <v>0.72435424897175393</v>
      </c>
      <c r="BE11" s="20">
        <v>0.26646051988584829</v>
      </c>
      <c r="BF11" s="20">
        <v>0.47506190711139151</v>
      </c>
      <c r="BG11" s="20">
        <v>0.55899280134591622</v>
      </c>
    </row>
    <row r="12" spans="2:61" ht="19" customHeight="1" x14ac:dyDescent="0.35">
      <c r="B12" s="22" t="s">
        <v>122</v>
      </c>
      <c r="C12" s="20">
        <v>1.7952160991181989E-2</v>
      </c>
      <c r="D12" s="20">
        <v>4.1110118686191598E-2</v>
      </c>
      <c r="E12" s="20">
        <v>3.0129581764484031E-2</v>
      </c>
      <c r="F12" s="20">
        <v>1.189085099755295E-2</v>
      </c>
      <c r="G12" s="20">
        <v>1.2049049056343601E-2</v>
      </c>
      <c r="H12" s="20">
        <v>1.3677244701040271E-2</v>
      </c>
      <c r="I12" s="20">
        <v>5.1977541491313676E-3</v>
      </c>
      <c r="K12" s="20">
        <v>1.464166886048515E-2</v>
      </c>
      <c r="L12" s="20">
        <v>2.1268742391340991E-2</v>
      </c>
      <c r="N12" s="20">
        <v>2.4758847275646159E-2</v>
      </c>
      <c r="O12" s="20">
        <v>2.6837951385223491E-2</v>
      </c>
      <c r="P12" s="20">
        <v>3.1417567334830483E-2</v>
      </c>
      <c r="Q12" s="20">
        <v>2.42126518071888E-2</v>
      </c>
      <c r="R12" s="20">
        <v>1.7671621789436799E-2</v>
      </c>
      <c r="S12" s="20">
        <v>1.8127305436228629E-2</v>
      </c>
      <c r="T12" s="20">
        <v>8.287004487696939E-3</v>
      </c>
      <c r="U12" s="20">
        <v>3.7964791815346427E-2</v>
      </c>
      <c r="V12" s="20">
        <v>2.5119829268012001E-2</v>
      </c>
      <c r="W12" s="20">
        <v>4.4065409395563472E-3</v>
      </c>
      <c r="X12" s="20">
        <v>5.8540089539132921E-3</v>
      </c>
      <c r="Y12" s="20">
        <v>4.8291829647882497E-3</v>
      </c>
      <c r="AA12" s="20">
        <v>1.7616250478818169E-2</v>
      </c>
      <c r="AB12" s="20">
        <v>1.6733283165423409E-2</v>
      </c>
      <c r="AC12" s="20">
        <v>1.292431135012158E-2</v>
      </c>
      <c r="AD12" s="20">
        <v>2.4059568211060249E-2</v>
      </c>
      <c r="AF12" s="20">
        <v>1.2849657498814421E-2</v>
      </c>
      <c r="AG12" s="20">
        <v>2.1861732530124009E-2</v>
      </c>
      <c r="AH12" s="20">
        <v>1.313632636181228E-2</v>
      </c>
      <c r="AI12" s="20">
        <v>4.8315341712768682E-2</v>
      </c>
      <c r="AJ12" s="20">
        <v>4.5023686819656301E-2</v>
      </c>
      <c r="AK12" s="20">
        <v>1.0414932885972261E-2</v>
      </c>
      <c r="AL12" s="20">
        <v>0</v>
      </c>
      <c r="AM12" s="20">
        <v>1.623593313017975E-2</v>
      </c>
      <c r="AN12" s="20">
        <v>2.7518426501602581E-2</v>
      </c>
      <c r="AP12" s="20">
        <v>2.0427917889585191E-2</v>
      </c>
      <c r="AQ12" s="20">
        <v>1.0613219357345381E-2</v>
      </c>
      <c r="AR12" s="20">
        <v>3.2314104455205828E-2</v>
      </c>
      <c r="AS12" s="20">
        <v>2.3332274589800809E-2</v>
      </c>
      <c r="AT12" s="20">
        <v>3.449063818796106E-2</v>
      </c>
      <c r="AU12" s="20">
        <v>2.801863252532473E-2</v>
      </c>
      <c r="AV12" s="20">
        <v>0</v>
      </c>
      <c r="AW12" s="20">
        <v>9.7982835488820766E-3</v>
      </c>
      <c r="AY12" s="20">
        <v>9.5551312916296819E-3</v>
      </c>
      <c r="AZ12" s="20">
        <v>1.3037705580742709E-2</v>
      </c>
      <c r="BA12" s="20">
        <v>4.5419804982663348E-2</v>
      </c>
      <c r="BB12" s="20">
        <v>2.8854390187585541E-2</v>
      </c>
      <c r="BC12" s="20">
        <v>1.616502069769005E-2</v>
      </c>
      <c r="BD12" s="20">
        <v>2.462327497716035E-2</v>
      </c>
      <c r="BE12" s="20">
        <v>1.6727658674056348E-2</v>
      </c>
      <c r="BF12" s="20">
        <v>5.7034487014164977E-3</v>
      </c>
      <c r="BG12" s="20">
        <v>2.6763572909293109E-2</v>
      </c>
    </row>
    <row r="13" spans="2:61" ht="19" customHeight="1" x14ac:dyDescent="0.35">
      <c r="B13" s="22" t="s">
        <v>123</v>
      </c>
      <c r="C13" s="20">
        <v>3.2030841809886551E-2</v>
      </c>
      <c r="D13" s="20">
        <v>8.1009264405741993E-2</v>
      </c>
      <c r="E13" s="20">
        <v>5.2501307641813863E-2</v>
      </c>
      <c r="F13" s="20">
        <v>3.4607567160883333E-2</v>
      </c>
      <c r="G13" s="20">
        <v>2.4938557867915861E-2</v>
      </c>
      <c r="H13" s="20">
        <v>3.4170480050074231E-3</v>
      </c>
      <c r="I13" s="20">
        <v>5.6573048974052813E-3</v>
      </c>
      <c r="K13" s="20">
        <v>3.5154386257859091E-2</v>
      </c>
      <c r="L13" s="20">
        <v>2.9107915230578839E-2</v>
      </c>
      <c r="N13" s="20">
        <v>2.390192742621541E-2</v>
      </c>
      <c r="O13" s="20">
        <v>2.4370806638127591E-2</v>
      </c>
      <c r="P13" s="20">
        <v>3.2420489761308208E-2</v>
      </c>
      <c r="Q13" s="20">
        <v>5.6318776228008668E-2</v>
      </c>
      <c r="R13" s="20">
        <v>3.8231024714214863E-2</v>
      </c>
      <c r="S13" s="20">
        <v>3.424421434390984E-2</v>
      </c>
      <c r="T13" s="20">
        <v>4.6915034328689049E-2</v>
      </c>
      <c r="U13" s="20">
        <v>2.540938953892969E-2</v>
      </c>
      <c r="V13" s="20">
        <v>5.6076217476290838E-2</v>
      </c>
      <c r="W13" s="20">
        <v>2.533684583409198E-2</v>
      </c>
      <c r="X13" s="20">
        <v>0</v>
      </c>
      <c r="Y13" s="20">
        <v>1.7981340821894419E-2</v>
      </c>
      <c r="AA13" s="20">
        <v>2.7221912086488869E-2</v>
      </c>
      <c r="AB13" s="20">
        <v>1.492264897972042E-2</v>
      </c>
      <c r="AC13" s="20">
        <v>4.732034387247968E-2</v>
      </c>
      <c r="AD13" s="20">
        <v>4.1632952509322148E-2</v>
      </c>
      <c r="AF13" s="20">
        <v>1.5391768178078901E-2</v>
      </c>
      <c r="AG13" s="20">
        <v>3.75698614775795E-2</v>
      </c>
      <c r="AH13" s="20">
        <v>3.2731912252985308E-2</v>
      </c>
      <c r="AI13" s="20">
        <v>9.1503422868218887E-2</v>
      </c>
      <c r="AJ13" s="20">
        <v>0.12755645069785121</v>
      </c>
      <c r="AK13" s="20">
        <v>0</v>
      </c>
      <c r="AL13" s="20">
        <v>1.881698862040327E-2</v>
      </c>
      <c r="AM13" s="20">
        <v>0</v>
      </c>
      <c r="AN13" s="20">
        <v>4.1095733404977887E-2</v>
      </c>
      <c r="AP13" s="20">
        <v>2.391275319546261E-2</v>
      </c>
      <c r="AQ13" s="20">
        <v>3.3121973757883033E-2</v>
      </c>
      <c r="AR13" s="20">
        <v>3.1379506471322788E-2</v>
      </c>
      <c r="AS13" s="20">
        <v>3.4041025647188153E-2</v>
      </c>
      <c r="AT13" s="20">
        <v>4.7426568965748567E-2</v>
      </c>
      <c r="AU13" s="20">
        <v>0</v>
      </c>
      <c r="AV13" s="20">
        <v>2.3482637886616638E-2</v>
      </c>
      <c r="AW13" s="20">
        <v>3.329043830759041E-2</v>
      </c>
      <c r="AY13" s="20">
        <v>3.0250257293784E-2</v>
      </c>
      <c r="AZ13" s="20">
        <v>3.7829433569971697E-2</v>
      </c>
      <c r="BA13" s="20">
        <v>2.1100876347530589E-2</v>
      </c>
      <c r="BB13" s="20">
        <v>5.1674384889357557E-2</v>
      </c>
      <c r="BC13" s="20">
        <v>2.4357639809352759E-2</v>
      </c>
      <c r="BD13" s="20">
        <v>1.466626295211769E-2</v>
      </c>
      <c r="BE13" s="20">
        <v>2.4976346846364239E-2</v>
      </c>
      <c r="BF13" s="20">
        <v>1.150952967910188E-2</v>
      </c>
      <c r="BG13" s="20">
        <v>7.1800265090189275E-2</v>
      </c>
    </row>
    <row r="14" spans="2:61" ht="19" customHeight="1" x14ac:dyDescent="0.35">
      <c r="B14" s="22" t="s">
        <v>124</v>
      </c>
      <c r="C14" s="20">
        <v>2.3400415797788642E-2</v>
      </c>
      <c r="D14" s="20">
        <v>4.7400452231317343E-2</v>
      </c>
      <c r="E14" s="20">
        <v>5.5790310892518187E-2</v>
      </c>
      <c r="F14" s="20">
        <v>3.4153582221104782E-2</v>
      </c>
      <c r="G14" s="20">
        <v>5.2842688067392066E-3</v>
      </c>
      <c r="H14" s="20">
        <v>4.2097289642890317E-3</v>
      </c>
      <c r="I14" s="20">
        <v>0</v>
      </c>
      <c r="K14" s="20">
        <v>2.3633633018541031E-2</v>
      </c>
      <c r="L14" s="20">
        <v>2.3270711875870709E-2</v>
      </c>
      <c r="N14" s="20">
        <v>2.9122135451457341E-2</v>
      </c>
      <c r="O14" s="20">
        <v>2.2486498528190488E-2</v>
      </c>
      <c r="P14" s="20">
        <v>2.5592293046140791E-2</v>
      </c>
      <c r="Q14" s="20">
        <v>3.2248764261945471E-2</v>
      </c>
      <c r="R14" s="20">
        <v>1.6675150549382511E-2</v>
      </c>
      <c r="S14" s="20">
        <v>2.149129708807325E-2</v>
      </c>
      <c r="T14" s="20">
        <v>2.7606813438833849E-2</v>
      </c>
      <c r="U14" s="20">
        <v>2.8549640905182892E-2</v>
      </c>
      <c r="V14" s="20">
        <v>1.9539508854555281E-2</v>
      </c>
      <c r="W14" s="20">
        <v>2.2210088938032359E-2</v>
      </c>
      <c r="X14" s="20">
        <v>1.649251215896165E-2</v>
      </c>
      <c r="Y14" s="20">
        <v>2.821316598678603E-2</v>
      </c>
      <c r="AA14" s="20">
        <v>3.1452361475118283E-2</v>
      </c>
      <c r="AB14" s="20">
        <v>1.3336976302563639E-2</v>
      </c>
      <c r="AC14" s="20">
        <v>2.3081371611983429E-2</v>
      </c>
      <c r="AD14" s="20">
        <v>2.551702848004617E-2</v>
      </c>
      <c r="AF14" s="20">
        <v>1.605548413186433E-2</v>
      </c>
      <c r="AG14" s="20">
        <v>3.4185893442571919E-2</v>
      </c>
      <c r="AH14" s="20">
        <v>2.0896814095161611E-2</v>
      </c>
      <c r="AI14" s="20">
        <v>6.6803305562307777E-2</v>
      </c>
      <c r="AJ14" s="20">
        <v>1.560191093120044E-2</v>
      </c>
      <c r="AK14" s="20">
        <v>3.9422058033611013E-2</v>
      </c>
      <c r="AL14" s="20">
        <v>3.155163039570186E-3</v>
      </c>
      <c r="AM14" s="20">
        <v>2.933580977411241E-2</v>
      </c>
      <c r="AN14" s="20">
        <v>1.519948538500227E-2</v>
      </c>
      <c r="AP14" s="20">
        <v>2.3553884668148561E-2</v>
      </c>
      <c r="AQ14" s="20">
        <v>2.9999483201821279E-2</v>
      </c>
      <c r="AR14" s="20">
        <v>3.2052187968138503E-2</v>
      </c>
      <c r="AS14" s="20">
        <v>2.9364172414573109E-2</v>
      </c>
      <c r="AT14" s="20">
        <v>7.4159165648185086E-3</v>
      </c>
      <c r="AU14" s="20">
        <v>4.288574601004045E-2</v>
      </c>
      <c r="AV14" s="20">
        <v>1.5995174409915779E-2</v>
      </c>
      <c r="AW14" s="20">
        <v>1.5874604107117801E-2</v>
      </c>
      <c r="AY14" s="20">
        <v>1.17582179316851E-2</v>
      </c>
      <c r="AZ14" s="20">
        <v>3.5121982328899723E-2</v>
      </c>
      <c r="BA14" s="20">
        <v>1.4324754912874819E-2</v>
      </c>
      <c r="BB14" s="20">
        <v>3.6046262762925087E-2</v>
      </c>
      <c r="BC14" s="20">
        <v>2.28888822255887E-2</v>
      </c>
      <c r="BD14" s="20">
        <v>3.7688759993958508E-2</v>
      </c>
      <c r="BE14" s="20">
        <v>0</v>
      </c>
      <c r="BF14" s="20">
        <v>4.1976865976590698E-3</v>
      </c>
      <c r="BG14" s="20">
        <v>4.5478040455043223E-2</v>
      </c>
    </row>
    <row r="15" spans="2:61" ht="19" customHeight="1" x14ac:dyDescent="0.35">
      <c r="B15" s="22" t="s">
        <v>125</v>
      </c>
      <c r="C15" s="20">
        <v>1.6005948421594151E-2</v>
      </c>
      <c r="D15" s="20">
        <v>2.4125216077942001E-2</v>
      </c>
      <c r="E15" s="20">
        <v>3.4988621867492339E-2</v>
      </c>
      <c r="F15" s="20">
        <v>1.249160382681202E-2</v>
      </c>
      <c r="G15" s="20">
        <v>8.5080196343842313E-3</v>
      </c>
      <c r="H15" s="20">
        <v>1.4114718669274849E-2</v>
      </c>
      <c r="I15" s="20">
        <v>5.3916402208983799E-3</v>
      </c>
      <c r="K15" s="20">
        <v>1.767431355065055E-2</v>
      </c>
      <c r="L15" s="20">
        <v>1.444009215552554E-2</v>
      </c>
      <c r="N15" s="20">
        <v>9.8873380291022543E-3</v>
      </c>
      <c r="O15" s="20">
        <v>0</v>
      </c>
      <c r="P15" s="20">
        <v>2.931256851626797E-2</v>
      </c>
      <c r="Q15" s="20">
        <v>2.24485523851931E-2</v>
      </c>
      <c r="R15" s="20">
        <v>8.3700230218141363E-3</v>
      </c>
      <c r="S15" s="20">
        <v>1.8008066349758559E-2</v>
      </c>
      <c r="T15" s="20">
        <v>2.159940487991982E-2</v>
      </c>
      <c r="U15" s="20">
        <v>1.575473910448982E-2</v>
      </c>
      <c r="V15" s="20">
        <v>1.2194131145438989E-2</v>
      </c>
      <c r="W15" s="20">
        <v>1.245678887003864E-2</v>
      </c>
      <c r="X15" s="20">
        <v>4.4796321137228881E-2</v>
      </c>
      <c r="Y15" s="20">
        <v>6.0531153038465403E-3</v>
      </c>
      <c r="AA15" s="20">
        <v>5.9576945554963689E-3</v>
      </c>
      <c r="AB15" s="20">
        <v>9.6190924555855338E-3</v>
      </c>
      <c r="AC15" s="20">
        <v>2.6181655251927491E-2</v>
      </c>
      <c r="AD15" s="20">
        <v>2.457615717367535E-2</v>
      </c>
      <c r="AF15" s="20">
        <v>3.54337914626459E-3</v>
      </c>
      <c r="AG15" s="20">
        <v>2.31667898523963E-2</v>
      </c>
      <c r="AH15" s="20">
        <v>4.8366901909175503E-2</v>
      </c>
      <c r="AI15" s="20">
        <v>8.6970157664681517E-3</v>
      </c>
      <c r="AJ15" s="20">
        <v>0</v>
      </c>
      <c r="AK15" s="20">
        <v>0</v>
      </c>
      <c r="AL15" s="20">
        <v>1.9485922637541831E-2</v>
      </c>
      <c r="AM15" s="20">
        <v>1.376809334133813E-2</v>
      </c>
      <c r="AN15" s="20">
        <v>1.7937545870117162E-2</v>
      </c>
      <c r="AP15" s="20">
        <v>1.6676267667126671E-2</v>
      </c>
      <c r="AQ15" s="20">
        <v>1.739247414118586E-2</v>
      </c>
      <c r="AR15" s="20">
        <v>3.796153079807376E-2</v>
      </c>
      <c r="AS15" s="20">
        <v>0</v>
      </c>
      <c r="AT15" s="20">
        <v>1.5864971115385571E-2</v>
      </c>
      <c r="AU15" s="20">
        <v>0</v>
      </c>
      <c r="AV15" s="20">
        <v>0</v>
      </c>
      <c r="AW15" s="20">
        <v>1.50247758108462E-2</v>
      </c>
      <c r="AY15" s="20">
        <v>1.1768516956809871E-2</v>
      </c>
      <c r="AZ15" s="20">
        <v>1.3210767547424229E-2</v>
      </c>
      <c r="BA15" s="20">
        <v>4.1263777090898721E-2</v>
      </c>
      <c r="BB15" s="20">
        <v>1.2863257456696531E-2</v>
      </c>
      <c r="BC15" s="20">
        <v>1.9223281767358109E-2</v>
      </c>
      <c r="BD15" s="20">
        <v>0</v>
      </c>
      <c r="BE15" s="20">
        <v>1.7740990665032739E-2</v>
      </c>
      <c r="BF15" s="20">
        <v>5.4653563630203336E-3</v>
      </c>
      <c r="BG15" s="20">
        <v>2.689391350278663E-2</v>
      </c>
    </row>
    <row r="16" spans="2:61" ht="19" customHeight="1" x14ac:dyDescent="0.35">
      <c r="B16" s="22" t="s">
        <v>95</v>
      </c>
      <c r="C16" s="20">
        <v>0.23008475597437461</v>
      </c>
      <c r="D16" s="20">
        <v>0.25829923221380813</v>
      </c>
      <c r="E16" s="20">
        <v>0.2010742163799106</v>
      </c>
      <c r="F16" s="20">
        <v>0.26541690105142729</v>
      </c>
      <c r="G16" s="20">
        <v>0.26010152791417163</v>
      </c>
      <c r="H16" s="20">
        <v>0.19553178279846409</v>
      </c>
      <c r="I16" s="20">
        <v>0.20517653757774859</v>
      </c>
      <c r="K16" s="20">
        <v>0.16519875990991481</v>
      </c>
      <c r="L16" s="20">
        <v>0.29369691944138909</v>
      </c>
      <c r="N16" s="20">
        <v>0.2189332003006815</v>
      </c>
      <c r="O16" s="20">
        <v>0.24067281434491791</v>
      </c>
      <c r="P16" s="20">
        <v>0.27988391198996448</v>
      </c>
      <c r="Q16" s="20">
        <v>0.20438831216324971</v>
      </c>
      <c r="R16" s="20">
        <v>0.17102180217143759</v>
      </c>
      <c r="S16" s="20">
        <v>0.22172183211012339</v>
      </c>
      <c r="T16" s="20">
        <v>0.23837784418700461</v>
      </c>
      <c r="U16" s="20">
        <v>0.2978697993220718</v>
      </c>
      <c r="V16" s="20">
        <v>0.18187538407022921</v>
      </c>
      <c r="W16" s="20">
        <v>0.24169267812567991</v>
      </c>
      <c r="X16" s="20">
        <v>0.34289415706891158</v>
      </c>
      <c r="Y16" s="20">
        <v>0.18449016764659601</v>
      </c>
      <c r="AA16" s="20">
        <v>0.15855901230471259</v>
      </c>
      <c r="AB16" s="20">
        <v>0.21489483083086719</v>
      </c>
      <c r="AC16" s="20">
        <v>0.25124522522752579</v>
      </c>
      <c r="AD16" s="20">
        <v>0.30508828751937089</v>
      </c>
      <c r="AF16" s="20">
        <v>0.18336018969685491</v>
      </c>
      <c r="AG16" s="20">
        <v>0.12491437020974321</v>
      </c>
      <c r="AH16" s="20">
        <v>0.13070626988158629</v>
      </c>
      <c r="AI16" s="20">
        <v>0.21540127310274079</v>
      </c>
      <c r="AJ16" s="20">
        <v>0.17981567882887811</v>
      </c>
      <c r="AK16" s="20">
        <v>0.1940092412006528</v>
      </c>
      <c r="AL16" s="20">
        <v>0.47812462370784498</v>
      </c>
      <c r="AM16" s="20">
        <v>0.62738266337940551</v>
      </c>
      <c r="AN16" s="20">
        <v>0.29934947391685152</v>
      </c>
      <c r="AP16" s="20">
        <v>0.20648994143007979</v>
      </c>
      <c r="AQ16" s="20">
        <v>0.1117639655733613</v>
      </c>
      <c r="AR16" s="20">
        <v>0.1517188289513812</v>
      </c>
      <c r="AS16" s="20">
        <v>0.26759024981394769</v>
      </c>
      <c r="AT16" s="20">
        <v>0.1938168861228243</v>
      </c>
      <c r="AU16" s="20">
        <v>0.16693464193531249</v>
      </c>
      <c r="AV16" s="20">
        <v>0.75804436011090781</v>
      </c>
      <c r="AW16" s="20">
        <v>0.43010335101746477</v>
      </c>
      <c r="AY16" s="20">
        <v>0.2176604415445888</v>
      </c>
      <c r="AZ16" s="20">
        <v>0.11777320177648549</v>
      </c>
      <c r="BA16" s="20">
        <v>0.15505087656782221</v>
      </c>
      <c r="BB16" s="20">
        <v>0.19301702807523549</v>
      </c>
      <c r="BC16" s="20">
        <v>0.20852624477832321</v>
      </c>
      <c r="BD16" s="20">
        <v>0.1440651242422627</v>
      </c>
      <c r="BE16" s="20">
        <v>0.64134049832534301</v>
      </c>
      <c r="BF16" s="20">
        <v>0.45766524267858533</v>
      </c>
      <c r="BG16" s="20">
        <v>0.15560075215466271</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126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60" customHeight="1" x14ac:dyDescent="0.35">
      <c r="B9" s="22" t="s">
        <v>127</v>
      </c>
      <c r="C9" s="20">
        <v>0.2142578712261905</v>
      </c>
      <c r="D9" s="20">
        <v>0.38246148154810522</v>
      </c>
      <c r="E9" s="20">
        <v>0.3356508340201812</v>
      </c>
      <c r="F9" s="20">
        <v>0.23387981452224449</v>
      </c>
      <c r="G9" s="20">
        <v>0.18966236819162591</v>
      </c>
      <c r="H9" s="20">
        <v>0.1288502604184161</v>
      </c>
      <c r="I9" s="20">
        <v>6.5234828386118993E-2</v>
      </c>
      <c r="K9" s="20">
        <v>0.2296504295867946</v>
      </c>
      <c r="L9" s="20">
        <v>0.1990313920489597</v>
      </c>
      <c r="N9" s="20">
        <v>0.19896765531616681</v>
      </c>
      <c r="O9" s="20">
        <v>0.2282854005135504</v>
      </c>
      <c r="P9" s="20">
        <v>0.21926841708421141</v>
      </c>
      <c r="Q9" s="20">
        <v>0.18629510921367809</v>
      </c>
      <c r="R9" s="20">
        <v>0.29083671847892972</v>
      </c>
      <c r="S9" s="20">
        <v>0.16806883056100189</v>
      </c>
      <c r="T9" s="20">
        <v>0.18426368318217559</v>
      </c>
      <c r="U9" s="20">
        <v>0.28423719142638992</v>
      </c>
      <c r="V9" s="20">
        <v>0.27970448857474911</v>
      </c>
      <c r="W9" s="20">
        <v>0.19051297211313639</v>
      </c>
      <c r="X9" s="20">
        <v>0.1372460609765089</v>
      </c>
      <c r="Y9" s="20">
        <v>0.13639692725408781</v>
      </c>
      <c r="AA9" s="20">
        <v>0.24214327666687199</v>
      </c>
      <c r="AB9" s="20">
        <v>0.15372173040703449</v>
      </c>
      <c r="AC9" s="20">
        <v>0.22011789708736301</v>
      </c>
      <c r="AD9" s="20">
        <v>0.24252588621402191</v>
      </c>
      <c r="AF9" s="20">
        <v>0.1327436486279914</v>
      </c>
      <c r="AG9" s="20">
        <v>0.29078930364409128</v>
      </c>
      <c r="AH9" s="20">
        <v>0.22625246875245791</v>
      </c>
      <c r="AI9" s="20">
        <v>0.33665894706711652</v>
      </c>
      <c r="AJ9" s="20">
        <v>0.17262397214782119</v>
      </c>
      <c r="AK9" s="20">
        <v>0.18075978176544999</v>
      </c>
      <c r="AL9" s="20">
        <v>0.15830117029619831</v>
      </c>
      <c r="AM9" s="20">
        <v>0.14422509854099011</v>
      </c>
      <c r="AN9" s="20">
        <v>0.26976523875313119</v>
      </c>
      <c r="AP9" s="20">
        <v>0.1888879203871234</v>
      </c>
      <c r="AQ9" s="20">
        <v>0.26183302473108311</v>
      </c>
      <c r="AR9" s="20">
        <v>0.20841800785003489</v>
      </c>
      <c r="AS9" s="20">
        <v>0.2123234110359028</v>
      </c>
      <c r="AT9" s="20">
        <v>0.21145672007977859</v>
      </c>
      <c r="AU9" s="20">
        <v>0.18509434761911389</v>
      </c>
      <c r="AV9" s="20">
        <v>0.1088539728100841</v>
      </c>
      <c r="AW9" s="20">
        <v>0.18362105992489161</v>
      </c>
      <c r="AY9" s="20">
        <v>0.2307716277126487</v>
      </c>
      <c r="AZ9" s="20">
        <v>0.29386473986297851</v>
      </c>
      <c r="BA9" s="20">
        <v>0.22476000264097251</v>
      </c>
      <c r="BB9" s="20">
        <v>0.27122371678478963</v>
      </c>
      <c r="BC9" s="20">
        <v>0.16166361702981791</v>
      </c>
      <c r="BD9" s="20">
        <v>0.19826028467703041</v>
      </c>
      <c r="BE9" s="20">
        <v>0.1578689942227251</v>
      </c>
      <c r="BF9" s="20">
        <v>0.1028901624448984</v>
      </c>
      <c r="BG9" s="20">
        <v>0.2171236835880741</v>
      </c>
    </row>
    <row r="10" spans="2:61" ht="60" customHeight="1" x14ac:dyDescent="0.35">
      <c r="B10" s="22" t="s">
        <v>128</v>
      </c>
      <c r="C10" s="20">
        <v>0.64263696356416744</v>
      </c>
      <c r="D10" s="20">
        <v>0.47545621031243768</v>
      </c>
      <c r="E10" s="20">
        <v>0.49831399746285537</v>
      </c>
      <c r="F10" s="20">
        <v>0.5973155966895779</v>
      </c>
      <c r="G10" s="20">
        <v>0.63489215119547915</v>
      </c>
      <c r="H10" s="20">
        <v>0.77457197474927086</v>
      </c>
      <c r="I10" s="20">
        <v>0.8252267568921039</v>
      </c>
      <c r="K10" s="20">
        <v>0.66176377215738746</v>
      </c>
      <c r="L10" s="20">
        <v>0.62451594632977703</v>
      </c>
      <c r="N10" s="20">
        <v>0.66775058220428285</v>
      </c>
      <c r="O10" s="20">
        <v>0.6121785591539477</v>
      </c>
      <c r="P10" s="20">
        <v>0.64181192176431112</v>
      </c>
      <c r="Q10" s="20">
        <v>0.60301100089639936</v>
      </c>
      <c r="R10" s="20">
        <v>0.59926589126898988</v>
      </c>
      <c r="S10" s="20">
        <v>0.7181221276302221</v>
      </c>
      <c r="T10" s="20">
        <v>0.65386273887971336</v>
      </c>
      <c r="U10" s="20">
        <v>0.51751612269338676</v>
      </c>
      <c r="V10" s="20">
        <v>0.62878229075476522</v>
      </c>
      <c r="W10" s="20">
        <v>0.64350950112851968</v>
      </c>
      <c r="X10" s="20">
        <v>0.68239431811660356</v>
      </c>
      <c r="Y10" s="20">
        <v>0.73275462068269004</v>
      </c>
      <c r="AA10" s="20">
        <v>0.67605030828869117</v>
      </c>
      <c r="AB10" s="20">
        <v>0.71479972994852281</v>
      </c>
      <c r="AC10" s="20">
        <v>0.63875268439431188</v>
      </c>
      <c r="AD10" s="20">
        <v>0.53397327898436742</v>
      </c>
      <c r="AF10" s="20">
        <v>0.79634258836056682</v>
      </c>
      <c r="AG10" s="20">
        <v>0.62995479366258389</v>
      </c>
      <c r="AH10" s="20">
        <v>0.68804210248989928</v>
      </c>
      <c r="AI10" s="20">
        <v>0.47390433990901731</v>
      </c>
      <c r="AJ10" s="20">
        <v>0.66183471020119344</v>
      </c>
      <c r="AK10" s="20">
        <v>0.72847832754496433</v>
      </c>
      <c r="AL10" s="20">
        <v>0.49348876012360782</v>
      </c>
      <c r="AM10" s="20">
        <v>0.28563041607765483</v>
      </c>
      <c r="AN10" s="20">
        <v>0.58965397233963224</v>
      </c>
      <c r="AP10" s="20">
        <v>0.73529906717349136</v>
      </c>
      <c r="AQ10" s="20">
        <v>0.67102322381932311</v>
      </c>
      <c r="AR10" s="20">
        <v>0.70434194440336406</v>
      </c>
      <c r="AS10" s="20">
        <v>0.61435228751246618</v>
      </c>
      <c r="AT10" s="20">
        <v>0.66250441208129007</v>
      </c>
      <c r="AU10" s="20">
        <v>0.69725352064134305</v>
      </c>
      <c r="AV10" s="20">
        <v>0.2244984461437648</v>
      </c>
      <c r="AW10" s="20">
        <v>0.52507119863676355</v>
      </c>
      <c r="AY10" s="20">
        <v>0.68885944687398826</v>
      </c>
      <c r="AZ10" s="20">
        <v>0.64088590079308128</v>
      </c>
      <c r="BA10" s="20">
        <v>0.68298758032220164</v>
      </c>
      <c r="BB10" s="20">
        <v>0.61513184619591699</v>
      </c>
      <c r="BC10" s="20">
        <v>0.72679961139081717</v>
      </c>
      <c r="BD10" s="20">
        <v>0.6876876808070701</v>
      </c>
      <c r="BE10" s="20">
        <v>0.32264449595044781</v>
      </c>
      <c r="BF10" s="20">
        <v>0.56414996248030147</v>
      </c>
      <c r="BG10" s="20">
        <v>0.6459760133943202</v>
      </c>
    </row>
    <row r="11" spans="2:61" ht="19" customHeight="1" x14ac:dyDescent="0.35">
      <c r="B11" s="22" t="s">
        <v>95</v>
      </c>
      <c r="C11" s="20">
        <v>0.1431051652096422</v>
      </c>
      <c r="D11" s="20">
        <v>0.1420823081394573</v>
      </c>
      <c r="E11" s="20">
        <v>0.16603516851696351</v>
      </c>
      <c r="F11" s="20">
        <v>0.16880458878817761</v>
      </c>
      <c r="G11" s="20">
        <v>0.17544548061289511</v>
      </c>
      <c r="H11" s="20">
        <v>9.657776483231291E-2</v>
      </c>
      <c r="I11" s="20">
        <v>0.10953841472177731</v>
      </c>
      <c r="K11" s="20">
        <v>0.10858579825581779</v>
      </c>
      <c r="L11" s="20">
        <v>0.17645266162126319</v>
      </c>
      <c r="N11" s="20">
        <v>0.13328176247955051</v>
      </c>
      <c r="O11" s="20">
        <v>0.1595360403325019</v>
      </c>
      <c r="P11" s="20">
        <v>0.13891966115147719</v>
      </c>
      <c r="Q11" s="20">
        <v>0.21069388988992241</v>
      </c>
      <c r="R11" s="20">
        <v>0.1098973902520804</v>
      </c>
      <c r="S11" s="20">
        <v>0.1138090418087762</v>
      </c>
      <c r="T11" s="20">
        <v>0.161873577938111</v>
      </c>
      <c r="U11" s="20">
        <v>0.19824668588022329</v>
      </c>
      <c r="V11" s="20">
        <v>9.1513220670485534E-2</v>
      </c>
      <c r="W11" s="20">
        <v>0.16597752675834379</v>
      </c>
      <c r="X11" s="20">
        <v>0.1803596209068874</v>
      </c>
      <c r="Y11" s="20">
        <v>0.13084845206322229</v>
      </c>
      <c r="AA11" s="20">
        <v>8.180641504443692E-2</v>
      </c>
      <c r="AB11" s="20">
        <v>0.1314785396444427</v>
      </c>
      <c r="AC11" s="20">
        <v>0.14112941851832489</v>
      </c>
      <c r="AD11" s="20">
        <v>0.2235008348016107</v>
      </c>
      <c r="AF11" s="20">
        <v>7.0913763011441838E-2</v>
      </c>
      <c r="AG11" s="20">
        <v>7.9255902693324706E-2</v>
      </c>
      <c r="AH11" s="20">
        <v>8.5705428757642838E-2</v>
      </c>
      <c r="AI11" s="20">
        <v>0.18943671302386619</v>
      </c>
      <c r="AJ11" s="20">
        <v>0.16554131765098529</v>
      </c>
      <c r="AK11" s="20">
        <v>9.0761890689585817E-2</v>
      </c>
      <c r="AL11" s="20">
        <v>0.3482100695801939</v>
      </c>
      <c r="AM11" s="20">
        <v>0.57014448538135509</v>
      </c>
      <c r="AN11" s="20">
        <v>0.14058078890723669</v>
      </c>
      <c r="AP11" s="20">
        <v>7.5813012439385083E-2</v>
      </c>
      <c r="AQ11" s="20">
        <v>6.7143751449593753E-2</v>
      </c>
      <c r="AR11" s="20">
        <v>8.7240047746601102E-2</v>
      </c>
      <c r="AS11" s="20">
        <v>0.17332430145163111</v>
      </c>
      <c r="AT11" s="20">
        <v>0.12603886783893131</v>
      </c>
      <c r="AU11" s="20">
        <v>0.1176521317395432</v>
      </c>
      <c r="AV11" s="20">
        <v>0.66664758104615118</v>
      </c>
      <c r="AW11" s="20">
        <v>0.29130774143834481</v>
      </c>
      <c r="AY11" s="20">
        <v>8.036892541336306E-2</v>
      </c>
      <c r="AZ11" s="20">
        <v>6.5249359343940369E-2</v>
      </c>
      <c r="BA11" s="20">
        <v>9.2252417036825754E-2</v>
      </c>
      <c r="BB11" s="20">
        <v>0.1136444370192933</v>
      </c>
      <c r="BC11" s="20">
        <v>0.1115367715793648</v>
      </c>
      <c r="BD11" s="20">
        <v>0.11405203451589969</v>
      </c>
      <c r="BE11" s="20">
        <v>0.51948650982682698</v>
      </c>
      <c r="BF11" s="20">
        <v>0.33295987507480018</v>
      </c>
      <c r="BG11" s="20">
        <v>0.13690030301760581</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129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60" customHeight="1" x14ac:dyDescent="0.35">
      <c r="B9" s="22" t="s">
        <v>130</v>
      </c>
      <c r="C9" s="20">
        <v>0.51183222384225191</v>
      </c>
      <c r="D9" s="20">
        <v>0.5119957284066996</v>
      </c>
      <c r="E9" s="20">
        <v>0.47702112690708809</v>
      </c>
      <c r="F9" s="20">
        <v>0.48577551702418781</v>
      </c>
      <c r="G9" s="20">
        <v>0.5215875429476492</v>
      </c>
      <c r="H9" s="20">
        <v>0.50937093387297216</v>
      </c>
      <c r="I9" s="20">
        <v>0.55469209544488751</v>
      </c>
      <c r="K9" s="20">
        <v>0.53633149028570515</v>
      </c>
      <c r="L9" s="20">
        <v>0.48667054115109182</v>
      </c>
      <c r="N9" s="20">
        <v>0.45193402030297652</v>
      </c>
      <c r="O9" s="20">
        <v>0.42723255182848829</v>
      </c>
      <c r="P9" s="20">
        <v>0.46527177148059529</v>
      </c>
      <c r="Q9" s="20">
        <v>0.52579280866667855</v>
      </c>
      <c r="R9" s="20">
        <v>0.54999994646153061</v>
      </c>
      <c r="S9" s="20">
        <v>0.50673905147845055</v>
      </c>
      <c r="T9" s="20">
        <v>0.56590981533764695</v>
      </c>
      <c r="U9" s="20">
        <v>0.4975429042826694</v>
      </c>
      <c r="V9" s="20">
        <v>0.51300803441972342</v>
      </c>
      <c r="W9" s="20">
        <v>0.46143735438098188</v>
      </c>
      <c r="X9" s="20">
        <v>0.55083542553325826</v>
      </c>
      <c r="Y9" s="20">
        <v>0.5861159958828992</v>
      </c>
      <c r="AA9" s="20">
        <v>0.50677865216419582</v>
      </c>
      <c r="AB9" s="20">
        <v>0.48278279438057992</v>
      </c>
      <c r="AC9" s="20">
        <v>0.57390867545881907</v>
      </c>
      <c r="AD9" s="20">
        <v>0.49422704966565228</v>
      </c>
      <c r="AF9" s="20">
        <v>0.68039355295233928</v>
      </c>
      <c r="AG9" s="20">
        <v>0.43358612701225713</v>
      </c>
      <c r="AH9" s="20">
        <v>0.4655781586176751</v>
      </c>
      <c r="AI9" s="20">
        <v>0.54235362347949012</v>
      </c>
      <c r="AJ9" s="20">
        <v>0.64779058525071476</v>
      </c>
      <c r="AK9" s="20">
        <v>0.42420571770056992</v>
      </c>
      <c r="AL9" s="20">
        <v>0.38521696170203612</v>
      </c>
      <c r="AM9" s="20">
        <v>0.35824262163023318</v>
      </c>
      <c r="AN9" s="20">
        <v>0.49159457635297182</v>
      </c>
      <c r="AP9" s="20">
        <v>0.68627934511672795</v>
      </c>
      <c r="AQ9" s="20">
        <v>0.41141988580348637</v>
      </c>
      <c r="AR9" s="20">
        <v>0.45060824873486333</v>
      </c>
      <c r="AS9" s="20">
        <v>0.55126883029002816</v>
      </c>
      <c r="AT9" s="20">
        <v>0.71038502802272685</v>
      </c>
      <c r="AU9" s="20">
        <v>0.47523086525927272</v>
      </c>
      <c r="AV9" s="20">
        <v>0.30551001212755291</v>
      </c>
      <c r="AW9" s="20">
        <v>0.41517997783459998</v>
      </c>
      <c r="AY9" s="20">
        <v>0.62796451780585572</v>
      </c>
      <c r="AZ9" s="20">
        <v>0.33643878988498049</v>
      </c>
      <c r="BA9" s="20">
        <v>0.47007518280512012</v>
      </c>
      <c r="BB9" s="20">
        <v>0.50762571402725076</v>
      </c>
      <c r="BC9" s="20">
        <v>0.75097203704635085</v>
      </c>
      <c r="BD9" s="20">
        <v>0.45534594943172008</v>
      </c>
      <c r="BE9" s="20">
        <v>0.25989191133463768</v>
      </c>
      <c r="BF9" s="20">
        <v>0.36292270685891631</v>
      </c>
      <c r="BG9" s="20">
        <v>0.48560018257135601</v>
      </c>
    </row>
    <row r="10" spans="2:61" ht="60" customHeight="1" x14ac:dyDescent="0.35">
      <c r="B10" s="22" t="s">
        <v>131</v>
      </c>
      <c r="C10" s="20">
        <v>0.33753256269130683</v>
      </c>
      <c r="D10" s="20">
        <v>0.31266928604906941</v>
      </c>
      <c r="E10" s="20">
        <v>0.37224223894410979</v>
      </c>
      <c r="F10" s="20">
        <v>0.31447662994690129</v>
      </c>
      <c r="G10" s="20">
        <v>0.29179149988019498</v>
      </c>
      <c r="H10" s="20">
        <v>0.36254482004838939</v>
      </c>
      <c r="I10" s="20">
        <v>0.36476665782390649</v>
      </c>
      <c r="K10" s="20">
        <v>0.3684125116060078</v>
      </c>
      <c r="L10" s="20">
        <v>0.30872390739731442</v>
      </c>
      <c r="N10" s="20">
        <v>0.39927899329339822</v>
      </c>
      <c r="O10" s="20">
        <v>0.40332917129283308</v>
      </c>
      <c r="P10" s="20">
        <v>0.33308326629487489</v>
      </c>
      <c r="Q10" s="20">
        <v>0.29271431042458518</v>
      </c>
      <c r="R10" s="20">
        <v>0.31546282731144049</v>
      </c>
      <c r="S10" s="20">
        <v>0.33377395909920382</v>
      </c>
      <c r="T10" s="20">
        <v>0.28495515250561121</v>
      </c>
      <c r="U10" s="20">
        <v>0.32121956960907139</v>
      </c>
      <c r="V10" s="20">
        <v>0.36898705226325801</v>
      </c>
      <c r="W10" s="20">
        <v>0.35466205504670267</v>
      </c>
      <c r="X10" s="20">
        <v>0.31021055497914901</v>
      </c>
      <c r="Y10" s="20">
        <v>0.31437890978466509</v>
      </c>
      <c r="AA10" s="20">
        <v>0.4140475151898555</v>
      </c>
      <c r="AB10" s="20">
        <v>0.36030087446786863</v>
      </c>
      <c r="AC10" s="20">
        <v>0.26983553629753282</v>
      </c>
      <c r="AD10" s="20">
        <v>0.28906056155665522</v>
      </c>
      <c r="AF10" s="20">
        <v>0.24967896597533401</v>
      </c>
      <c r="AG10" s="20">
        <v>0.47903941085915769</v>
      </c>
      <c r="AH10" s="20">
        <v>0.43968494057964969</v>
      </c>
      <c r="AI10" s="20">
        <v>0.33322275827390863</v>
      </c>
      <c r="AJ10" s="20">
        <v>0.24631931805087071</v>
      </c>
      <c r="AK10" s="20">
        <v>0.44689751139886402</v>
      </c>
      <c r="AL10" s="20">
        <v>0.24347003710441811</v>
      </c>
      <c r="AM10" s="20">
        <v>6.8037451442027053E-2</v>
      </c>
      <c r="AN10" s="20">
        <v>0.31372915698613868</v>
      </c>
      <c r="AP10" s="20">
        <v>0.22928859301944179</v>
      </c>
      <c r="AQ10" s="20">
        <v>0.50252627742772527</v>
      </c>
      <c r="AR10" s="20">
        <v>0.42366408473502432</v>
      </c>
      <c r="AS10" s="20">
        <v>0.32110106108689018</v>
      </c>
      <c r="AT10" s="20">
        <v>0.1984326467971553</v>
      </c>
      <c r="AU10" s="20">
        <v>0.43189397806031038</v>
      </c>
      <c r="AV10" s="20">
        <v>4.176018960749607E-2</v>
      </c>
      <c r="AW10" s="20">
        <v>0.26227249690607612</v>
      </c>
      <c r="AY10" s="20">
        <v>0.26890799382036612</v>
      </c>
      <c r="AZ10" s="20">
        <v>0.57304990564529412</v>
      </c>
      <c r="BA10" s="20">
        <v>0.44218231133157898</v>
      </c>
      <c r="BB10" s="20">
        <v>0.41153485782929072</v>
      </c>
      <c r="BC10" s="20">
        <v>0.15302157136357461</v>
      </c>
      <c r="BD10" s="20">
        <v>0.43564490716933418</v>
      </c>
      <c r="BE10" s="20">
        <v>0.14707252938006829</v>
      </c>
      <c r="BF10" s="20">
        <v>0.25256481746821802</v>
      </c>
      <c r="BG10" s="20">
        <v>0.41688261979987812</v>
      </c>
    </row>
    <row r="11" spans="2:61" ht="19" customHeight="1" x14ac:dyDescent="0.35">
      <c r="B11" s="22" t="s">
        <v>95</v>
      </c>
      <c r="C11" s="20">
        <v>0.15063521346644129</v>
      </c>
      <c r="D11" s="20">
        <v>0.17533498554423119</v>
      </c>
      <c r="E11" s="20">
        <v>0.1507366341488022</v>
      </c>
      <c r="F11" s="20">
        <v>0.1997478530289109</v>
      </c>
      <c r="G11" s="20">
        <v>0.1866209571721559</v>
      </c>
      <c r="H11" s="20">
        <v>0.12808424607863819</v>
      </c>
      <c r="I11" s="20">
        <v>8.0541246731205926E-2</v>
      </c>
      <c r="K11" s="20">
        <v>9.5255998108286916E-2</v>
      </c>
      <c r="L11" s="20">
        <v>0.20460555145159379</v>
      </c>
      <c r="N11" s="20">
        <v>0.14878698640362531</v>
      </c>
      <c r="O11" s="20">
        <v>0.1694382768786786</v>
      </c>
      <c r="P11" s="20">
        <v>0.20164496222452971</v>
      </c>
      <c r="Q11" s="20">
        <v>0.1814928809087363</v>
      </c>
      <c r="R11" s="20">
        <v>0.13453722622702891</v>
      </c>
      <c r="S11" s="20">
        <v>0.1594869894223459</v>
      </c>
      <c r="T11" s="20">
        <v>0.14913503215674179</v>
      </c>
      <c r="U11" s="20">
        <v>0.18123752610825919</v>
      </c>
      <c r="V11" s="20">
        <v>0.1180049133170184</v>
      </c>
      <c r="W11" s="20">
        <v>0.18390059057231509</v>
      </c>
      <c r="X11" s="20">
        <v>0.1389540194875927</v>
      </c>
      <c r="Y11" s="20">
        <v>9.9505094332435928E-2</v>
      </c>
      <c r="AA11" s="20">
        <v>7.9173832645948752E-2</v>
      </c>
      <c r="AB11" s="20">
        <v>0.15691633115155151</v>
      </c>
      <c r="AC11" s="20">
        <v>0.15625578824364811</v>
      </c>
      <c r="AD11" s="20">
        <v>0.2167123887776925</v>
      </c>
      <c r="AF11" s="20">
        <v>6.992748107232695E-2</v>
      </c>
      <c r="AG11" s="20">
        <v>8.7374462128585142E-2</v>
      </c>
      <c r="AH11" s="20">
        <v>9.4736900802675286E-2</v>
      </c>
      <c r="AI11" s="20">
        <v>0.1244236182466012</v>
      </c>
      <c r="AJ11" s="20">
        <v>0.1058900966984145</v>
      </c>
      <c r="AK11" s="20">
        <v>0.12889677090056609</v>
      </c>
      <c r="AL11" s="20">
        <v>0.37131300119354571</v>
      </c>
      <c r="AM11" s="20">
        <v>0.57371992692773999</v>
      </c>
      <c r="AN11" s="20">
        <v>0.19467626666088961</v>
      </c>
      <c r="AP11" s="20">
        <v>8.4432061863830052E-2</v>
      </c>
      <c r="AQ11" s="20">
        <v>8.6053836768788236E-2</v>
      </c>
      <c r="AR11" s="20">
        <v>0.1257276665301125</v>
      </c>
      <c r="AS11" s="20">
        <v>0.12763010862308161</v>
      </c>
      <c r="AT11" s="20">
        <v>9.118232518011779E-2</v>
      </c>
      <c r="AU11" s="20">
        <v>9.2875156680417029E-2</v>
      </c>
      <c r="AV11" s="20">
        <v>0.65272979826495126</v>
      </c>
      <c r="AW11" s="20">
        <v>0.32254752525932401</v>
      </c>
      <c r="AY11" s="20">
        <v>0.1031274883737783</v>
      </c>
      <c r="AZ11" s="20">
        <v>9.0511304469725468E-2</v>
      </c>
      <c r="BA11" s="20">
        <v>8.7742505863300874E-2</v>
      </c>
      <c r="BB11" s="20">
        <v>8.0839428143458472E-2</v>
      </c>
      <c r="BC11" s="20">
        <v>9.6006391590074555E-2</v>
      </c>
      <c r="BD11" s="20">
        <v>0.1090091433989456</v>
      </c>
      <c r="BE11" s="20">
        <v>0.59303555928529406</v>
      </c>
      <c r="BF11" s="20">
        <v>0.38451247567286578</v>
      </c>
      <c r="BG11" s="20">
        <v>9.7517197628766067E-2</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132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46" customHeight="1" x14ac:dyDescent="0.35">
      <c r="B9" s="22" t="s">
        <v>133</v>
      </c>
      <c r="C9" s="20">
        <v>0.25129762150822582</v>
      </c>
      <c r="D9" s="20">
        <v>0.27165557419724162</v>
      </c>
      <c r="E9" s="20">
        <v>0.259747883019189</v>
      </c>
      <c r="F9" s="20">
        <v>0.22543199327092589</v>
      </c>
      <c r="G9" s="20">
        <v>0.2344756298776064</v>
      </c>
      <c r="H9" s="20">
        <v>0.22660236669192191</v>
      </c>
      <c r="I9" s="20">
        <v>0.28187882568471762</v>
      </c>
      <c r="K9" s="20">
        <v>0.27443739889964103</v>
      </c>
      <c r="L9" s="20">
        <v>0.2297030864468847</v>
      </c>
      <c r="N9" s="20">
        <v>0.21074211742595719</v>
      </c>
      <c r="O9" s="20">
        <v>0.23367715928689581</v>
      </c>
      <c r="P9" s="20">
        <v>0.2295036232810303</v>
      </c>
      <c r="Q9" s="20">
        <v>0.18438289149389989</v>
      </c>
      <c r="R9" s="20">
        <v>0.18433314013548921</v>
      </c>
      <c r="S9" s="20">
        <v>0.30490940316070719</v>
      </c>
      <c r="T9" s="20">
        <v>0.22222376855958201</v>
      </c>
      <c r="U9" s="20">
        <v>0.28515334860238012</v>
      </c>
      <c r="V9" s="20">
        <v>0.3301103573065719</v>
      </c>
      <c r="W9" s="20">
        <v>0.2058348647963297</v>
      </c>
      <c r="X9" s="20">
        <v>0.26244006612215159</v>
      </c>
      <c r="Y9" s="20">
        <v>0.29552992790044491</v>
      </c>
      <c r="AA9" s="20">
        <v>0.29666395813228108</v>
      </c>
      <c r="AB9" s="20">
        <v>0.26300147776860372</v>
      </c>
      <c r="AC9" s="20">
        <v>0.24873588952557649</v>
      </c>
      <c r="AD9" s="20">
        <v>0.19310117530879881</v>
      </c>
      <c r="AF9" s="20">
        <v>0.28434882761213931</v>
      </c>
      <c r="AG9" s="20">
        <v>0.27752555622873382</v>
      </c>
      <c r="AH9" s="20">
        <v>0.31550340410941857</v>
      </c>
      <c r="AI9" s="20">
        <v>0.22742781083456129</v>
      </c>
      <c r="AJ9" s="20">
        <v>0.31477316855785781</v>
      </c>
      <c r="AK9" s="20">
        <v>0.22126262673051239</v>
      </c>
      <c r="AL9" s="20">
        <v>0.140089645359467</v>
      </c>
      <c r="AM9" s="20">
        <v>0.1259873052907253</v>
      </c>
      <c r="AN9" s="20">
        <v>0.2348748024849055</v>
      </c>
      <c r="AP9" s="20">
        <v>0.29983895551378092</v>
      </c>
      <c r="AQ9" s="20">
        <v>0.26807318180591061</v>
      </c>
      <c r="AR9" s="20">
        <v>0.3158809130128763</v>
      </c>
      <c r="AS9" s="20">
        <v>0.2043693720631875</v>
      </c>
      <c r="AT9" s="20">
        <v>0.2684376883419291</v>
      </c>
      <c r="AU9" s="20">
        <v>0.19581148198217979</v>
      </c>
      <c r="AV9" s="20">
        <v>9.6529085129275466E-2</v>
      </c>
      <c r="AW9" s="20">
        <v>0.18595529803538791</v>
      </c>
      <c r="AY9" s="20">
        <v>0.25154433215103328</v>
      </c>
      <c r="AZ9" s="20">
        <v>0.33305929078347107</v>
      </c>
      <c r="BA9" s="20">
        <v>0.29036745348186083</v>
      </c>
      <c r="BB9" s="20">
        <v>0.19696420948631799</v>
      </c>
      <c r="BC9" s="20">
        <v>0.25381228551279789</v>
      </c>
      <c r="BD9" s="20">
        <v>0.17208262966347651</v>
      </c>
      <c r="BE9" s="20">
        <v>0.13045269985279601</v>
      </c>
      <c r="BF9" s="20">
        <v>0.1980406367216459</v>
      </c>
      <c r="BG9" s="20">
        <v>0.28239898598343738</v>
      </c>
    </row>
    <row r="10" spans="2:61" ht="46" customHeight="1" x14ac:dyDescent="0.35">
      <c r="B10" s="22" t="s">
        <v>134</v>
      </c>
      <c r="C10" s="20">
        <v>0.43664238845815501</v>
      </c>
      <c r="D10" s="20">
        <v>0.47811139437263511</v>
      </c>
      <c r="E10" s="20">
        <v>0.48173630223569242</v>
      </c>
      <c r="F10" s="20">
        <v>0.42253136706015471</v>
      </c>
      <c r="G10" s="20">
        <v>0.4128005606861852</v>
      </c>
      <c r="H10" s="20">
        <v>0.44432764965257521</v>
      </c>
      <c r="I10" s="20">
        <v>0.39802802890040828</v>
      </c>
      <c r="K10" s="20">
        <v>0.45899991690026909</v>
      </c>
      <c r="L10" s="20">
        <v>0.41343016904292978</v>
      </c>
      <c r="N10" s="20">
        <v>0.44503566779707798</v>
      </c>
      <c r="O10" s="20">
        <v>0.33242470338521429</v>
      </c>
      <c r="P10" s="20">
        <v>0.41749431445752699</v>
      </c>
      <c r="Q10" s="20">
        <v>0.47734621258723792</v>
      </c>
      <c r="R10" s="20">
        <v>0.5827726039708937</v>
      </c>
      <c r="S10" s="20">
        <v>0.39851998139337608</v>
      </c>
      <c r="T10" s="20">
        <v>0.49265521949766772</v>
      </c>
      <c r="U10" s="20">
        <v>0.40134153071478829</v>
      </c>
      <c r="V10" s="20">
        <v>0.4336488638962821</v>
      </c>
      <c r="W10" s="20">
        <v>0.4314512472398645</v>
      </c>
      <c r="X10" s="20">
        <v>0.38439261393310309</v>
      </c>
      <c r="Y10" s="20">
        <v>0.36125058960873058</v>
      </c>
      <c r="AA10" s="20">
        <v>0.48803315016087911</v>
      </c>
      <c r="AB10" s="20">
        <v>0.40173047812243268</v>
      </c>
      <c r="AC10" s="20">
        <v>0.43572545578723348</v>
      </c>
      <c r="AD10" s="20">
        <v>0.41947247481418581</v>
      </c>
      <c r="AF10" s="20">
        <v>0.40330901993266077</v>
      </c>
      <c r="AG10" s="20">
        <v>0.54392480142067889</v>
      </c>
      <c r="AH10" s="20">
        <v>0.48668999458649792</v>
      </c>
      <c r="AI10" s="20">
        <v>0.45700517928311779</v>
      </c>
      <c r="AJ10" s="20">
        <v>0.29935594788037878</v>
      </c>
      <c r="AK10" s="20">
        <v>0.509055364339</v>
      </c>
      <c r="AL10" s="20">
        <v>0.32924712785205462</v>
      </c>
      <c r="AM10" s="20">
        <v>0.13545436122376109</v>
      </c>
      <c r="AN10" s="20">
        <v>0.43471661366277681</v>
      </c>
      <c r="AP10" s="20">
        <v>0.4091905832325205</v>
      </c>
      <c r="AQ10" s="20">
        <v>0.54775172299927755</v>
      </c>
      <c r="AR10" s="20">
        <v>0.46431314721360439</v>
      </c>
      <c r="AS10" s="20">
        <v>0.50316812326528892</v>
      </c>
      <c r="AT10" s="20">
        <v>0.34222168593302571</v>
      </c>
      <c r="AU10" s="20">
        <v>0.53718756919464095</v>
      </c>
      <c r="AV10" s="20">
        <v>0.14046009629625819</v>
      </c>
      <c r="AW10" s="20">
        <v>0.33404145139808711</v>
      </c>
      <c r="AY10" s="20">
        <v>0.436651442805708</v>
      </c>
      <c r="AZ10" s="20">
        <v>0.54069209962034459</v>
      </c>
      <c r="BA10" s="20">
        <v>0.47643261082481247</v>
      </c>
      <c r="BB10" s="20">
        <v>0.57426039454872968</v>
      </c>
      <c r="BC10" s="20">
        <v>0.38386757666473897</v>
      </c>
      <c r="BD10" s="20">
        <v>0.57836476780814727</v>
      </c>
      <c r="BE10" s="20">
        <v>0.22096492175917309</v>
      </c>
      <c r="BF10" s="20">
        <v>0.26407374310409298</v>
      </c>
      <c r="BG10" s="20">
        <v>0.35643641207475918</v>
      </c>
    </row>
    <row r="11" spans="2:61" ht="19" customHeight="1" x14ac:dyDescent="0.35">
      <c r="B11" s="22" t="s">
        <v>135</v>
      </c>
      <c r="C11" s="20">
        <v>0.31205999003361928</v>
      </c>
      <c r="D11" s="20">
        <v>0.25023303143012338</v>
      </c>
      <c r="E11" s="20">
        <v>0.25851581474511881</v>
      </c>
      <c r="F11" s="20">
        <v>0.35203663966891918</v>
      </c>
      <c r="G11" s="20">
        <v>0.35272380943620851</v>
      </c>
      <c r="H11" s="20">
        <v>0.32906998365550272</v>
      </c>
      <c r="I11" s="20">
        <v>0.3200931454148741</v>
      </c>
      <c r="K11" s="20">
        <v>0.26656268420008977</v>
      </c>
      <c r="L11" s="20">
        <v>0.35686674451018557</v>
      </c>
      <c r="N11" s="20">
        <v>0.34422221477696491</v>
      </c>
      <c r="O11" s="20">
        <v>0.43389813732788979</v>
      </c>
      <c r="P11" s="20">
        <v>0.35300206226144248</v>
      </c>
      <c r="Q11" s="20">
        <v>0.33827089591886222</v>
      </c>
      <c r="R11" s="20">
        <v>0.2328942558936172</v>
      </c>
      <c r="S11" s="20">
        <v>0.29657061544591679</v>
      </c>
      <c r="T11" s="20">
        <v>0.28512101194275019</v>
      </c>
      <c r="U11" s="20">
        <v>0.31350512068283171</v>
      </c>
      <c r="V11" s="20">
        <v>0.23624077879714581</v>
      </c>
      <c r="W11" s="20">
        <v>0.36271388796380549</v>
      </c>
      <c r="X11" s="20">
        <v>0.3531673199447451</v>
      </c>
      <c r="Y11" s="20">
        <v>0.34321948249082479</v>
      </c>
      <c r="AA11" s="20">
        <v>0.21530289170683981</v>
      </c>
      <c r="AB11" s="20">
        <v>0.33526804410896349</v>
      </c>
      <c r="AC11" s="20">
        <v>0.31553865468718989</v>
      </c>
      <c r="AD11" s="20">
        <v>0.38742634987701541</v>
      </c>
      <c r="AF11" s="20">
        <v>0.31234215245519997</v>
      </c>
      <c r="AG11" s="20">
        <v>0.17854964235058729</v>
      </c>
      <c r="AH11" s="20">
        <v>0.19780660130408351</v>
      </c>
      <c r="AI11" s="20">
        <v>0.31556700988232078</v>
      </c>
      <c r="AJ11" s="20">
        <v>0.38587088356176369</v>
      </c>
      <c r="AK11" s="20">
        <v>0.26968200893048772</v>
      </c>
      <c r="AL11" s="20">
        <v>0.53066322678847833</v>
      </c>
      <c r="AM11" s="20">
        <v>0.73855833348551392</v>
      </c>
      <c r="AN11" s="20">
        <v>0.33040858385231769</v>
      </c>
      <c r="AP11" s="20">
        <v>0.29097046125369858</v>
      </c>
      <c r="AQ11" s="20">
        <v>0.18417509519481159</v>
      </c>
      <c r="AR11" s="20">
        <v>0.2198059397735195</v>
      </c>
      <c r="AS11" s="20">
        <v>0.29246250467152368</v>
      </c>
      <c r="AT11" s="20">
        <v>0.38934062572504519</v>
      </c>
      <c r="AU11" s="20">
        <v>0.26700094882317932</v>
      </c>
      <c r="AV11" s="20">
        <v>0.76301081857446662</v>
      </c>
      <c r="AW11" s="20">
        <v>0.48000325056652487</v>
      </c>
      <c r="AY11" s="20">
        <v>0.31180422504325861</v>
      </c>
      <c r="AZ11" s="20">
        <v>0.12624860959618439</v>
      </c>
      <c r="BA11" s="20">
        <v>0.23319993569332659</v>
      </c>
      <c r="BB11" s="20">
        <v>0.22877539596495231</v>
      </c>
      <c r="BC11" s="20">
        <v>0.36232013782246308</v>
      </c>
      <c r="BD11" s="20">
        <v>0.2495526025283763</v>
      </c>
      <c r="BE11" s="20">
        <v>0.6485823783880309</v>
      </c>
      <c r="BF11" s="20">
        <v>0.53788562017426111</v>
      </c>
      <c r="BG11" s="20">
        <v>0.36116460194180339</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136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60" customHeight="1" x14ac:dyDescent="0.35">
      <c r="B9" s="22" t="s">
        <v>137</v>
      </c>
      <c r="C9" s="20">
        <v>0.51465255016331979</v>
      </c>
      <c r="D9" s="20">
        <v>0.50957997654251164</v>
      </c>
      <c r="E9" s="20">
        <v>0.50881421932514537</v>
      </c>
      <c r="F9" s="20">
        <v>0.49199890299843901</v>
      </c>
      <c r="G9" s="20">
        <v>0.51440169739679575</v>
      </c>
      <c r="H9" s="20">
        <v>0.52419998902408516</v>
      </c>
      <c r="I9" s="20">
        <v>0.53484400599211035</v>
      </c>
      <c r="K9" s="20">
        <v>0.52190214175362992</v>
      </c>
      <c r="L9" s="20">
        <v>0.50867453676890695</v>
      </c>
      <c r="N9" s="20">
        <v>0.44170367042223591</v>
      </c>
      <c r="O9" s="20">
        <v>0.53110918492804993</v>
      </c>
      <c r="P9" s="20">
        <v>0.55781923063867511</v>
      </c>
      <c r="Q9" s="20">
        <v>0.51578721690132456</v>
      </c>
      <c r="R9" s="20">
        <v>0.52632723346562404</v>
      </c>
      <c r="S9" s="20">
        <v>0.49816268319609691</v>
      </c>
      <c r="T9" s="20">
        <v>0.5622040008637823</v>
      </c>
      <c r="U9" s="20">
        <v>0.49979404140603861</v>
      </c>
      <c r="V9" s="20">
        <v>0.47090279143887581</v>
      </c>
      <c r="W9" s="20">
        <v>0.48752770987926702</v>
      </c>
      <c r="X9" s="20">
        <v>0.58450696819065895</v>
      </c>
      <c r="Y9" s="20">
        <v>0.58103767283586116</v>
      </c>
      <c r="AA9" s="20">
        <v>0.50499607091974996</v>
      </c>
      <c r="AB9" s="20">
        <v>0.48496404459756032</v>
      </c>
      <c r="AC9" s="20">
        <v>0.58006699000767503</v>
      </c>
      <c r="AD9" s="20">
        <v>0.49974873874209169</v>
      </c>
      <c r="AF9" s="20">
        <v>0.6732495374162375</v>
      </c>
      <c r="AG9" s="20">
        <v>0.40559568883858849</v>
      </c>
      <c r="AH9" s="20">
        <v>0.43744479855023538</v>
      </c>
      <c r="AI9" s="20">
        <v>0.45180927594901599</v>
      </c>
      <c r="AJ9" s="20">
        <v>0.75340876614275731</v>
      </c>
      <c r="AK9" s="20">
        <v>0.47030560868867599</v>
      </c>
      <c r="AL9" s="20">
        <v>0.46027364660919212</v>
      </c>
      <c r="AM9" s="20">
        <v>0.42687807185272242</v>
      </c>
      <c r="AN9" s="20">
        <v>0.51532599249423661</v>
      </c>
      <c r="AP9" s="20">
        <v>0.69225290926202498</v>
      </c>
      <c r="AQ9" s="20">
        <v>0.39290590389647723</v>
      </c>
      <c r="AR9" s="20">
        <v>0.434207594793379</v>
      </c>
      <c r="AS9" s="20">
        <v>0.522333414897866</v>
      </c>
      <c r="AT9" s="20">
        <v>0.7044504259347979</v>
      </c>
      <c r="AU9" s="20">
        <v>0.45008909577509759</v>
      </c>
      <c r="AV9" s="20">
        <v>0.25737919691242223</v>
      </c>
      <c r="AW9" s="20">
        <v>0.48506115717162601</v>
      </c>
      <c r="AY9" s="20">
        <v>0.63357764247970383</v>
      </c>
      <c r="AZ9" s="20">
        <v>0.33252055309409229</v>
      </c>
      <c r="BA9" s="20">
        <v>0.44253071555526208</v>
      </c>
      <c r="BB9" s="20">
        <v>0.4677988569972405</v>
      </c>
      <c r="BC9" s="20">
        <v>0.77050790088503818</v>
      </c>
      <c r="BD9" s="20">
        <v>0.41055658103805842</v>
      </c>
      <c r="BE9" s="20">
        <v>0.33496808891783109</v>
      </c>
      <c r="BF9" s="20">
        <v>0.37637473571425378</v>
      </c>
      <c r="BG9" s="20">
        <v>0.49972086525330711</v>
      </c>
    </row>
    <row r="10" spans="2:61" ht="46" customHeight="1" x14ac:dyDescent="0.35">
      <c r="B10" s="22" t="s">
        <v>138</v>
      </c>
      <c r="C10" s="20">
        <v>0.38263080261508919</v>
      </c>
      <c r="D10" s="20">
        <v>0.35126971350070041</v>
      </c>
      <c r="E10" s="20">
        <v>0.37374096015982639</v>
      </c>
      <c r="F10" s="20">
        <v>0.3633022935388594</v>
      </c>
      <c r="G10" s="20">
        <v>0.38164779738957599</v>
      </c>
      <c r="H10" s="20">
        <v>0.4153360019867145</v>
      </c>
      <c r="I10" s="20">
        <v>0.40519993444243102</v>
      </c>
      <c r="K10" s="20">
        <v>0.39485495333229242</v>
      </c>
      <c r="L10" s="20">
        <v>0.36911141476597298</v>
      </c>
      <c r="N10" s="20">
        <v>0.46125657449443119</v>
      </c>
      <c r="O10" s="20">
        <v>0.39917005407729889</v>
      </c>
      <c r="P10" s="20">
        <v>0.3510831374790449</v>
      </c>
      <c r="Q10" s="20">
        <v>0.2673936135862513</v>
      </c>
      <c r="R10" s="20">
        <v>0.39614654983979719</v>
      </c>
      <c r="S10" s="20">
        <v>0.35153332099132301</v>
      </c>
      <c r="T10" s="20">
        <v>0.34702512005203778</v>
      </c>
      <c r="U10" s="20">
        <v>0.35801448799828411</v>
      </c>
      <c r="V10" s="20">
        <v>0.42999440257671878</v>
      </c>
      <c r="W10" s="20">
        <v>0.40292444136166727</v>
      </c>
      <c r="X10" s="20">
        <v>0.35097034809129368</v>
      </c>
      <c r="Y10" s="20">
        <v>0.35564274696069681</v>
      </c>
      <c r="AA10" s="20">
        <v>0.44189449741902542</v>
      </c>
      <c r="AB10" s="20">
        <v>0.41408979096914611</v>
      </c>
      <c r="AC10" s="20">
        <v>0.33392650708712812</v>
      </c>
      <c r="AD10" s="20">
        <v>0.3271424401545473</v>
      </c>
      <c r="AF10" s="20">
        <v>0.29865921643030452</v>
      </c>
      <c r="AG10" s="20">
        <v>0.53669240505505145</v>
      </c>
      <c r="AH10" s="20">
        <v>0.50430164533713862</v>
      </c>
      <c r="AI10" s="20">
        <v>0.40283956189625469</v>
      </c>
      <c r="AJ10" s="20">
        <v>0.20582797204482881</v>
      </c>
      <c r="AK10" s="20">
        <v>0.45676563403742187</v>
      </c>
      <c r="AL10" s="20">
        <v>0.27006006010401151</v>
      </c>
      <c r="AM10" s="20">
        <v>0.14056824562339881</v>
      </c>
      <c r="AN10" s="20">
        <v>0.34049414584667448</v>
      </c>
      <c r="AP10" s="20">
        <v>0.26965674835199022</v>
      </c>
      <c r="AQ10" s="20">
        <v>0.54756822367494862</v>
      </c>
      <c r="AR10" s="20">
        <v>0.51089866228184388</v>
      </c>
      <c r="AS10" s="20">
        <v>0.37641689954780938</v>
      </c>
      <c r="AT10" s="20">
        <v>0.21453901498501901</v>
      </c>
      <c r="AU10" s="20">
        <v>0.48258430879880132</v>
      </c>
      <c r="AV10" s="20">
        <v>0.18042385913601591</v>
      </c>
      <c r="AW10" s="20">
        <v>0.2994452349871487</v>
      </c>
      <c r="AY10" s="20">
        <v>0.32996871382153597</v>
      </c>
      <c r="AZ10" s="20">
        <v>0.61216938358814921</v>
      </c>
      <c r="BA10" s="20">
        <v>0.47868306848101899</v>
      </c>
      <c r="BB10" s="20">
        <v>0.47433791495727579</v>
      </c>
      <c r="BC10" s="20">
        <v>0.17508674568465071</v>
      </c>
      <c r="BD10" s="20">
        <v>0.50288680776517414</v>
      </c>
      <c r="BE10" s="20">
        <v>0.24101949515842519</v>
      </c>
      <c r="BF10" s="20">
        <v>0.32105060212066699</v>
      </c>
      <c r="BG10" s="20">
        <v>0.40066623887425562</v>
      </c>
    </row>
    <row r="11" spans="2:61" ht="19" customHeight="1" x14ac:dyDescent="0.35">
      <c r="B11" s="22" t="s">
        <v>95</v>
      </c>
      <c r="C11" s="20">
        <v>0.1027166472215911</v>
      </c>
      <c r="D11" s="20">
        <v>0.13915030995678809</v>
      </c>
      <c r="E11" s="20">
        <v>0.1174448205150284</v>
      </c>
      <c r="F11" s="20">
        <v>0.1446988034627015</v>
      </c>
      <c r="G11" s="20">
        <v>0.1039505052136281</v>
      </c>
      <c r="H11" s="20">
        <v>6.0464008989200131E-2</v>
      </c>
      <c r="I11" s="20">
        <v>5.99560595654587E-2</v>
      </c>
      <c r="K11" s="20">
        <v>8.3242904914077487E-2</v>
      </c>
      <c r="L11" s="20">
        <v>0.1222140484651201</v>
      </c>
      <c r="N11" s="20">
        <v>9.7039755083332901E-2</v>
      </c>
      <c r="O11" s="20">
        <v>6.9720760994651382E-2</v>
      </c>
      <c r="P11" s="20">
        <v>9.1097631882279803E-2</v>
      </c>
      <c r="Q11" s="20">
        <v>0.21681916951242411</v>
      </c>
      <c r="R11" s="20">
        <v>7.7526216694578862E-2</v>
      </c>
      <c r="S11" s="20">
        <v>0.15030399581258019</v>
      </c>
      <c r="T11" s="20">
        <v>9.0770879084179759E-2</v>
      </c>
      <c r="U11" s="20">
        <v>0.14219147059567741</v>
      </c>
      <c r="V11" s="20">
        <v>9.9102805984405407E-2</v>
      </c>
      <c r="W11" s="20">
        <v>0.10954784875906549</v>
      </c>
      <c r="X11" s="20">
        <v>6.4522683718047161E-2</v>
      </c>
      <c r="Y11" s="20">
        <v>6.3319580203442041E-2</v>
      </c>
      <c r="AA11" s="20">
        <v>5.3109431661224553E-2</v>
      </c>
      <c r="AB11" s="20">
        <v>0.10094616443329379</v>
      </c>
      <c r="AC11" s="20">
        <v>8.6006502905196722E-2</v>
      </c>
      <c r="AD11" s="20">
        <v>0.17310882110336101</v>
      </c>
      <c r="AF11" s="20">
        <v>2.8091246153458139E-2</v>
      </c>
      <c r="AG11" s="20">
        <v>5.7711906106359893E-2</v>
      </c>
      <c r="AH11" s="20">
        <v>5.8253556112625997E-2</v>
      </c>
      <c r="AI11" s="20">
        <v>0.14535116215472921</v>
      </c>
      <c r="AJ11" s="20">
        <v>4.0763261812414013E-2</v>
      </c>
      <c r="AK11" s="20">
        <v>7.292875727390237E-2</v>
      </c>
      <c r="AL11" s="20">
        <v>0.26966629328679648</v>
      </c>
      <c r="AM11" s="20">
        <v>0.43255368252387888</v>
      </c>
      <c r="AN11" s="20">
        <v>0.144179861659089</v>
      </c>
      <c r="AP11" s="20">
        <v>3.8090342385984827E-2</v>
      </c>
      <c r="AQ11" s="20">
        <v>5.9525872428573982E-2</v>
      </c>
      <c r="AR11" s="20">
        <v>5.489374292477725E-2</v>
      </c>
      <c r="AS11" s="20">
        <v>0.1012496855543245</v>
      </c>
      <c r="AT11" s="20">
        <v>8.1010559080183134E-2</v>
      </c>
      <c r="AU11" s="20">
        <v>6.7326595426101005E-2</v>
      </c>
      <c r="AV11" s="20">
        <v>0.56219694395156217</v>
      </c>
      <c r="AW11" s="20">
        <v>0.2154936078412252</v>
      </c>
      <c r="AY11" s="20">
        <v>3.645364369876021E-2</v>
      </c>
      <c r="AZ11" s="20">
        <v>5.5310063317758631E-2</v>
      </c>
      <c r="BA11" s="20">
        <v>7.8786215963718834E-2</v>
      </c>
      <c r="BB11" s="20">
        <v>5.7863228045483703E-2</v>
      </c>
      <c r="BC11" s="20">
        <v>5.4405353430311033E-2</v>
      </c>
      <c r="BD11" s="20">
        <v>8.6556611196767524E-2</v>
      </c>
      <c r="BE11" s="20">
        <v>0.42401241592374372</v>
      </c>
      <c r="BF11" s="20">
        <v>0.30257466216507922</v>
      </c>
      <c r="BG11" s="20">
        <v>9.9612895872437338E-2</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139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1039</v>
      </c>
      <c r="D7" s="14">
        <v>152</v>
      </c>
      <c r="E7" s="14">
        <v>185</v>
      </c>
      <c r="F7" s="14">
        <v>185</v>
      </c>
      <c r="G7" s="14">
        <v>176</v>
      </c>
      <c r="H7" s="14">
        <v>147</v>
      </c>
      <c r="I7" s="14">
        <v>194</v>
      </c>
      <c r="K7" s="14">
        <v>519</v>
      </c>
      <c r="L7" s="14">
        <v>519</v>
      </c>
      <c r="N7" s="14">
        <v>85</v>
      </c>
      <c r="O7" s="14">
        <v>22</v>
      </c>
      <c r="P7" s="14">
        <v>60</v>
      </c>
      <c r="Q7" s="14">
        <v>45</v>
      </c>
      <c r="R7" s="14">
        <v>124</v>
      </c>
      <c r="S7" s="14">
        <v>85</v>
      </c>
      <c r="T7" s="14">
        <v>70</v>
      </c>
      <c r="U7" s="14">
        <v>94</v>
      </c>
      <c r="V7" s="14">
        <v>128</v>
      </c>
      <c r="W7" s="14">
        <v>121</v>
      </c>
      <c r="X7" s="14">
        <v>101</v>
      </c>
      <c r="Y7" s="14">
        <v>104</v>
      </c>
      <c r="AA7" s="14">
        <v>309</v>
      </c>
      <c r="AB7" s="14">
        <v>230</v>
      </c>
      <c r="AC7" s="14">
        <v>268</v>
      </c>
      <c r="AD7" s="14">
        <v>232</v>
      </c>
      <c r="AF7" s="14">
        <v>358</v>
      </c>
      <c r="AG7" s="14">
        <v>244</v>
      </c>
      <c r="AH7" s="14">
        <v>60</v>
      </c>
      <c r="AI7" s="14">
        <v>46</v>
      </c>
      <c r="AJ7" s="14">
        <v>41</v>
      </c>
      <c r="AK7" s="14">
        <v>32</v>
      </c>
      <c r="AL7" s="14">
        <v>125</v>
      </c>
      <c r="AM7" s="14">
        <v>27</v>
      </c>
      <c r="AN7" s="14">
        <v>106</v>
      </c>
      <c r="AP7" s="14">
        <v>245</v>
      </c>
      <c r="AQ7" s="14">
        <v>259</v>
      </c>
      <c r="AR7" s="14">
        <v>64</v>
      </c>
      <c r="AS7" s="14">
        <v>70</v>
      </c>
      <c r="AT7" s="14">
        <v>178</v>
      </c>
      <c r="AU7" s="14">
        <v>28</v>
      </c>
      <c r="AV7" s="14">
        <v>13</v>
      </c>
      <c r="AW7" s="14">
        <v>182</v>
      </c>
      <c r="AY7" s="14">
        <v>178</v>
      </c>
      <c r="AZ7" s="14">
        <v>148</v>
      </c>
      <c r="BA7" s="14">
        <v>60</v>
      </c>
      <c r="BB7" s="14">
        <v>118</v>
      </c>
      <c r="BC7" s="14">
        <v>345</v>
      </c>
      <c r="BD7" s="14">
        <v>29</v>
      </c>
      <c r="BE7" s="14">
        <v>40</v>
      </c>
      <c r="BF7" s="14">
        <v>72</v>
      </c>
      <c r="BG7" s="14">
        <v>49</v>
      </c>
    </row>
    <row r="8" spans="2:61" x14ac:dyDescent="0.35">
      <c r="B8" s="7" t="s">
        <v>68</v>
      </c>
      <c r="C8" s="16">
        <v>1036</v>
      </c>
      <c r="D8" s="16">
        <v>144</v>
      </c>
      <c r="E8" s="16">
        <v>174</v>
      </c>
      <c r="F8" s="16">
        <v>168</v>
      </c>
      <c r="G8" s="16">
        <v>176</v>
      </c>
      <c r="H8" s="16">
        <v>148</v>
      </c>
      <c r="I8" s="16">
        <v>226</v>
      </c>
      <c r="K8" s="16">
        <v>519</v>
      </c>
      <c r="L8" s="16">
        <v>516</v>
      </c>
      <c r="N8" s="16">
        <v>80</v>
      </c>
      <c r="O8" s="16">
        <v>32</v>
      </c>
      <c r="P8" s="16">
        <v>56</v>
      </c>
      <c r="Q8" s="16">
        <v>41</v>
      </c>
      <c r="R8" s="16">
        <v>116</v>
      </c>
      <c r="S8" s="16">
        <v>80</v>
      </c>
      <c r="T8" s="16">
        <v>79</v>
      </c>
      <c r="U8" s="16">
        <v>91</v>
      </c>
      <c r="V8" s="16">
        <v>133</v>
      </c>
      <c r="W8" s="16">
        <v>128</v>
      </c>
      <c r="X8" s="16">
        <v>94</v>
      </c>
      <c r="Y8" s="16">
        <v>105</v>
      </c>
      <c r="AA8" s="16">
        <v>274</v>
      </c>
      <c r="AB8" s="16">
        <v>254</v>
      </c>
      <c r="AC8" s="16">
        <v>257</v>
      </c>
      <c r="AD8" s="16">
        <v>251</v>
      </c>
      <c r="AF8" s="16">
        <v>371</v>
      </c>
      <c r="AG8" s="16">
        <v>230</v>
      </c>
      <c r="AH8" s="16">
        <v>59</v>
      </c>
      <c r="AI8" s="16">
        <v>46</v>
      </c>
      <c r="AJ8" s="16">
        <v>44</v>
      </c>
      <c r="AK8" s="16">
        <v>31</v>
      </c>
      <c r="AL8" s="16">
        <v>124</v>
      </c>
      <c r="AM8" s="16">
        <v>26</v>
      </c>
      <c r="AN8" s="16">
        <v>106</v>
      </c>
      <c r="AP8" s="16">
        <v>254</v>
      </c>
      <c r="AQ8" s="16">
        <v>245</v>
      </c>
      <c r="AR8" s="16">
        <v>62</v>
      </c>
      <c r="AS8" s="16">
        <v>69</v>
      </c>
      <c r="AT8" s="16">
        <v>183</v>
      </c>
      <c r="AU8" s="16">
        <v>27</v>
      </c>
      <c r="AV8" s="16">
        <v>13</v>
      </c>
      <c r="AW8" s="16">
        <v>185</v>
      </c>
      <c r="AY8" s="16">
        <v>182</v>
      </c>
      <c r="AZ8" s="16">
        <v>136</v>
      </c>
      <c r="BA8" s="16">
        <v>59</v>
      </c>
      <c r="BB8" s="16">
        <v>114</v>
      </c>
      <c r="BC8" s="16">
        <v>354</v>
      </c>
      <c r="BD8" s="16">
        <v>28</v>
      </c>
      <c r="BE8" s="16">
        <v>41</v>
      </c>
      <c r="BF8" s="16">
        <v>70</v>
      </c>
      <c r="BG8" s="16">
        <v>53</v>
      </c>
    </row>
    <row r="9" spans="2:61" ht="60" customHeight="1" x14ac:dyDescent="0.35">
      <c r="B9" s="22" t="s">
        <v>140</v>
      </c>
      <c r="C9" s="20">
        <v>0.42032467068433721</v>
      </c>
      <c r="D9" s="20">
        <v>0.3434707563317056</v>
      </c>
      <c r="E9" s="20">
        <v>0.45750328795233558</v>
      </c>
      <c r="F9" s="20">
        <v>0.38464968183450587</v>
      </c>
      <c r="G9" s="20">
        <v>0.45199565802303859</v>
      </c>
      <c r="H9" s="20">
        <v>0.40734799237600788</v>
      </c>
      <c r="I9" s="20">
        <v>0.45085504086547351</v>
      </c>
      <c r="K9" s="20">
        <v>0.41359393209949957</v>
      </c>
      <c r="L9" s="20">
        <v>0.42588924704147979</v>
      </c>
      <c r="N9" s="20">
        <v>0.45679135770670298</v>
      </c>
      <c r="O9" s="20">
        <v>0.42665789027046691</v>
      </c>
      <c r="P9" s="20">
        <v>0.30082311363110059</v>
      </c>
      <c r="Q9" s="20">
        <v>0.41092619810283493</v>
      </c>
      <c r="R9" s="20">
        <v>0.47367775113741728</v>
      </c>
      <c r="S9" s="20">
        <v>0.44789845385225602</v>
      </c>
      <c r="T9" s="20">
        <v>0.45984821467887582</v>
      </c>
      <c r="U9" s="20">
        <v>0.40781140225931112</v>
      </c>
      <c r="V9" s="20">
        <v>0.43670529142602421</v>
      </c>
      <c r="W9" s="20">
        <v>0.40978589436071722</v>
      </c>
      <c r="X9" s="20">
        <v>0.42931739450521611</v>
      </c>
      <c r="Y9" s="20">
        <v>0.34335696476600819</v>
      </c>
      <c r="AA9" s="20">
        <v>0.47614268656361081</v>
      </c>
      <c r="AB9" s="20">
        <v>0.4036905924332656</v>
      </c>
      <c r="AC9" s="20">
        <v>0.37740102352436761</v>
      </c>
      <c r="AD9" s="20">
        <v>0.42009816286803009</v>
      </c>
      <c r="AF9" s="20">
        <v>0.4124712304413039</v>
      </c>
      <c r="AG9" s="20">
        <v>0.50103093401943632</v>
      </c>
      <c r="AH9" s="20">
        <v>0.5802947549420594</v>
      </c>
      <c r="AI9" s="20">
        <v>0.36716519416849358</v>
      </c>
      <c r="AJ9" s="20">
        <v>0.38654460354148362</v>
      </c>
      <c r="AK9" s="20">
        <v>0.42206798606413087</v>
      </c>
      <c r="AL9" s="20">
        <v>0.33932767621672838</v>
      </c>
      <c r="AM9" s="20">
        <v>0.49910605047853102</v>
      </c>
      <c r="AN9" s="20">
        <v>0.29584346038242088</v>
      </c>
      <c r="AP9" s="20">
        <v>0.41469190562625002</v>
      </c>
      <c r="AQ9" s="20">
        <v>0.49126724175337322</v>
      </c>
      <c r="AR9" s="20">
        <v>0.50385358642199463</v>
      </c>
      <c r="AS9" s="20">
        <v>0.32995459188591791</v>
      </c>
      <c r="AT9" s="20">
        <v>0.38039926512717792</v>
      </c>
      <c r="AU9" s="20">
        <v>0.48360408640783092</v>
      </c>
      <c r="AV9" s="20">
        <v>0.37884556965369109</v>
      </c>
      <c r="AW9" s="20">
        <v>0.37226536286819017</v>
      </c>
      <c r="AY9" s="20">
        <v>0.42016536649088959</v>
      </c>
      <c r="AZ9" s="20">
        <v>0.53637719722028698</v>
      </c>
      <c r="BA9" s="20">
        <v>0.60029837775235628</v>
      </c>
      <c r="BB9" s="20">
        <v>0.32096869503707648</v>
      </c>
      <c r="BC9" s="20">
        <v>0.39280327400511073</v>
      </c>
      <c r="BD9" s="20">
        <v>0.46676100911152979</v>
      </c>
      <c r="BE9" s="20">
        <v>0.32074752163080578</v>
      </c>
      <c r="BF9" s="20">
        <v>0.47684982953643029</v>
      </c>
      <c r="BG9" s="20">
        <v>0.29709783750017998</v>
      </c>
    </row>
    <row r="10" spans="2:61" ht="46" customHeight="1" x14ac:dyDescent="0.35">
      <c r="B10" s="22" t="s">
        <v>141</v>
      </c>
      <c r="C10" s="20">
        <v>0.16657628918076081</v>
      </c>
      <c r="D10" s="20">
        <v>0.20058895625321929</v>
      </c>
      <c r="E10" s="20">
        <v>0.21242726549632121</v>
      </c>
      <c r="F10" s="20">
        <v>0.18303534664941981</v>
      </c>
      <c r="G10" s="20">
        <v>0.16073291987370769</v>
      </c>
      <c r="H10" s="20">
        <v>0.1250315212584184</v>
      </c>
      <c r="I10" s="20">
        <v>0.1292773420328579</v>
      </c>
      <c r="K10" s="20">
        <v>0.1779605296042627</v>
      </c>
      <c r="L10" s="20">
        <v>0.1554851574243892</v>
      </c>
      <c r="N10" s="20">
        <v>0.14571725013444739</v>
      </c>
      <c r="O10" s="20">
        <v>0.1743897523205139</v>
      </c>
      <c r="P10" s="20">
        <v>0.17524572041942951</v>
      </c>
      <c r="Q10" s="20">
        <v>0.2202497038050012</v>
      </c>
      <c r="R10" s="20">
        <v>0.1597691164487767</v>
      </c>
      <c r="S10" s="20">
        <v>0.21348574478881119</v>
      </c>
      <c r="T10" s="20">
        <v>0.216501972493819</v>
      </c>
      <c r="U10" s="20">
        <v>0.19469463993766001</v>
      </c>
      <c r="V10" s="20">
        <v>0.14692399394659131</v>
      </c>
      <c r="W10" s="20">
        <v>0.11756194308213661</v>
      </c>
      <c r="X10" s="20">
        <v>0.17035980374257931</v>
      </c>
      <c r="Y10" s="20">
        <v>0.14521124479025779</v>
      </c>
      <c r="AA10" s="20">
        <v>0.1556794739526374</v>
      </c>
      <c r="AB10" s="20">
        <v>0.146483024126698</v>
      </c>
      <c r="AC10" s="20">
        <v>0.2108738375337002</v>
      </c>
      <c r="AD10" s="20">
        <v>0.15345358962434219</v>
      </c>
      <c r="AF10" s="20">
        <v>0.14756146706934409</v>
      </c>
      <c r="AG10" s="20">
        <v>0.19559101786762831</v>
      </c>
      <c r="AH10" s="20">
        <v>6.2834114759188417E-2</v>
      </c>
      <c r="AI10" s="20">
        <v>0.221387505788911</v>
      </c>
      <c r="AJ10" s="20">
        <v>4.8185335543363711E-2</v>
      </c>
      <c r="AK10" s="20">
        <v>0.17697938261442361</v>
      </c>
      <c r="AL10" s="20">
        <v>0.21496325650617781</v>
      </c>
      <c r="AM10" s="20">
        <v>0.16524342326826011</v>
      </c>
      <c r="AN10" s="20">
        <v>0.19416842060903211</v>
      </c>
      <c r="AP10" s="20">
        <v>0.1320262067055612</v>
      </c>
      <c r="AQ10" s="20">
        <v>0.2020398320525531</v>
      </c>
      <c r="AR10" s="20">
        <v>9.26692808029288E-2</v>
      </c>
      <c r="AS10" s="20">
        <v>0.17043467124384079</v>
      </c>
      <c r="AT10" s="20">
        <v>0.16669860513505819</v>
      </c>
      <c r="AU10" s="20">
        <v>0.13068458299690999</v>
      </c>
      <c r="AV10" s="20">
        <v>0.31115486901735068</v>
      </c>
      <c r="AW10" s="20">
        <v>0.18568747248185741</v>
      </c>
      <c r="AY10" s="20">
        <v>0.1212283671215921</v>
      </c>
      <c r="AZ10" s="20">
        <v>0.20226649603224861</v>
      </c>
      <c r="BA10" s="20">
        <v>0.11820681105470381</v>
      </c>
      <c r="BB10" s="20">
        <v>0.2428474711511687</v>
      </c>
      <c r="BC10" s="20">
        <v>0.14048817236534111</v>
      </c>
      <c r="BD10" s="20">
        <v>0.1616295405305086</v>
      </c>
      <c r="BE10" s="20">
        <v>0.23186751543763801</v>
      </c>
      <c r="BF10" s="20">
        <v>0.1946622711915523</v>
      </c>
      <c r="BG10" s="20">
        <v>0.21024697421664529</v>
      </c>
    </row>
    <row r="11" spans="2:61" ht="60" customHeight="1" x14ac:dyDescent="0.35">
      <c r="B11" s="22" t="s">
        <v>142</v>
      </c>
      <c r="C11" s="20">
        <v>0.1663924585342805</v>
      </c>
      <c r="D11" s="20">
        <v>0.21428559599086161</v>
      </c>
      <c r="E11" s="20">
        <v>0.15424280544393079</v>
      </c>
      <c r="F11" s="20">
        <v>0.18239723251248241</v>
      </c>
      <c r="G11" s="20">
        <v>0.1451303639330393</v>
      </c>
      <c r="H11" s="20">
        <v>0.17431636412659421</v>
      </c>
      <c r="I11" s="20">
        <v>0.14479635791823389</v>
      </c>
      <c r="K11" s="20">
        <v>0.15106961480263689</v>
      </c>
      <c r="L11" s="20">
        <v>0.18212673234726731</v>
      </c>
      <c r="N11" s="20">
        <v>0.1034816947599668</v>
      </c>
      <c r="O11" s="20">
        <v>0.27639377918100472</v>
      </c>
      <c r="P11" s="20">
        <v>0.2037833342352128</v>
      </c>
      <c r="Q11" s="20">
        <v>0.1371433641818334</v>
      </c>
      <c r="R11" s="20">
        <v>0.1190217179643626</v>
      </c>
      <c r="S11" s="20">
        <v>0.1637548660245427</v>
      </c>
      <c r="T11" s="20">
        <v>0.18062274512035351</v>
      </c>
      <c r="U11" s="20">
        <v>0.1072217198740531</v>
      </c>
      <c r="V11" s="20">
        <v>0.20864379867876129</v>
      </c>
      <c r="W11" s="20">
        <v>0.1845224682885073</v>
      </c>
      <c r="X11" s="20">
        <v>0.16684391157921941</v>
      </c>
      <c r="Y11" s="20">
        <v>0.19120529080105689</v>
      </c>
      <c r="AA11" s="20">
        <v>0.14834872866161461</v>
      </c>
      <c r="AB11" s="20">
        <v>0.18370770827397651</v>
      </c>
      <c r="AC11" s="20">
        <v>0.1388611823059907</v>
      </c>
      <c r="AD11" s="20">
        <v>0.19674867533946969</v>
      </c>
      <c r="AF11" s="20">
        <v>0.15211111416675821</v>
      </c>
      <c r="AG11" s="20">
        <v>0.15395334514542239</v>
      </c>
      <c r="AH11" s="20">
        <v>0.22006153697882669</v>
      </c>
      <c r="AI11" s="20">
        <v>0.17559519895347081</v>
      </c>
      <c r="AJ11" s="20">
        <v>0.20792533548102021</v>
      </c>
      <c r="AK11" s="20">
        <v>0.1126735757771346</v>
      </c>
      <c r="AL11" s="20">
        <v>0.15581932449720881</v>
      </c>
      <c r="AM11" s="20">
        <v>0.14727917765595219</v>
      </c>
      <c r="AN11" s="20">
        <v>0.22484328145982749</v>
      </c>
      <c r="AP11" s="20">
        <v>0.15851537943962471</v>
      </c>
      <c r="AQ11" s="20">
        <v>0.1508625240046732</v>
      </c>
      <c r="AR11" s="20">
        <v>0.22132483764571839</v>
      </c>
      <c r="AS11" s="20">
        <v>0.20088167113784941</v>
      </c>
      <c r="AT11" s="20">
        <v>0.143666951823127</v>
      </c>
      <c r="AU11" s="20">
        <v>0.1943410066635243</v>
      </c>
      <c r="AV11" s="20">
        <v>6.5578594175232818E-2</v>
      </c>
      <c r="AW11" s="20">
        <v>0.1917698816922104</v>
      </c>
      <c r="AY11" s="20">
        <v>0.14988643839486401</v>
      </c>
      <c r="AZ11" s="20">
        <v>0.13051232353923239</v>
      </c>
      <c r="BA11" s="20">
        <v>0.1218419038204558</v>
      </c>
      <c r="BB11" s="20">
        <v>0.18948389823673789</v>
      </c>
      <c r="BC11" s="20">
        <v>0.1695417269226831</v>
      </c>
      <c r="BD11" s="20">
        <v>0.1872357614094235</v>
      </c>
      <c r="BE11" s="20">
        <v>0.20051994351361091</v>
      </c>
      <c r="BF11" s="20">
        <v>0.17877205271005581</v>
      </c>
      <c r="BG11" s="20">
        <v>0.24047627532857541</v>
      </c>
    </row>
    <row r="12" spans="2:61" ht="19" customHeight="1" x14ac:dyDescent="0.35">
      <c r="B12" s="22" t="s">
        <v>143</v>
      </c>
      <c r="C12" s="20">
        <v>0.23474159803784159</v>
      </c>
      <c r="D12" s="20">
        <v>0.22726972916758631</v>
      </c>
      <c r="E12" s="20">
        <v>0.17082244997586421</v>
      </c>
      <c r="F12" s="20">
        <v>0.23296034150387129</v>
      </c>
      <c r="G12" s="20">
        <v>0.23693764151354699</v>
      </c>
      <c r="H12" s="20">
        <v>0.27115907352102098</v>
      </c>
      <c r="I12" s="20">
        <v>0.26441774122508133</v>
      </c>
      <c r="K12" s="20">
        <v>0.24478929355973819</v>
      </c>
      <c r="L12" s="20">
        <v>0.22513360089268081</v>
      </c>
      <c r="N12" s="20">
        <v>0.28155704025026618</v>
      </c>
      <c r="O12" s="20">
        <v>0.1225585782280143</v>
      </c>
      <c r="P12" s="20">
        <v>0.29931642216435927</v>
      </c>
      <c r="Q12" s="20">
        <v>0.23168073391033051</v>
      </c>
      <c r="R12" s="20">
        <v>0.23793849045961041</v>
      </c>
      <c r="S12" s="20">
        <v>0.16400274823686631</v>
      </c>
      <c r="T12" s="20">
        <v>0.1299031209969598</v>
      </c>
      <c r="U12" s="20">
        <v>0.27932487966717151</v>
      </c>
      <c r="V12" s="20">
        <v>0.20772691594862311</v>
      </c>
      <c r="W12" s="20">
        <v>0.2612081301495533</v>
      </c>
      <c r="X12" s="20">
        <v>0.22494743048385199</v>
      </c>
      <c r="Y12" s="20">
        <v>0.3015870825058663</v>
      </c>
      <c r="AA12" s="20">
        <v>0.21221371658002469</v>
      </c>
      <c r="AB12" s="20">
        <v>0.25242873532759019</v>
      </c>
      <c r="AC12" s="20">
        <v>0.25500363883487043</v>
      </c>
      <c r="AD12" s="20">
        <v>0.22075686332517669</v>
      </c>
      <c r="AF12" s="20">
        <v>0.28503090728770319</v>
      </c>
      <c r="AG12" s="20">
        <v>0.14942470296751301</v>
      </c>
      <c r="AH12" s="20">
        <v>0.13680959331992551</v>
      </c>
      <c r="AI12" s="20">
        <v>0.2133260498270054</v>
      </c>
      <c r="AJ12" s="20">
        <v>0.29995121297586141</v>
      </c>
      <c r="AK12" s="20">
        <v>0.25591872901529461</v>
      </c>
      <c r="AL12" s="20">
        <v>0.25212564676174293</v>
      </c>
      <c r="AM12" s="20">
        <v>0.15083015257384591</v>
      </c>
      <c r="AN12" s="20">
        <v>0.27460745320719582</v>
      </c>
      <c r="AP12" s="20">
        <v>0.29476650822856398</v>
      </c>
      <c r="AQ12" s="20">
        <v>0.15583040218940039</v>
      </c>
      <c r="AR12" s="20">
        <v>0.16532098082693999</v>
      </c>
      <c r="AS12" s="20">
        <v>0.28353402366248209</v>
      </c>
      <c r="AT12" s="20">
        <v>0.29839782882977012</v>
      </c>
      <c r="AU12" s="20">
        <v>0.1545855375854831</v>
      </c>
      <c r="AV12" s="20">
        <v>0.16575953840247309</v>
      </c>
      <c r="AW12" s="20">
        <v>0.2159079585484194</v>
      </c>
      <c r="AY12" s="20">
        <v>0.30871982799265418</v>
      </c>
      <c r="AZ12" s="20">
        <v>0.1208270355020323</v>
      </c>
      <c r="BA12" s="20">
        <v>0.1417842030451032</v>
      </c>
      <c r="BB12" s="20">
        <v>0.22809755508748569</v>
      </c>
      <c r="BC12" s="20">
        <v>0.28875097964888002</v>
      </c>
      <c r="BD12" s="20">
        <v>0.1489337805212442</v>
      </c>
      <c r="BE12" s="20">
        <v>0.20277611097460571</v>
      </c>
      <c r="BF12" s="20">
        <v>0.1196915426656322</v>
      </c>
      <c r="BG12" s="20">
        <v>0.25217891295459932</v>
      </c>
    </row>
    <row r="13" spans="2:61" ht="19" customHeight="1" x14ac:dyDescent="0.35">
      <c r="B13" s="22" t="s">
        <v>144</v>
      </c>
      <c r="C13" s="20">
        <v>5.1418764202884378E-3</v>
      </c>
      <c r="D13" s="20">
        <v>0</v>
      </c>
      <c r="E13" s="20">
        <v>0</v>
      </c>
      <c r="F13" s="20">
        <v>4.7834875868480549E-3</v>
      </c>
      <c r="G13" s="20">
        <v>0</v>
      </c>
      <c r="H13" s="20">
        <v>1.423454026882914E-2</v>
      </c>
      <c r="I13" s="20">
        <v>1.0653517958353349E-2</v>
      </c>
      <c r="K13" s="20">
        <v>8.2528853637117757E-3</v>
      </c>
      <c r="L13" s="20">
        <v>2.027649998774886E-3</v>
      </c>
      <c r="N13" s="20">
        <v>1.2452657148617039E-2</v>
      </c>
      <c r="O13" s="20">
        <v>0</v>
      </c>
      <c r="P13" s="20">
        <v>0</v>
      </c>
      <c r="Q13" s="20">
        <v>0</v>
      </c>
      <c r="R13" s="20">
        <v>9.5929239898329306E-3</v>
      </c>
      <c r="S13" s="20">
        <v>0</v>
      </c>
      <c r="T13" s="20">
        <v>0</v>
      </c>
      <c r="U13" s="20">
        <v>0</v>
      </c>
      <c r="V13" s="20">
        <v>0</v>
      </c>
      <c r="W13" s="20">
        <v>1.067067736953616E-2</v>
      </c>
      <c r="X13" s="20">
        <v>8.5314596891333735E-3</v>
      </c>
      <c r="Y13" s="20">
        <v>9.9524423684394618E-3</v>
      </c>
      <c r="AA13" s="20">
        <v>3.8186044366506238E-3</v>
      </c>
      <c r="AB13" s="20">
        <v>9.7819222832650262E-3</v>
      </c>
      <c r="AC13" s="20">
        <v>7.0039898728942842E-3</v>
      </c>
      <c r="AD13" s="20">
        <v>0</v>
      </c>
      <c r="AF13" s="20">
        <v>2.825281034890454E-3</v>
      </c>
      <c r="AG13" s="20">
        <v>0</v>
      </c>
      <c r="AH13" s="20">
        <v>0</v>
      </c>
      <c r="AI13" s="20">
        <v>0</v>
      </c>
      <c r="AJ13" s="20">
        <v>3.0841518706231839E-2</v>
      </c>
      <c r="AK13" s="20">
        <v>3.2360326529016332E-2</v>
      </c>
      <c r="AL13" s="20">
        <v>6.502192269080373E-3</v>
      </c>
      <c r="AM13" s="20">
        <v>0</v>
      </c>
      <c r="AN13" s="20">
        <v>1.053738434152366E-2</v>
      </c>
      <c r="AP13" s="20">
        <v>0</v>
      </c>
      <c r="AQ13" s="20">
        <v>0</v>
      </c>
      <c r="AR13" s="20">
        <v>1.6831314302418281E-2</v>
      </c>
      <c r="AS13" s="20">
        <v>0</v>
      </c>
      <c r="AT13" s="20">
        <v>4.4027318419845429E-3</v>
      </c>
      <c r="AU13" s="20">
        <v>3.6784786346251923E-2</v>
      </c>
      <c r="AV13" s="20">
        <v>0</v>
      </c>
      <c r="AW13" s="20">
        <v>1.3440551679911849E-2</v>
      </c>
      <c r="AY13" s="20">
        <v>0</v>
      </c>
      <c r="AZ13" s="20">
        <v>1.0016947706199739E-2</v>
      </c>
      <c r="BA13" s="20">
        <v>1.786870432738092E-2</v>
      </c>
      <c r="BB13" s="20">
        <v>0</v>
      </c>
      <c r="BC13" s="20">
        <v>2.267926382783302E-3</v>
      </c>
      <c r="BD13" s="20">
        <v>3.5439908427294053E-2</v>
      </c>
      <c r="BE13" s="20">
        <v>0</v>
      </c>
      <c r="BF13" s="20">
        <v>1.590751764217186E-2</v>
      </c>
      <c r="BG13" s="20">
        <v>0</v>
      </c>
    </row>
    <row r="14" spans="2:61" ht="19" customHeight="1" x14ac:dyDescent="0.35">
      <c r="B14" s="22" t="s">
        <v>135</v>
      </c>
      <c r="C14" s="20">
        <v>6.8231071424915473E-3</v>
      </c>
      <c r="D14" s="20">
        <v>1.4384962256627319E-2</v>
      </c>
      <c r="E14" s="20">
        <v>5.0041911315480987E-3</v>
      </c>
      <c r="F14" s="20">
        <v>1.2173909912872529E-2</v>
      </c>
      <c r="G14" s="20">
        <v>5.2034166566675448E-3</v>
      </c>
      <c r="H14" s="20">
        <v>7.9105084491297353E-3</v>
      </c>
      <c r="I14" s="20">
        <v>0</v>
      </c>
      <c r="K14" s="20">
        <v>4.3337445701508836E-3</v>
      </c>
      <c r="L14" s="20">
        <v>9.3376122954078739E-3</v>
      </c>
      <c r="N14" s="20">
        <v>0</v>
      </c>
      <c r="O14" s="20">
        <v>0</v>
      </c>
      <c r="P14" s="20">
        <v>2.0831409549897959E-2</v>
      </c>
      <c r="Q14" s="20">
        <v>0</v>
      </c>
      <c r="R14" s="20">
        <v>0</v>
      </c>
      <c r="S14" s="20">
        <v>1.085818709752385E-2</v>
      </c>
      <c r="T14" s="20">
        <v>1.312394670999187E-2</v>
      </c>
      <c r="U14" s="20">
        <v>1.09473582618043E-2</v>
      </c>
      <c r="V14" s="20">
        <v>0</v>
      </c>
      <c r="W14" s="20">
        <v>1.6250886749549619E-2</v>
      </c>
      <c r="X14" s="20">
        <v>0</v>
      </c>
      <c r="Y14" s="20">
        <v>8.6869747683714655E-3</v>
      </c>
      <c r="AA14" s="20">
        <v>3.7967898054618861E-3</v>
      </c>
      <c r="AB14" s="20">
        <v>3.9080175552045288E-3</v>
      </c>
      <c r="AC14" s="20">
        <v>1.085632792817679E-2</v>
      </c>
      <c r="AD14" s="20">
        <v>8.9427088429812895E-3</v>
      </c>
      <c r="AF14" s="20">
        <v>0</v>
      </c>
      <c r="AG14" s="20">
        <v>0</v>
      </c>
      <c r="AH14" s="20">
        <v>0</v>
      </c>
      <c r="AI14" s="20">
        <v>2.2526051262119359E-2</v>
      </c>
      <c r="AJ14" s="20">
        <v>2.655199375203943E-2</v>
      </c>
      <c r="AK14" s="20">
        <v>0</v>
      </c>
      <c r="AL14" s="20">
        <v>3.1261903749061543E-2</v>
      </c>
      <c r="AM14" s="20">
        <v>3.7541196023410897E-2</v>
      </c>
      <c r="AN14" s="20">
        <v>0</v>
      </c>
      <c r="AP14" s="20">
        <v>0</v>
      </c>
      <c r="AQ14" s="20">
        <v>0</v>
      </c>
      <c r="AR14" s="20">
        <v>0</v>
      </c>
      <c r="AS14" s="20">
        <v>1.5195042069909639E-2</v>
      </c>
      <c r="AT14" s="20">
        <v>6.4346172428823879E-3</v>
      </c>
      <c r="AU14" s="20">
        <v>0</v>
      </c>
      <c r="AV14" s="20">
        <v>7.8661428751251969E-2</v>
      </c>
      <c r="AW14" s="20">
        <v>2.0928772729410738E-2</v>
      </c>
      <c r="AY14" s="20">
        <v>0</v>
      </c>
      <c r="AZ14" s="20">
        <v>0</v>
      </c>
      <c r="BA14" s="20">
        <v>0</v>
      </c>
      <c r="BB14" s="20">
        <v>1.8602380487530951E-2</v>
      </c>
      <c r="BC14" s="20">
        <v>6.1479206752016969E-3</v>
      </c>
      <c r="BD14" s="20">
        <v>0</v>
      </c>
      <c r="BE14" s="20">
        <v>4.4088908443339597E-2</v>
      </c>
      <c r="BF14" s="20">
        <v>1.4116786254157399E-2</v>
      </c>
      <c r="BG14" s="20">
        <v>0</v>
      </c>
    </row>
    <row r="16" spans="2:61" x14ac:dyDescent="0.35">
      <c r="B16" s="24" t="s">
        <v>17</v>
      </c>
    </row>
    <row r="17" spans="2:2" x14ac:dyDescent="0.35">
      <c r="B17" t="s">
        <v>260</v>
      </c>
    </row>
    <row r="18" spans="2:2" x14ac:dyDescent="0.35">
      <c r="B18"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G607"/>
  <sheetViews>
    <sheetView showGridLines="0" workbookViewId="0">
      <pane xSplit="2" ySplit="8" topLeftCell="C600" activePane="bottomRight" state="frozen"/>
      <selection pane="topRight"/>
      <selection pane="bottomLeft"/>
      <selection pane="bottom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59" ht="40" customHeight="1" x14ac:dyDescent="0.55000000000000004">
      <c r="D2" s="4" t="s">
        <v>24</v>
      </c>
    </row>
    <row r="5" spans="2:59" ht="30" customHeight="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59"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59" x14ac:dyDescent="0.35">
      <c r="B7" s="13"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59" x14ac:dyDescent="0.35">
      <c r="B8" s="15"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59" ht="58" x14ac:dyDescent="0.35">
      <c r="B9" s="17" t="s">
        <v>69</v>
      </c>
    </row>
    <row r="10" spans="2:59" x14ac:dyDescent="0.35">
      <c r="B10" s="18" t="s">
        <v>16</v>
      </c>
    </row>
    <row r="11" spans="2:59" x14ac:dyDescent="0.35">
      <c r="B11" s="19" t="s">
        <v>70</v>
      </c>
      <c r="C11" s="20">
        <v>0.29538036208459068</v>
      </c>
      <c r="D11" s="20">
        <v>0.26143311869355829</v>
      </c>
      <c r="E11" s="20">
        <v>0.30579070152828952</v>
      </c>
      <c r="F11" s="20">
        <v>0.39766746531561842</v>
      </c>
      <c r="G11" s="20">
        <v>0.31595468410524702</v>
      </c>
      <c r="H11" s="20">
        <v>0.31688692757653658</v>
      </c>
      <c r="I11" s="20">
        <v>0.1960294087710433</v>
      </c>
      <c r="K11" s="20">
        <v>0.31011303735455459</v>
      </c>
      <c r="L11" s="20">
        <v>0.28220204083586109</v>
      </c>
      <c r="N11" s="20">
        <v>0.30123448416894699</v>
      </c>
      <c r="O11" s="20">
        <v>0.21114007977146931</v>
      </c>
      <c r="P11" s="20">
        <v>0.31052993726732331</v>
      </c>
      <c r="Q11" s="20">
        <v>0.29007631418934637</v>
      </c>
      <c r="R11" s="20">
        <v>0.27265578933599222</v>
      </c>
      <c r="S11" s="20">
        <v>0.30541160157159469</v>
      </c>
      <c r="T11" s="20">
        <v>0.27738369106852528</v>
      </c>
      <c r="U11" s="20">
        <v>0.24439712285115359</v>
      </c>
      <c r="V11" s="20">
        <v>0.31282187157529179</v>
      </c>
      <c r="W11" s="20">
        <v>0.31581655524746582</v>
      </c>
      <c r="X11" s="20">
        <v>0.35465603749511732</v>
      </c>
      <c r="Y11" s="20">
        <v>0.28571787632828299</v>
      </c>
      <c r="AA11" s="20">
        <v>0.3082066826390662</v>
      </c>
      <c r="AB11" s="20">
        <v>0.29251274626645501</v>
      </c>
      <c r="AC11" s="20">
        <v>0.25933872150998027</v>
      </c>
      <c r="AD11" s="20">
        <v>0.31706989066774149</v>
      </c>
      <c r="AF11" s="20">
        <v>0.2480094654182087</v>
      </c>
      <c r="AG11" s="20">
        <v>0.33055832272046293</v>
      </c>
      <c r="AH11" s="20">
        <v>0.30103275256555478</v>
      </c>
      <c r="AI11" s="20">
        <v>0.26783729779208471</v>
      </c>
      <c r="AJ11" s="20">
        <v>0.17902916291154289</v>
      </c>
      <c r="AK11" s="20">
        <v>0.35119587824130549</v>
      </c>
      <c r="AL11" s="20">
        <v>0.35503098326624921</v>
      </c>
      <c r="AM11" s="20">
        <v>0.24708453322067231</v>
      </c>
      <c r="AN11" s="20">
        <v>0.28747402065393879</v>
      </c>
      <c r="AP11" s="20">
        <v>0.22899550728224791</v>
      </c>
      <c r="AQ11" s="20">
        <v>0.33243937820237301</v>
      </c>
      <c r="AR11" s="20">
        <v>0.35220732642875158</v>
      </c>
      <c r="AS11" s="20">
        <v>0.2314900860004091</v>
      </c>
      <c r="AT11" s="20">
        <v>0.24245643350930149</v>
      </c>
      <c r="AU11" s="20">
        <v>0.36308051718276502</v>
      </c>
      <c r="AV11" s="20">
        <v>0.27899536913555212</v>
      </c>
      <c r="AW11" s="20">
        <v>0.32657371453286987</v>
      </c>
      <c r="AY11" s="20">
        <v>0.30454781596223351</v>
      </c>
      <c r="AZ11" s="20">
        <v>0.32640171510128929</v>
      </c>
      <c r="BA11" s="20">
        <v>0.40450300516406917</v>
      </c>
      <c r="BB11" s="20">
        <v>0.3092936841434028</v>
      </c>
      <c r="BC11" s="20">
        <v>0.26051090221099182</v>
      </c>
      <c r="BD11" s="20">
        <v>0.34889368588333902</v>
      </c>
      <c r="BE11" s="20">
        <v>0.31139400591940603</v>
      </c>
      <c r="BF11" s="20">
        <v>0.26529830823065242</v>
      </c>
      <c r="BG11" s="20">
        <v>0.1336098751259483</v>
      </c>
    </row>
    <row r="12" spans="2:59" x14ac:dyDescent="0.35">
      <c r="B12" s="19" t="s">
        <v>71</v>
      </c>
      <c r="C12" s="20">
        <v>0.13743905970733011</v>
      </c>
      <c r="D12" s="20">
        <v>0.14360483396472609</v>
      </c>
      <c r="E12" s="20">
        <v>0.1090819572615138</v>
      </c>
      <c r="F12" s="20">
        <v>0.12611244560337781</v>
      </c>
      <c r="G12" s="20">
        <v>0.1352520068787271</v>
      </c>
      <c r="H12" s="20">
        <v>9.8002387739984792E-2</v>
      </c>
      <c r="I12" s="20">
        <v>0.19357851063768519</v>
      </c>
      <c r="K12" s="20">
        <v>0.11571465962910819</v>
      </c>
      <c r="L12" s="20">
        <v>0.15822587131736349</v>
      </c>
      <c r="N12" s="20">
        <v>0.13132215889462681</v>
      </c>
      <c r="O12" s="20">
        <v>0.18013669490361539</v>
      </c>
      <c r="P12" s="20">
        <v>0.17176734483079961</v>
      </c>
      <c r="Q12" s="20">
        <v>8.4702334203475685E-2</v>
      </c>
      <c r="R12" s="20">
        <v>0.13136412192343411</v>
      </c>
      <c r="S12" s="20">
        <v>0.1702398681154684</v>
      </c>
      <c r="T12" s="20">
        <v>0.14294905699642321</v>
      </c>
      <c r="U12" s="20">
        <v>0.15943428557492451</v>
      </c>
      <c r="V12" s="20">
        <v>0.12340536039667831</v>
      </c>
      <c r="W12" s="20">
        <v>0.15168394019800011</v>
      </c>
      <c r="X12" s="20">
        <v>0.1285838019012428</v>
      </c>
      <c r="Y12" s="20">
        <v>9.4584688274942819E-2</v>
      </c>
      <c r="AA12" s="20">
        <v>0.1271521882726743</v>
      </c>
      <c r="AB12" s="20">
        <v>0.15136126391670091</v>
      </c>
      <c r="AC12" s="20">
        <v>0.13952083764399781</v>
      </c>
      <c r="AD12" s="20">
        <v>0.1298642708164908</v>
      </c>
      <c r="AF12" s="20">
        <v>0.1043904670432409</v>
      </c>
      <c r="AG12" s="20">
        <v>0.1615978510862924</v>
      </c>
      <c r="AH12" s="20">
        <v>0.1641619098617525</v>
      </c>
      <c r="AI12" s="20">
        <v>0.12796550839652371</v>
      </c>
      <c r="AJ12" s="20">
        <v>6.6673125488407203E-2</v>
      </c>
      <c r="AK12" s="20">
        <v>7.1819147262943597E-2</v>
      </c>
      <c r="AL12" s="20">
        <v>0.14200004516792439</v>
      </c>
      <c r="AM12" s="20">
        <v>0.17153431540324901</v>
      </c>
      <c r="AN12" s="20">
        <v>0.1715368092156184</v>
      </c>
      <c r="AP12" s="20">
        <v>0.13693865699453969</v>
      </c>
      <c r="AQ12" s="20">
        <v>0.15678269551789051</v>
      </c>
      <c r="AR12" s="20">
        <v>0.16542983373815351</v>
      </c>
      <c r="AS12" s="20">
        <v>0.14151705142147791</v>
      </c>
      <c r="AT12" s="20">
        <v>8.1645939682032057E-2</v>
      </c>
      <c r="AU12" s="20">
        <v>0.112902172023585</v>
      </c>
      <c r="AV12" s="20">
        <v>0.21091156169390871</v>
      </c>
      <c r="AW12" s="20">
        <v>0.12667467599784549</v>
      </c>
      <c r="AY12" s="20">
        <v>0.12468880525157069</v>
      </c>
      <c r="AZ12" s="20">
        <v>0.13702567851705921</v>
      </c>
      <c r="BA12" s="20">
        <v>0.15302683634632211</v>
      </c>
      <c r="BB12" s="20">
        <v>0.13641901895604089</v>
      </c>
      <c r="BC12" s="20">
        <v>0.1159986420922927</v>
      </c>
      <c r="BD12" s="20">
        <v>0.12597003480204139</v>
      </c>
      <c r="BE12" s="20">
        <v>0.12575536373168941</v>
      </c>
      <c r="BF12" s="20">
        <v>0.2000255945480732</v>
      </c>
      <c r="BG12" s="20">
        <v>0.16003385725023081</v>
      </c>
    </row>
    <row r="13" spans="2:59" x14ac:dyDescent="0.35">
      <c r="B13" s="19" t="s">
        <v>72</v>
      </c>
      <c r="C13" s="20">
        <v>0.10811051181427429</v>
      </c>
      <c r="D13" s="20">
        <v>8.7362244982041412E-2</v>
      </c>
      <c r="E13" s="20">
        <v>0.11044627779816731</v>
      </c>
      <c r="F13" s="20">
        <v>9.0331990426513423E-2</v>
      </c>
      <c r="G13" s="20">
        <v>0.10467745287189011</v>
      </c>
      <c r="H13" s="20">
        <v>0.1111906580438166</v>
      </c>
      <c r="I13" s="20">
        <v>0.13508439168842751</v>
      </c>
      <c r="K13" s="20">
        <v>0.1199228745446678</v>
      </c>
      <c r="L13" s="20">
        <v>9.7001956491349559E-2</v>
      </c>
      <c r="N13" s="20">
        <v>7.5028434297392574E-2</v>
      </c>
      <c r="O13" s="20">
        <v>0.19261516529507969</v>
      </c>
      <c r="P13" s="20">
        <v>9.9789840086952908E-2</v>
      </c>
      <c r="Q13" s="20">
        <v>0.1217413800783792</v>
      </c>
      <c r="R13" s="20">
        <v>8.1458975227107391E-2</v>
      </c>
      <c r="S13" s="20">
        <v>7.2704759049633597E-2</v>
      </c>
      <c r="T13" s="20">
        <v>0.15320396538006531</v>
      </c>
      <c r="U13" s="20">
        <v>0.1246501995660865</v>
      </c>
      <c r="V13" s="20">
        <v>0.11920988510234699</v>
      </c>
      <c r="W13" s="20">
        <v>8.6414364811308764E-2</v>
      </c>
      <c r="X13" s="20">
        <v>0.1214870242476757</v>
      </c>
      <c r="Y13" s="20">
        <v>0.1264142749317205</v>
      </c>
      <c r="AA13" s="20">
        <v>0.13698199804502911</v>
      </c>
      <c r="AB13" s="20">
        <v>9.6015858271030735E-2</v>
      </c>
      <c r="AC13" s="20">
        <v>0.1078395328815368</v>
      </c>
      <c r="AD13" s="20">
        <v>9.0054399620181719E-2</v>
      </c>
      <c r="AF13" s="20">
        <v>0.12064238585416789</v>
      </c>
      <c r="AG13" s="20">
        <v>9.5492380988177153E-2</v>
      </c>
      <c r="AH13" s="20">
        <v>0.1223468849993504</v>
      </c>
      <c r="AI13" s="20">
        <v>0.13874485331999281</v>
      </c>
      <c r="AJ13" s="20">
        <v>5.1987102473303799E-2</v>
      </c>
      <c r="AK13" s="20">
        <v>7.3623994059060588E-2</v>
      </c>
      <c r="AL13" s="20">
        <v>0.1260386289006091</v>
      </c>
      <c r="AM13" s="20">
        <v>7.9137843951536849E-2</v>
      </c>
      <c r="AN13" s="20">
        <v>9.7056508671997471E-2</v>
      </c>
      <c r="AP13" s="20">
        <v>0.11639921390526831</v>
      </c>
      <c r="AQ13" s="20">
        <v>0.11806411074840779</v>
      </c>
      <c r="AR13" s="20">
        <v>0.112606653073829</v>
      </c>
      <c r="AS13" s="20">
        <v>0.1213328124191171</v>
      </c>
      <c r="AT13" s="20">
        <v>6.3997740783064555E-2</v>
      </c>
      <c r="AU13" s="20">
        <v>6.1981532596847647E-2</v>
      </c>
      <c r="AV13" s="20">
        <v>8.1552097178120203E-2</v>
      </c>
      <c r="AW13" s="20">
        <v>0.11830682717098751</v>
      </c>
      <c r="AY13" s="20">
        <v>0.1296578367086858</v>
      </c>
      <c r="AZ13" s="20">
        <v>0.1099305306762757</v>
      </c>
      <c r="BA13" s="20">
        <v>0.1289633593661805</v>
      </c>
      <c r="BB13" s="20">
        <v>0.13108337365841899</v>
      </c>
      <c r="BC13" s="20">
        <v>8.8385579002544623E-2</v>
      </c>
      <c r="BD13" s="20">
        <v>5.4814455792660373E-2</v>
      </c>
      <c r="BE13" s="20">
        <v>8.9157762173680197E-2</v>
      </c>
      <c r="BF13" s="20">
        <v>0.1130207108900914</v>
      </c>
      <c r="BG13" s="20">
        <v>9.7017951676239444E-2</v>
      </c>
    </row>
    <row r="14" spans="2:59" ht="29" x14ac:dyDescent="0.35">
      <c r="B14" s="19" t="s">
        <v>73</v>
      </c>
      <c r="C14" s="20">
        <v>0.1519904048899364</v>
      </c>
      <c r="D14" s="20">
        <v>9.1569123655865933E-2</v>
      </c>
      <c r="E14" s="20">
        <v>8.6077205121926667E-2</v>
      </c>
      <c r="F14" s="20">
        <v>0.13381122679014609</v>
      </c>
      <c r="G14" s="20">
        <v>0.17237078398290409</v>
      </c>
      <c r="H14" s="20">
        <v>0.1991193815710873</v>
      </c>
      <c r="I14" s="20">
        <v>0.2122287877436366</v>
      </c>
      <c r="K14" s="20">
        <v>0.1595460107651637</v>
      </c>
      <c r="L14" s="20">
        <v>0.14523407489255499</v>
      </c>
      <c r="N14" s="20">
        <v>0.1195747942572916</v>
      </c>
      <c r="O14" s="20">
        <v>0.1599140520411291</v>
      </c>
      <c r="P14" s="20">
        <v>0.15041208077471241</v>
      </c>
      <c r="Q14" s="20">
        <v>0.17868642456696701</v>
      </c>
      <c r="R14" s="20">
        <v>0.18149139260524419</v>
      </c>
      <c r="S14" s="20">
        <v>0.13736572343087131</v>
      </c>
      <c r="T14" s="20">
        <v>0.14933646135699971</v>
      </c>
      <c r="U14" s="20">
        <v>0.15630399036094991</v>
      </c>
      <c r="V14" s="20">
        <v>0.1071323025249752</v>
      </c>
      <c r="W14" s="20">
        <v>0.17681786203223851</v>
      </c>
      <c r="X14" s="20">
        <v>9.0648258613967067E-2</v>
      </c>
      <c r="Y14" s="20">
        <v>0.2340783549098111</v>
      </c>
      <c r="AA14" s="20">
        <v>0.12240692250376491</v>
      </c>
      <c r="AB14" s="20">
        <v>0.14446824724281951</v>
      </c>
      <c r="AC14" s="20">
        <v>0.19462280492384049</v>
      </c>
      <c r="AD14" s="20">
        <v>0.15461837322490851</v>
      </c>
      <c r="AF14" s="20">
        <v>0.2605416757723506</v>
      </c>
      <c r="AG14" s="20">
        <v>0.10798461888825039</v>
      </c>
      <c r="AH14" s="20">
        <v>5.1030746979376582E-2</v>
      </c>
      <c r="AI14" s="20">
        <v>5.6090910866249781E-2</v>
      </c>
      <c r="AJ14" s="20">
        <v>0.32936858693802568</v>
      </c>
      <c r="AK14" s="20">
        <v>0.11342930573921001</v>
      </c>
      <c r="AL14" s="20">
        <v>0.1205560453256851</v>
      </c>
      <c r="AM14" s="20">
        <v>0.1140986879866539</v>
      </c>
      <c r="AN14" s="20">
        <v>0.11029686278187111</v>
      </c>
      <c r="AP14" s="20">
        <v>0.24461113175969679</v>
      </c>
      <c r="AQ14" s="20">
        <v>0.1027485936466815</v>
      </c>
      <c r="AR14" s="20">
        <v>9.5672295809147059E-2</v>
      </c>
      <c r="AS14" s="20">
        <v>6.1294671396369252E-2</v>
      </c>
      <c r="AT14" s="20">
        <v>0.31138258327722501</v>
      </c>
      <c r="AU14" s="20">
        <v>4.4320890361607232E-2</v>
      </c>
      <c r="AV14" s="20">
        <v>1.9345409877414E-2</v>
      </c>
      <c r="AW14" s="20">
        <v>0.12162426613968751</v>
      </c>
      <c r="AY14" s="20">
        <v>0.1589099072545464</v>
      </c>
      <c r="AZ14" s="20">
        <v>9.177838930433653E-2</v>
      </c>
      <c r="BA14" s="20">
        <v>3.10999726064882E-2</v>
      </c>
      <c r="BB14" s="20">
        <v>7.2166815314353316E-2</v>
      </c>
      <c r="BC14" s="20">
        <v>0.32122026424447808</v>
      </c>
      <c r="BD14" s="20">
        <v>6.5876096479493884E-2</v>
      </c>
      <c r="BE14" s="20">
        <v>7.3481110568179964E-2</v>
      </c>
      <c r="BF14" s="20">
        <v>0.1179817371699637</v>
      </c>
      <c r="BG14" s="20">
        <v>0.17087101418553879</v>
      </c>
    </row>
    <row r="15" spans="2:59" ht="29" x14ac:dyDescent="0.35">
      <c r="B15" s="19" t="s">
        <v>74</v>
      </c>
      <c r="C15" s="20">
        <v>4.6717000738174558E-2</v>
      </c>
      <c r="D15" s="20">
        <v>5.2756700508824757E-2</v>
      </c>
      <c r="E15" s="20">
        <v>9.4885419075014327E-2</v>
      </c>
      <c r="F15" s="20">
        <v>4.3612902621987172E-2</v>
      </c>
      <c r="G15" s="20">
        <v>5.5441268022412102E-2</v>
      </c>
      <c r="H15" s="20">
        <v>2.8186814359314812E-2</v>
      </c>
      <c r="I15" s="20">
        <v>1.1584125426127219E-2</v>
      </c>
      <c r="K15" s="20">
        <v>4.6947393709764633E-2</v>
      </c>
      <c r="L15" s="20">
        <v>4.5638743854625088E-2</v>
      </c>
      <c r="N15" s="20">
        <v>4.2363050422897792E-2</v>
      </c>
      <c r="O15" s="20">
        <v>2.0474232184704171E-2</v>
      </c>
      <c r="P15" s="20">
        <v>4.2694409656166062E-2</v>
      </c>
      <c r="Q15" s="20">
        <v>7.5393576871202364E-2</v>
      </c>
      <c r="R15" s="20">
        <v>6.8577099512789938E-2</v>
      </c>
      <c r="S15" s="20">
        <v>2.771611974311574E-2</v>
      </c>
      <c r="T15" s="20">
        <v>3.1113924372406881E-2</v>
      </c>
      <c r="U15" s="20">
        <v>3.9479905990170337E-2</v>
      </c>
      <c r="V15" s="20">
        <v>7.3380796231151832E-2</v>
      </c>
      <c r="W15" s="20">
        <v>2.7071872966729339E-2</v>
      </c>
      <c r="X15" s="20">
        <v>6.2753826806234397E-2</v>
      </c>
      <c r="Y15" s="20">
        <v>3.1605611556632912E-2</v>
      </c>
      <c r="AA15" s="20">
        <v>4.6901528192835107E-2</v>
      </c>
      <c r="AB15" s="20">
        <v>4.4636571337687371E-2</v>
      </c>
      <c r="AC15" s="20">
        <v>5.1516479597546849E-2</v>
      </c>
      <c r="AD15" s="20">
        <v>4.458235989266858E-2</v>
      </c>
      <c r="AF15" s="20">
        <v>2.4550079191806979E-2</v>
      </c>
      <c r="AG15" s="20">
        <v>6.178545651679599E-2</v>
      </c>
      <c r="AH15" s="20">
        <v>3.3300213149423823E-2</v>
      </c>
      <c r="AI15" s="20">
        <v>9.3036150479697946E-2</v>
      </c>
      <c r="AJ15" s="20">
        <v>2.045891114427208E-2</v>
      </c>
      <c r="AK15" s="20">
        <v>4.3096133516696791E-2</v>
      </c>
      <c r="AL15" s="20">
        <v>4.5140555026076813E-2</v>
      </c>
      <c r="AM15" s="20">
        <v>6.5027721564957383E-2</v>
      </c>
      <c r="AN15" s="20">
        <v>5.5510081151146001E-2</v>
      </c>
      <c r="AP15" s="20">
        <v>3.1239272134080901E-2</v>
      </c>
      <c r="AQ15" s="20">
        <v>5.8784979481802148E-2</v>
      </c>
      <c r="AR15" s="20">
        <v>1.7557821350868641E-2</v>
      </c>
      <c r="AS15" s="20">
        <v>9.3360743608069965E-2</v>
      </c>
      <c r="AT15" s="20">
        <v>3.7053661016925393E-2</v>
      </c>
      <c r="AU15" s="20">
        <v>3.2294012674362431E-2</v>
      </c>
      <c r="AV15" s="20">
        <v>4.2663056874602347E-2</v>
      </c>
      <c r="AW15" s="20">
        <v>4.6109189448293092E-2</v>
      </c>
      <c r="AY15" s="20">
        <v>2.7024563917277991E-2</v>
      </c>
      <c r="AZ15" s="20">
        <v>6.4079377804221418E-2</v>
      </c>
      <c r="BA15" s="20">
        <v>2.1681203637865989E-2</v>
      </c>
      <c r="BB15" s="20">
        <v>9.3270007773006217E-2</v>
      </c>
      <c r="BC15" s="20">
        <v>2.4138078458732691E-2</v>
      </c>
      <c r="BD15" s="20">
        <v>1.304679210585331E-2</v>
      </c>
      <c r="BE15" s="20">
        <v>3.9932077634990369E-2</v>
      </c>
      <c r="BF15" s="20">
        <v>4.7542895370613313E-2</v>
      </c>
      <c r="BG15" s="20">
        <v>8.3515387826096799E-2</v>
      </c>
    </row>
    <row r="16" spans="2:59" ht="29" x14ac:dyDescent="0.35">
      <c r="B16" s="19" t="s">
        <v>75</v>
      </c>
      <c r="C16" s="20">
        <v>5.0088461667204751E-2</v>
      </c>
      <c r="D16" s="20">
        <v>6.5511392192886639E-2</v>
      </c>
      <c r="E16" s="20">
        <v>5.6361049848505547E-2</v>
      </c>
      <c r="F16" s="20">
        <v>4.8296928716106288E-2</v>
      </c>
      <c r="G16" s="20">
        <v>5.5994937301435517E-2</v>
      </c>
      <c r="H16" s="20">
        <v>4.7092288018401138E-2</v>
      </c>
      <c r="I16" s="20">
        <v>3.3431045229405862E-2</v>
      </c>
      <c r="K16" s="20">
        <v>4.110346296757178E-2</v>
      </c>
      <c r="L16" s="20">
        <v>5.9095737624647607E-2</v>
      </c>
      <c r="N16" s="20">
        <v>4.9224751336241677E-2</v>
      </c>
      <c r="O16" s="20">
        <v>0</v>
      </c>
      <c r="P16" s="20">
        <v>2.5905729521445941E-2</v>
      </c>
      <c r="Q16" s="20">
        <v>0.1180566588946968</v>
      </c>
      <c r="R16" s="20">
        <v>6.3801937271764531E-2</v>
      </c>
      <c r="S16" s="20">
        <v>3.4982181700985208E-2</v>
      </c>
      <c r="T16" s="20">
        <v>6.8040386761005017E-2</v>
      </c>
      <c r="U16" s="20">
        <v>4.8280005555469921E-2</v>
      </c>
      <c r="V16" s="20">
        <v>6.3741893567242011E-2</v>
      </c>
      <c r="W16" s="20">
        <v>2.7448992890050872E-2</v>
      </c>
      <c r="X16" s="20">
        <v>4.6749564422311027E-2</v>
      </c>
      <c r="Y16" s="20">
        <v>5.0015200579513933E-2</v>
      </c>
      <c r="AA16" s="20">
        <v>4.3422447956037863E-2</v>
      </c>
      <c r="AB16" s="20">
        <v>4.8731137552443002E-2</v>
      </c>
      <c r="AC16" s="20">
        <v>5.1848548476110999E-2</v>
      </c>
      <c r="AD16" s="20">
        <v>5.7283385356226062E-2</v>
      </c>
      <c r="AF16" s="20">
        <v>5.8391843556366473E-2</v>
      </c>
      <c r="AG16" s="20">
        <v>5.1064351197146238E-2</v>
      </c>
      <c r="AH16" s="20">
        <v>4.5110820503160669E-2</v>
      </c>
      <c r="AI16" s="20">
        <v>2.9701245408256551E-2</v>
      </c>
      <c r="AJ16" s="20">
        <v>0</v>
      </c>
      <c r="AK16" s="20">
        <v>4.4014132850249042E-2</v>
      </c>
      <c r="AL16" s="20">
        <v>4.3408868180524661E-2</v>
      </c>
      <c r="AM16" s="20">
        <v>6.5463992094677112E-2</v>
      </c>
      <c r="AN16" s="20">
        <v>5.889668204024287E-2</v>
      </c>
      <c r="AP16" s="20">
        <v>4.3657132267866647E-2</v>
      </c>
      <c r="AQ16" s="20">
        <v>5.1587053392856547E-2</v>
      </c>
      <c r="AR16" s="20">
        <v>4.0111882793175152E-2</v>
      </c>
      <c r="AS16" s="20">
        <v>5.055716132373185E-2</v>
      </c>
      <c r="AT16" s="20">
        <v>6.1983312355133567E-2</v>
      </c>
      <c r="AU16" s="20">
        <v>4.7881288203132873E-2</v>
      </c>
      <c r="AV16" s="20">
        <v>6.0147737232155871E-2</v>
      </c>
      <c r="AW16" s="20">
        <v>4.8372662294225668E-2</v>
      </c>
      <c r="AY16" s="20">
        <v>4.9165310523815092E-2</v>
      </c>
      <c r="AZ16" s="20">
        <v>5.4984164426869972E-2</v>
      </c>
      <c r="BA16" s="20">
        <v>2.491731898988821E-2</v>
      </c>
      <c r="BB16" s="20">
        <v>4.2823069374283332E-2</v>
      </c>
      <c r="BC16" s="20">
        <v>4.9171474766637642E-2</v>
      </c>
      <c r="BD16" s="20">
        <v>5.5628510107670198E-2</v>
      </c>
      <c r="BE16" s="20">
        <v>7.6569302659679095E-2</v>
      </c>
      <c r="BF16" s="20">
        <v>4.8697504654141847E-2</v>
      </c>
      <c r="BG16" s="20">
        <v>5.4417635973696123E-2</v>
      </c>
    </row>
    <row r="17" spans="2:59" x14ac:dyDescent="0.35">
      <c r="B17" s="19" t="s">
        <v>76</v>
      </c>
      <c r="C17" s="20">
        <v>3.190511465002567E-2</v>
      </c>
      <c r="D17" s="20">
        <v>7.6107491694240845E-2</v>
      </c>
      <c r="E17" s="20">
        <v>3.4897188759049652E-2</v>
      </c>
      <c r="F17" s="20">
        <v>3.2525214743487907E-2</v>
      </c>
      <c r="G17" s="20">
        <v>2.7939370917970059E-2</v>
      </c>
      <c r="H17" s="20">
        <v>3.6029841500970862E-2</v>
      </c>
      <c r="I17" s="20">
        <v>0</v>
      </c>
      <c r="K17" s="20">
        <v>2.6183181509769001E-2</v>
      </c>
      <c r="L17" s="20">
        <v>3.7641264948670518E-2</v>
      </c>
      <c r="N17" s="20">
        <v>3.0175277024755202E-2</v>
      </c>
      <c r="O17" s="20">
        <v>4.5120291794717209E-2</v>
      </c>
      <c r="P17" s="20">
        <v>9.7008650547059112E-3</v>
      </c>
      <c r="Q17" s="20">
        <v>2.553754936732321E-2</v>
      </c>
      <c r="R17" s="20">
        <v>4.2813653673949952E-2</v>
      </c>
      <c r="S17" s="20">
        <v>4.5679342466443673E-2</v>
      </c>
      <c r="T17" s="20">
        <v>4.0750940531784949E-2</v>
      </c>
      <c r="U17" s="20">
        <v>3.2616952214487779E-2</v>
      </c>
      <c r="V17" s="20">
        <v>3.5064401905192007E-2</v>
      </c>
      <c r="W17" s="20">
        <v>3.861301648440759E-2</v>
      </c>
      <c r="X17" s="20">
        <v>2.293306389434973E-2</v>
      </c>
      <c r="Y17" s="20">
        <v>4.6178222172343414E-3</v>
      </c>
      <c r="AA17" s="20">
        <v>1.9321983259234531E-2</v>
      </c>
      <c r="AB17" s="20">
        <v>4.3916700643119762E-2</v>
      </c>
      <c r="AC17" s="20">
        <v>2.7752891669791731E-2</v>
      </c>
      <c r="AD17" s="20">
        <v>3.6744317948954087E-2</v>
      </c>
      <c r="AF17" s="20">
        <v>1.233573110664826E-2</v>
      </c>
      <c r="AG17" s="20">
        <v>3.2779019470940092E-2</v>
      </c>
      <c r="AH17" s="20">
        <v>3.4624070341019997E-2</v>
      </c>
      <c r="AI17" s="20">
        <v>7.8881468290011858E-2</v>
      </c>
      <c r="AJ17" s="20">
        <v>5.8205362836409993E-2</v>
      </c>
      <c r="AK17" s="20">
        <v>1.3544174004681969E-2</v>
      </c>
      <c r="AL17" s="20">
        <v>3.9116248652102892E-2</v>
      </c>
      <c r="AM17" s="20">
        <v>6.4790388461837239E-2</v>
      </c>
      <c r="AN17" s="20">
        <v>3.5770463278280103E-2</v>
      </c>
      <c r="AP17" s="20">
        <v>1.8380773481109731E-2</v>
      </c>
      <c r="AQ17" s="20">
        <v>2.1309740571530018E-2</v>
      </c>
      <c r="AR17" s="20">
        <v>3.1931155001545447E-2</v>
      </c>
      <c r="AS17" s="20">
        <v>6.8908062079499496E-2</v>
      </c>
      <c r="AT17" s="20">
        <v>3.20978346412834E-2</v>
      </c>
      <c r="AU17" s="20">
        <v>1.473418779368019E-2</v>
      </c>
      <c r="AV17" s="20">
        <v>0.10533550657957</v>
      </c>
      <c r="AW17" s="20">
        <v>4.2664102380305921E-2</v>
      </c>
      <c r="AY17" s="20">
        <v>2.0116663332552059E-2</v>
      </c>
      <c r="AZ17" s="20">
        <v>3.8986978350859992E-2</v>
      </c>
      <c r="BA17" s="20">
        <v>6.5860221006685564E-3</v>
      </c>
      <c r="BB17" s="20">
        <v>4.273823386999176E-2</v>
      </c>
      <c r="BC17" s="20">
        <v>1.520736060887618E-2</v>
      </c>
      <c r="BD17" s="20">
        <v>2.5850399690295581E-2</v>
      </c>
      <c r="BE17" s="20">
        <v>8.6957082775569489E-2</v>
      </c>
      <c r="BF17" s="20">
        <v>5.8619811916657202E-2</v>
      </c>
      <c r="BG17" s="20">
        <v>9.7234434388790789E-3</v>
      </c>
    </row>
    <row r="18" spans="2:59" ht="29" x14ac:dyDescent="0.35">
      <c r="B18" s="19" t="s">
        <v>77</v>
      </c>
      <c r="C18" s="20">
        <v>5.2358121493042017E-2</v>
      </c>
      <c r="D18" s="20">
        <v>8.8156425059759083E-2</v>
      </c>
      <c r="E18" s="20">
        <v>6.110157055677648E-2</v>
      </c>
      <c r="F18" s="20">
        <v>4.1280939948524262E-2</v>
      </c>
      <c r="G18" s="20">
        <v>2.9851308119931471E-2</v>
      </c>
      <c r="H18" s="20">
        <v>4.8167823446282051E-2</v>
      </c>
      <c r="I18" s="20">
        <v>5.1356618597967432E-2</v>
      </c>
      <c r="K18" s="20">
        <v>5.0566451393548942E-2</v>
      </c>
      <c r="L18" s="20">
        <v>5.2228501875388397E-2</v>
      </c>
      <c r="N18" s="20">
        <v>8.3602998351939822E-2</v>
      </c>
      <c r="O18" s="20">
        <v>4.0196042048950227E-2</v>
      </c>
      <c r="P18" s="20">
        <v>9.0422102686067568E-2</v>
      </c>
      <c r="Q18" s="20">
        <v>2.3184016153839641E-2</v>
      </c>
      <c r="R18" s="20">
        <v>3.7697785563671017E-2</v>
      </c>
      <c r="S18" s="20">
        <v>5.3380607461207569E-2</v>
      </c>
      <c r="T18" s="20">
        <v>3.103637235832872E-2</v>
      </c>
      <c r="U18" s="20">
        <v>4.8464842712728592E-2</v>
      </c>
      <c r="V18" s="20">
        <v>7.050365476927313E-2</v>
      </c>
      <c r="W18" s="20">
        <v>3.9171405933468698E-2</v>
      </c>
      <c r="X18" s="20">
        <v>3.559357444825071E-2</v>
      </c>
      <c r="Y18" s="20">
        <v>6.0063902060905977E-2</v>
      </c>
      <c r="AA18" s="20">
        <v>6.7680061818556514E-2</v>
      </c>
      <c r="AB18" s="20">
        <v>5.2674456948921512E-2</v>
      </c>
      <c r="AC18" s="20">
        <v>4.1308111460523628E-2</v>
      </c>
      <c r="AD18" s="20">
        <v>4.5364630345636078E-2</v>
      </c>
      <c r="AF18" s="20">
        <v>2.9034572538658709E-2</v>
      </c>
      <c r="AG18" s="20">
        <v>5.8378462511428607E-2</v>
      </c>
      <c r="AH18" s="20">
        <v>0.1049583993774591</v>
      </c>
      <c r="AI18" s="20">
        <v>0.14244921597503629</v>
      </c>
      <c r="AJ18" s="20">
        <v>5.3108904743368587E-2</v>
      </c>
      <c r="AK18" s="20">
        <v>9.6191703635530743E-2</v>
      </c>
      <c r="AL18" s="20">
        <v>3.0522028970975779E-2</v>
      </c>
      <c r="AM18" s="20">
        <v>1.519763301554169E-2</v>
      </c>
      <c r="AN18" s="20">
        <v>4.4550065222449822E-2</v>
      </c>
      <c r="AP18" s="20">
        <v>3.090198615374358E-2</v>
      </c>
      <c r="AQ18" s="20">
        <v>4.5499593030841577E-2</v>
      </c>
      <c r="AR18" s="20">
        <v>7.1164538389592802E-2</v>
      </c>
      <c r="AS18" s="20">
        <v>0.15935544210287581</v>
      </c>
      <c r="AT18" s="20">
        <v>4.73584684774618E-2</v>
      </c>
      <c r="AU18" s="20">
        <v>0.1204485148306456</v>
      </c>
      <c r="AV18" s="20">
        <v>1.738654274953811E-2</v>
      </c>
      <c r="AW18" s="20">
        <v>3.7426285825934047E-2</v>
      </c>
      <c r="AY18" s="20">
        <v>2.8630077575934741E-2</v>
      </c>
      <c r="AZ18" s="20">
        <v>5.1774037759519713E-2</v>
      </c>
      <c r="BA18" s="20">
        <v>9.1096820094584627E-2</v>
      </c>
      <c r="BB18" s="20">
        <v>9.5224214654765646E-2</v>
      </c>
      <c r="BC18" s="20">
        <v>1.8598468719307659E-2</v>
      </c>
      <c r="BD18" s="20">
        <v>0.13331222080126981</v>
      </c>
      <c r="BE18" s="20">
        <v>6.0398590257571383E-2</v>
      </c>
      <c r="BF18" s="20">
        <v>3.6092947003547773E-2</v>
      </c>
      <c r="BG18" s="20">
        <v>8.5815298072994164E-2</v>
      </c>
    </row>
    <row r="19" spans="2:59" ht="29" x14ac:dyDescent="0.35">
      <c r="B19" s="19" t="s">
        <v>78</v>
      </c>
      <c r="C19" s="20">
        <v>6.3106691903371287E-2</v>
      </c>
      <c r="D19" s="20">
        <v>8.5774659606825954E-2</v>
      </c>
      <c r="E19" s="20">
        <v>7.3816571548836585E-2</v>
      </c>
      <c r="F19" s="20">
        <v>4.8774546987126688E-2</v>
      </c>
      <c r="G19" s="20">
        <v>4.0977549850468642E-2</v>
      </c>
      <c r="H19" s="20">
        <v>7.22147202776761E-2</v>
      </c>
      <c r="I19" s="20">
        <v>6.2675557253519878E-2</v>
      </c>
      <c r="K19" s="20">
        <v>5.1039890081668308E-2</v>
      </c>
      <c r="L19" s="20">
        <v>7.5185873430205594E-2</v>
      </c>
      <c r="N19" s="20">
        <v>8.7104954402676404E-2</v>
      </c>
      <c r="O19" s="20">
        <v>9.2599938422404035E-2</v>
      </c>
      <c r="P19" s="20">
        <v>5.2184943615493237E-2</v>
      </c>
      <c r="Q19" s="20">
        <v>3.470487549975914E-2</v>
      </c>
      <c r="R19" s="20">
        <v>5.1863663620697803E-2</v>
      </c>
      <c r="S19" s="20">
        <v>7.9364135679475201E-2</v>
      </c>
      <c r="T19" s="20">
        <v>4.8614778110599777E-2</v>
      </c>
      <c r="U19" s="20">
        <v>6.1348459795839687E-2</v>
      </c>
      <c r="V19" s="20">
        <v>6.3980799789675982E-2</v>
      </c>
      <c r="W19" s="20">
        <v>5.8796132517462671E-2</v>
      </c>
      <c r="X19" s="20">
        <v>6.1603940773316143E-2</v>
      </c>
      <c r="Y19" s="20">
        <v>6.6508472334976088E-2</v>
      </c>
      <c r="AA19" s="20">
        <v>6.0505685358670278E-2</v>
      </c>
      <c r="AB19" s="20">
        <v>7.1892518649839504E-2</v>
      </c>
      <c r="AC19" s="20">
        <v>6.8321238797563924E-2</v>
      </c>
      <c r="AD19" s="20">
        <v>5.2360269601876862E-2</v>
      </c>
      <c r="AF19" s="20">
        <v>6.198481453140877E-2</v>
      </c>
      <c r="AG19" s="20">
        <v>5.4386973957705587E-2</v>
      </c>
      <c r="AH19" s="20">
        <v>8.0319566228673103E-2</v>
      </c>
      <c r="AI19" s="20">
        <v>4.7272489938471017E-2</v>
      </c>
      <c r="AJ19" s="20">
        <v>3.4839426296032969E-2</v>
      </c>
      <c r="AK19" s="20">
        <v>0.12688303025572739</v>
      </c>
      <c r="AL19" s="20">
        <v>6.5237443356617048E-2</v>
      </c>
      <c r="AM19" s="20">
        <v>5.85060913184225E-2</v>
      </c>
      <c r="AN19" s="20">
        <v>7.3102129422493584E-2</v>
      </c>
      <c r="AP19" s="20">
        <v>6.2278471459447593E-2</v>
      </c>
      <c r="AQ19" s="20">
        <v>5.7579970125867991E-2</v>
      </c>
      <c r="AR19" s="20">
        <v>5.6655587155340643E-2</v>
      </c>
      <c r="AS19" s="20">
        <v>2.5135479138951661E-2</v>
      </c>
      <c r="AT19" s="20">
        <v>5.9839578198859163E-2</v>
      </c>
      <c r="AU19" s="20">
        <v>0.1303377214462674</v>
      </c>
      <c r="AV19" s="20">
        <v>9.1764110425292936E-2</v>
      </c>
      <c r="AW19" s="20">
        <v>7.6388515096294296E-2</v>
      </c>
      <c r="AY19" s="20">
        <v>6.1234056761764688E-2</v>
      </c>
      <c r="AZ19" s="20">
        <v>4.8816304271784267E-2</v>
      </c>
      <c r="BA19" s="20">
        <v>8.4096424609097428E-2</v>
      </c>
      <c r="BB19" s="20">
        <v>5.7859582329743642E-2</v>
      </c>
      <c r="BC19" s="20">
        <v>5.4953734776894997E-2</v>
      </c>
      <c r="BD19" s="20">
        <v>9.9461672900337417E-2</v>
      </c>
      <c r="BE19" s="20">
        <v>7.2510115806893705E-2</v>
      </c>
      <c r="BF19" s="20">
        <v>7.391403878263951E-2</v>
      </c>
      <c r="BG19" s="20">
        <v>9.1375406347795271E-2</v>
      </c>
    </row>
    <row r="20" spans="2:59" ht="29" x14ac:dyDescent="0.35">
      <c r="B20" s="19" t="s">
        <v>79</v>
      </c>
      <c r="C20" s="20">
        <v>5.6887698436607501E-2</v>
      </c>
      <c r="D20" s="20">
        <v>3.801835100108366E-2</v>
      </c>
      <c r="E20" s="20">
        <v>5.8852631739320482E-2</v>
      </c>
      <c r="F20" s="20">
        <v>3.1843024970569879E-2</v>
      </c>
      <c r="G20" s="20">
        <v>5.8534520577293823E-2</v>
      </c>
      <c r="H20" s="20">
        <v>3.9591337474012889E-2</v>
      </c>
      <c r="I20" s="20">
        <v>9.8311579711346755E-2</v>
      </c>
      <c r="K20" s="20">
        <v>7.0557985808294629E-2</v>
      </c>
      <c r="L20" s="20">
        <v>4.3744398996860993E-2</v>
      </c>
      <c r="N20" s="20">
        <v>5.9023761448905102E-2</v>
      </c>
      <c r="O20" s="20">
        <v>5.7803503537930789E-2</v>
      </c>
      <c r="P20" s="20">
        <v>3.8624837139919078E-2</v>
      </c>
      <c r="Q20" s="20">
        <v>4.7916870175010493E-2</v>
      </c>
      <c r="R20" s="20">
        <v>6.8275581265348897E-2</v>
      </c>
      <c r="S20" s="20">
        <v>7.3155660781204682E-2</v>
      </c>
      <c r="T20" s="20">
        <v>5.7570423063861072E-2</v>
      </c>
      <c r="U20" s="20">
        <v>8.0040427606222764E-2</v>
      </c>
      <c r="V20" s="20">
        <v>1.9244726002405049E-2</v>
      </c>
      <c r="W20" s="20">
        <v>6.5608402941540966E-2</v>
      </c>
      <c r="X20" s="20">
        <v>7.4990907397535E-2</v>
      </c>
      <c r="Y20" s="20">
        <v>4.6393796805979451E-2</v>
      </c>
      <c r="AA20" s="20">
        <v>6.576883902892848E-2</v>
      </c>
      <c r="AB20" s="20">
        <v>4.4964586522075557E-2</v>
      </c>
      <c r="AC20" s="20">
        <v>5.1588122869854869E-2</v>
      </c>
      <c r="AD20" s="20">
        <v>6.4521253336103271E-2</v>
      </c>
      <c r="AF20" s="20">
        <v>7.8455160930997789E-2</v>
      </c>
      <c r="AG20" s="20">
        <v>4.2292382552004577E-2</v>
      </c>
      <c r="AH20" s="20">
        <v>5.4469124575758789E-2</v>
      </c>
      <c r="AI20" s="20">
        <v>1.8020859533675271E-2</v>
      </c>
      <c r="AJ20" s="20">
        <v>0.18309314661420609</v>
      </c>
      <c r="AK20" s="20">
        <v>5.0983257369001098E-2</v>
      </c>
      <c r="AL20" s="20">
        <v>2.9586376370548419E-2</v>
      </c>
      <c r="AM20" s="20">
        <v>9.1627190245049617E-2</v>
      </c>
      <c r="AN20" s="20">
        <v>5.1286314300032103E-2</v>
      </c>
      <c r="AP20" s="20">
        <v>8.6597854561998824E-2</v>
      </c>
      <c r="AQ20" s="20">
        <v>5.0388869512278771E-2</v>
      </c>
      <c r="AR20" s="20">
        <v>5.0403340679509419E-2</v>
      </c>
      <c r="AS20" s="20">
        <v>3.8189922040799143E-2</v>
      </c>
      <c r="AT20" s="20">
        <v>5.8719776573331918E-2</v>
      </c>
      <c r="AU20" s="20">
        <v>5.5462731662242137E-2</v>
      </c>
      <c r="AV20" s="20">
        <v>7.5450848414986588E-2</v>
      </c>
      <c r="AW20" s="20">
        <v>4.4425288482103538E-2</v>
      </c>
      <c r="AY20" s="20">
        <v>9.283141827717134E-2</v>
      </c>
      <c r="AZ20" s="20">
        <v>6.3094797261629074E-2</v>
      </c>
      <c r="BA20" s="20">
        <v>5.4029037084835113E-2</v>
      </c>
      <c r="BB20" s="20">
        <v>1.064956673108265E-2</v>
      </c>
      <c r="BC20" s="20">
        <v>5.1815495119243639E-2</v>
      </c>
      <c r="BD20" s="20">
        <v>6.2596043800827519E-2</v>
      </c>
      <c r="BE20" s="20">
        <v>4.7628719698042013E-2</v>
      </c>
      <c r="BF20" s="20">
        <v>3.4489990776942217E-2</v>
      </c>
      <c r="BG20" s="20">
        <v>0.11362013010258119</v>
      </c>
    </row>
    <row r="21" spans="2:59" x14ac:dyDescent="0.35">
      <c r="B21" s="19" t="s">
        <v>80</v>
      </c>
      <c r="C21" s="20">
        <v>6.0165726154426816E-3</v>
      </c>
      <c r="D21" s="20">
        <v>9.7056586401873968E-3</v>
      </c>
      <c r="E21" s="20">
        <v>8.6894267625997734E-3</v>
      </c>
      <c r="F21" s="20">
        <v>5.7433138765420073E-3</v>
      </c>
      <c r="G21" s="20">
        <v>3.006117371720149E-3</v>
      </c>
      <c r="H21" s="20">
        <v>3.5178199919167238E-3</v>
      </c>
      <c r="I21" s="20">
        <v>5.719974940840299E-3</v>
      </c>
      <c r="K21" s="20">
        <v>8.3050522358883386E-3</v>
      </c>
      <c r="L21" s="20">
        <v>3.8015357324726372E-3</v>
      </c>
      <c r="N21" s="20">
        <v>2.1345335394326238E-2</v>
      </c>
      <c r="O21" s="20">
        <v>0</v>
      </c>
      <c r="P21" s="20">
        <v>7.9679093664138858E-3</v>
      </c>
      <c r="Q21" s="20">
        <v>0</v>
      </c>
      <c r="R21" s="20">
        <v>0</v>
      </c>
      <c r="S21" s="20">
        <v>0</v>
      </c>
      <c r="T21" s="20">
        <v>0</v>
      </c>
      <c r="U21" s="20">
        <v>4.9838077719664359E-3</v>
      </c>
      <c r="V21" s="20">
        <v>1.151430813576748E-2</v>
      </c>
      <c r="W21" s="20">
        <v>1.255745397732658E-2</v>
      </c>
      <c r="X21" s="20">
        <v>0</v>
      </c>
      <c r="Y21" s="20">
        <v>0</v>
      </c>
      <c r="AA21" s="20">
        <v>1.651662925202889E-3</v>
      </c>
      <c r="AB21" s="20">
        <v>8.8259126489071103E-3</v>
      </c>
      <c r="AC21" s="20">
        <v>6.3427101692525006E-3</v>
      </c>
      <c r="AD21" s="20">
        <v>7.5368491892125206E-3</v>
      </c>
      <c r="AF21" s="20">
        <v>1.6638040561450099E-3</v>
      </c>
      <c r="AG21" s="20">
        <v>3.6801801107959929E-3</v>
      </c>
      <c r="AH21" s="20">
        <v>8.6455114184703363E-3</v>
      </c>
      <c r="AI21" s="20">
        <v>0</v>
      </c>
      <c r="AJ21" s="20">
        <v>2.32362705544309E-2</v>
      </c>
      <c r="AK21" s="20">
        <v>1.521924306559333E-2</v>
      </c>
      <c r="AL21" s="20">
        <v>3.3627767826866E-3</v>
      </c>
      <c r="AM21" s="20">
        <v>2.7531602737402371E-2</v>
      </c>
      <c r="AN21" s="20">
        <v>1.4520063261929769E-2</v>
      </c>
      <c r="AP21" s="20">
        <v>0</v>
      </c>
      <c r="AQ21" s="20">
        <v>4.8150157694699953E-3</v>
      </c>
      <c r="AR21" s="20">
        <v>6.2595655800868292E-3</v>
      </c>
      <c r="AS21" s="20">
        <v>8.8585684686985772E-3</v>
      </c>
      <c r="AT21" s="20">
        <v>3.4646714853816931E-3</v>
      </c>
      <c r="AU21" s="20">
        <v>1.6556431224864689E-2</v>
      </c>
      <c r="AV21" s="20">
        <v>1.644775983885929E-2</v>
      </c>
      <c r="AW21" s="20">
        <v>1.1434472631453019E-2</v>
      </c>
      <c r="AY21" s="20">
        <v>3.193544434447811E-3</v>
      </c>
      <c r="AZ21" s="20">
        <v>1.312802652615489E-2</v>
      </c>
      <c r="BA21" s="20">
        <v>0</v>
      </c>
      <c r="BB21" s="20">
        <v>8.4724331949106845E-3</v>
      </c>
      <c r="BC21" s="20">
        <v>0</v>
      </c>
      <c r="BD21" s="20">
        <v>1.455008763621172E-2</v>
      </c>
      <c r="BE21" s="20">
        <v>1.6215868774298418E-2</v>
      </c>
      <c r="BF21" s="20">
        <v>4.316460656677408E-3</v>
      </c>
      <c r="BG21" s="20">
        <v>0</v>
      </c>
    </row>
    <row r="23" spans="2:59" ht="58" x14ac:dyDescent="0.35">
      <c r="B23" s="17" t="s">
        <v>81</v>
      </c>
    </row>
    <row r="24" spans="2:59" x14ac:dyDescent="0.35">
      <c r="B24" s="18" t="s">
        <v>16</v>
      </c>
    </row>
    <row r="25" spans="2:59" ht="43.5" x14ac:dyDescent="0.35">
      <c r="B25" s="19" t="s">
        <v>82</v>
      </c>
      <c r="C25" s="20">
        <v>0.55674355162515743</v>
      </c>
      <c r="D25" s="20">
        <v>0.3911563232049361</v>
      </c>
      <c r="E25" s="20">
        <v>0.39093368546128282</v>
      </c>
      <c r="F25" s="20">
        <v>0.46647735015719821</v>
      </c>
      <c r="G25" s="20">
        <v>0.61628559820347173</v>
      </c>
      <c r="H25" s="20">
        <v>0.66167822213965843</v>
      </c>
      <c r="I25" s="20">
        <v>0.75569870292957553</v>
      </c>
      <c r="K25" s="20">
        <v>0.5939082765808732</v>
      </c>
      <c r="L25" s="20">
        <v>0.52076570312244441</v>
      </c>
      <c r="N25" s="20">
        <v>0.66692096531179512</v>
      </c>
      <c r="O25" s="20">
        <v>0.54869813197689421</v>
      </c>
      <c r="P25" s="20">
        <v>0.55161891951241959</v>
      </c>
      <c r="Q25" s="20">
        <v>0.4633274157747781</v>
      </c>
      <c r="R25" s="20">
        <v>0.49238379971059731</v>
      </c>
      <c r="S25" s="20">
        <v>0.58497596140564001</v>
      </c>
      <c r="T25" s="20">
        <v>0.47618903883989522</v>
      </c>
      <c r="U25" s="20">
        <v>0.48463545707355338</v>
      </c>
      <c r="V25" s="20">
        <v>0.50372733622664501</v>
      </c>
      <c r="W25" s="20">
        <v>0.56741149982611916</v>
      </c>
      <c r="X25" s="20">
        <v>0.61720153324905114</v>
      </c>
      <c r="Y25" s="20">
        <v>0.69508804437404759</v>
      </c>
      <c r="AA25" s="20">
        <v>0.58473665509089556</v>
      </c>
      <c r="AB25" s="20">
        <v>0.63086542503450582</v>
      </c>
      <c r="AC25" s="20">
        <v>0.52802271937922374</v>
      </c>
      <c r="AD25" s="20">
        <v>0.47628021307371632</v>
      </c>
      <c r="AF25" s="20">
        <v>0.71874279923983042</v>
      </c>
      <c r="AG25" s="20">
        <v>0.53520916477360136</v>
      </c>
      <c r="AH25" s="20">
        <v>0.60353330795087201</v>
      </c>
      <c r="AI25" s="20">
        <v>0.43859252557207767</v>
      </c>
      <c r="AJ25" s="20">
        <v>0.68236718006871655</v>
      </c>
      <c r="AK25" s="20">
        <v>0.7988060249389578</v>
      </c>
      <c r="AL25" s="20">
        <v>0.30944749372216279</v>
      </c>
      <c r="AM25" s="20">
        <v>0.29821063809876353</v>
      </c>
      <c r="AN25" s="20">
        <v>0.49827104660954941</v>
      </c>
      <c r="AP25" s="20">
        <v>0.69792036105159061</v>
      </c>
      <c r="AQ25" s="20">
        <v>0.54465181458152301</v>
      </c>
      <c r="AR25" s="20">
        <v>0.62288630245252674</v>
      </c>
      <c r="AS25" s="20">
        <v>0.4927373740602265</v>
      </c>
      <c r="AT25" s="20">
        <v>0.6436686239743743</v>
      </c>
      <c r="AU25" s="20">
        <v>0.81708969417003541</v>
      </c>
      <c r="AV25" s="20">
        <v>0.1730672779129826</v>
      </c>
      <c r="AW25" s="20">
        <v>0.38687501095724758</v>
      </c>
      <c r="AY25" s="20">
        <v>0.66293546520047331</v>
      </c>
      <c r="AZ25" s="20">
        <v>0.6248943038919027</v>
      </c>
      <c r="BA25" s="20">
        <v>0.64463986231320058</v>
      </c>
      <c r="BB25" s="20">
        <v>0.49170278878814427</v>
      </c>
      <c r="BC25" s="20">
        <v>0.6872839273735879</v>
      </c>
      <c r="BD25" s="20">
        <v>0.76048249072427077</v>
      </c>
      <c r="BE25" s="20">
        <v>9.2501379730429642E-2</v>
      </c>
      <c r="BF25" s="20">
        <v>0.17606376676550781</v>
      </c>
      <c r="BG25" s="20">
        <v>0.5471060888701742</v>
      </c>
    </row>
    <row r="26" spans="2:59" ht="43.5" x14ac:dyDescent="0.35">
      <c r="B26" s="19" t="s">
        <v>83</v>
      </c>
      <c r="C26" s="20">
        <v>9.9346121069820853E-2</v>
      </c>
      <c r="D26" s="20">
        <v>0.16092724519242699</v>
      </c>
      <c r="E26" s="20">
        <v>0.16838654512742551</v>
      </c>
      <c r="F26" s="20">
        <v>9.9120357153703126E-2</v>
      </c>
      <c r="G26" s="20">
        <v>9.4244061100091592E-2</v>
      </c>
      <c r="H26" s="20">
        <v>4.3817825102654057E-2</v>
      </c>
      <c r="I26" s="20">
        <v>4.3947814004401529E-2</v>
      </c>
      <c r="K26" s="20">
        <v>0.10796235432853141</v>
      </c>
      <c r="L26" s="20">
        <v>9.1329600250088766E-2</v>
      </c>
      <c r="N26" s="20">
        <v>8.3087329669737295E-2</v>
      </c>
      <c r="O26" s="20">
        <v>0.105805772464089</v>
      </c>
      <c r="P26" s="20">
        <v>0.121642495555994</v>
      </c>
      <c r="Q26" s="20">
        <v>0.1018954041255055</v>
      </c>
      <c r="R26" s="20">
        <v>0.1161130101934922</v>
      </c>
      <c r="S26" s="20">
        <v>0.1017707839678197</v>
      </c>
      <c r="T26" s="20">
        <v>7.462485371379407E-2</v>
      </c>
      <c r="U26" s="20">
        <v>0.1205191554560906</v>
      </c>
      <c r="V26" s="20">
        <v>0.13628377609024989</v>
      </c>
      <c r="W26" s="20">
        <v>7.036597322202312E-2</v>
      </c>
      <c r="X26" s="20">
        <v>6.9917051142016295E-2</v>
      </c>
      <c r="Y26" s="20">
        <v>8.5971898758605531E-2</v>
      </c>
      <c r="AA26" s="20">
        <v>8.4729142034258353E-2</v>
      </c>
      <c r="AB26" s="20">
        <v>7.3750307373253055E-2</v>
      </c>
      <c r="AC26" s="20">
        <v>0.1277274474614897</v>
      </c>
      <c r="AD26" s="20">
        <v>0.1170161655413739</v>
      </c>
      <c r="AF26" s="20">
        <v>7.4564442237928158E-2</v>
      </c>
      <c r="AG26" s="20">
        <v>0.1187235721820442</v>
      </c>
      <c r="AH26" s="20">
        <v>9.8403417761361786E-2</v>
      </c>
      <c r="AI26" s="20">
        <v>0.20198845033111171</v>
      </c>
      <c r="AJ26" s="20">
        <v>5.2850683578066368E-2</v>
      </c>
      <c r="AK26" s="20">
        <v>7.6257801627898761E-2</v>
      </c>
      <c r="AL26" s="20">
        <v>6.3941237419319633E-2</v>
      </c>
      <c r="AM26" s="20">
        <v>0.1219531317745141</v>
      </c>
      <c r="AN26" s="20">
        <v>0.12195406829292831</v>
      </c>
      <c r="AP26" s="20">
        <v>7.7032364477459744E-2</v>
      </c>
      <c r="AQ26" s="20">
        <v>0.14142989777858189</v>
      </c>
      <c r="AR26" s="20">
        <v>0.1144194072162395</v>
      </c>
      <c r="AS26" s="20">
        <v>0.10256433580988621</v>
      </c>
      <c r="AT26" s="20">
        <v>0.10190530747055319</v>
      </c>
      <c r="AU26" s="20">
        <v>8.2957939666919875E-2</v>
      </c>
      <c r="AV26" s="20">
        <v>7.2706420085396115E-2</v>
      </c>
      <c r="AW26" s="20">
        <v>4.9318787313839547E-2</v>
      </c>
      <c r="AY26" s="20">
        <v>0.12628415797323611</v>
      </c>
      <c r="AZ26" s="20">
        <v>0.1091833437366594</v>
      </c>
      <c r="BA26" s="20">
        <v>0.12806572234514149</v>
      </c>
      <c r="BB26" s="20">
        <v>0.1241806703168612</v>
      </c>
      <c r="BC26" s="20">
        <v>9.6705516942433997E-2</v>
      </c>
      <c r="BD26" s="20">
        <v>8.315439126847804E-2</v>
      </c>
      <c r="BE26" s="20">
        <v>4.1712253726000473E-2</v>
      </c>
      <c r="BF26" s="20">
        <v>3.9661329599795202E-2</v>
      </c>
      <c r="BG26" s="20">
        <v>8.8330223024850218E-2</v>
      </c>
    </row>
    <row r="27" spans="2:59" ht="43.5" x14ac:dyDescent="0.35">
      <c r="B27" s="19" t="s">
        <v>84</v>
      </c>
      <c r="C27" s="20">
        <v>0.13723325529176331</v>
      </c>
      <c r="D27" s="20">
        <v>0.17579812587289401</v>
      </c>
      <c r="E27" s="20">
        <v>0.17571393719162759</v>
      </c>
      <c r="F27" s="20">
        <v>0.19213920623775169</v>
      </c>
      <c r="G27" s="20">
        <v>0.11112868104806591</v>
      </c>
      <c r="H27" s="20">
        <v>0.1241737518484239</v>
      </c>
      <c r="I27" s="20">
        <v>6.5927816197943426E-2</v>
      </c>
      <c r="K27" s="20">
        <v>0.1418495702163402</v>
      </c>
      <c r="L27" s="20">
        <v>0.13206796493594949</v>
      </c>
      <c r="N27" s="20">
        <v>0.11260666751838889</v>
      </c>
      <c r="O27" s="20">
        <v>6.6509991024587475E-2</v>
      </c>
      <c r="P27" s="20">
        <v>0.13113853585929769</v>
      </c>
      <c r="Q27" s="20">
        <v>0.15142822999879821</v>
      </c>
      <c r="R27" s="20">
        <v>0.19471647791024529</v>
      </c>
      <c r="S27" s="20">
        <v>0.10544862179118859</v>
      </c>
      <c r="T27" s="20">
        <v>0.17316817144485341</v>
      </c>
      <c r="U27" s="20">
        <v>0.18371377909635159</v>
      </c>
      <c r="V27" s="20">
        <v>0.17626307139171721</v>
      </c>
      <c r="W27" s="20">
        <v>0.12935781242649941</v>
      </c>
      <c r="X27" s="20">
        <v>6.0573008072521382E-2</v>
      </c>
      <c r="Y27" s="20">
        <v>8.4857368889345072E-2</v>
      </c>
      <c r="AA27" s="20">
        <v>0.1729795017801731</v>
      </c>
      <c r="AB27" s="20">
        <v>0.1192602744491906</v>
      </c>
      <c r="AC27" s="20">
        <v>0.13307764089125851</v>
      </c>
      <c r="AD27" s="20">
        <v>0.12136903435932191</v>
      </c>
      <c r="AF27" s="20">
        <v>9.9578488803039295E-2</v>
      </c>
      <c r="AG27" s="20">
        <v>0.22132637815196429</v>
      </c>
      <c r="AH27" s="20">
        <v>0.10665973659441221</v>
      </c>
      <c r="AI27" s="20">
        <v>0.16492425264568419</v>
      </c>
      <c r="AJ27" s="20">
        <v>6.2680915114054978E-2</v>
      </c>
      <c r="AK27" s="20">
        <v>2.6248286646500009E-2</v>
      </c>
      <c r="AL27" s="20">
        <v>8.9030249359385513E-2</v>
      </c>
      <c r="AM27" s="20">
        <v>6.6550386319508742E-2</v>
      </c>
      <c r="AN27" s="20">
        <v>0.1536007501008558</v>
      </c>
      <c r="AP27" s="20">
        <v>0.11979154770758001</v>
      </c>
      <c r="AQ27" s="20">
        <v>0.18942013256907739</v>
      </c>
      <c r="AR27" s="20">
        <v>0.1408423219967308</v>
      </c>
      <c r="AS27" s="20">
        <v>0.16911130949803271</v>
      </c>
      <c r="AT27" s="20">
        <v>0.1057144753763021</v>
      </c>
      <c r="AU27" s="20">
        <v>2.8569387442467779E-2</v>
      </c>
      <c r="AV27" s="20">
        <v>9.4611257535001658E-2</v>
      </c>
      <c r="AW27" s="20">
        <v>0.1002376397306569</v>
      </c>
      <c r="AY27" s="20">
        <v>0.1166376348911662</v>
      </c>
      <c r="AZ27" s="20">
        <v>0.1701998972063592</v>
      </c>
      <c r="BA27" s="20">
        <v>0.1290617425198502</v>
      </c>
      <c r="BB27" s="20">
        <v>0.2138163196605202</v>
      </c>
      <c r="BC27" s="20">
        <v>9.8998637486466742E-2</v>
      </c>
      <c r="BD27" s="20">
        <v>6.510817710770718E-2</v>
      </c>
      <c r="BE27" s="20">
        <v>5.8138403201197369E-2</v>
      </c>
      <c r="BF27" s="20">
        <v>0.16922246202648461</v>
      </c>
      <c r="BG27" s="20">
        <v>0.14663031422849451</v>
      </c>
    </row>
    <row r="28" spans="2:59" ht="43.5" x14ac:dyDescent="0.35">
      <c r="B28" s="19" t="s">
        <v>85</v>
      </c>
      <c r="C28" s="20">
        <v>6.3770201992721751E-2</v>
      </c>
      <c r="D28" s="20">
        <v>9.9593444120342059E-2</v>
      </c>
      <c r="E28" s="20">
        <v>0.1002554477033774</v>
      </c>
      <c r="F28" s="20">
        <v>6.5580467089947123E-2</v>
      </c>
      <c r="G28" s="20">
        <v>5.6511619583045118E-2</v>
      </c>
      <c r="H28" s="20">
        <v>3.5129879985082157E-2</v>
      </c>
      <c r="I28" s="20">
        <v>3.3964235161840287E-2</v>
      </c>
      <c r="K28" s="20">
        <v>5.87838371271278E-2</v>
      </c>
      <c r="L28" s="20">
        <v>6.8920524597608099E-2</v>
      </c>
      <c r="N28" s="20">
        <v>6.3255658439756599E-2</v>
      </c>
      <c r="O28" s="20">
        <v>1.582523541082264E-2</v>
      </c>
      <c r="P28" s="20">
        <v>4.7931961535696517E-2</v>
      </c>
      <c r="Q28" s="20">
        <v>0.10412533871468201</v>
      </c>
      <c r="R28" s="20">
        <v>5.8599836331654588E-2</v>
      </c>
      <c r="S28" s="20">
        <v>6.4414123764990824E-2</v>
      </c>
      <c r="T28" s="20">
        <v>8.8990746404685045E-2</v>
      </c>
      <c r="U28" s="20">
        <v>7.0425400784460107E-2</v>
      </c>
      <c r="V28" s="20">
        <v>8.1373299644511912E-2</v>
      </c>
      <c r="W28" s="20">
        <v>4.2293447567799597E-2</v>
      </c>
      <c r="X28" s="20">
        <v>6.0878630710663052E-2</v>
      </c>
      <c r="Y28" s="20">
        <v>5.687581542138128E-2</v>
      </c>
      <c r="AA28" s="20">
        <v>6.9563859293947358E-2</v>
      </c>
      <c r="AB28" s="20">
        <v>4.0073717352363668E-2</v>
      </c>
      <c r="AC28" s="20">
        <v>7.6286008713719586E-2</v>
      </c>
      <c r="AD28" s="20">
        <v>7.1306891973515044E-2</v>
      </c>
      <c r="AF28" s="20">
        <v>4.453761632233582E-2</v>
      </c>
      <c r="AG28" s="20">
        <v>6.7454462736436516E-2</v>
      </c>
      <c r="AH28" s="20">
        <v>0.106045617458455</v>
      </c>
      <c r="AI28" s="20">
        <v>0.1019878667429867</v>
      </c>
      <c r="AJ28" s="20">
        <v>9.0293261364644925E-2</v>
      </c>
      <c r="AK28" s="20">
        <v>3.9579985156794589E-2</v>
      </c>
      <c r="AL28" s="20">
        <v>5.0014460276910457E-2</v>
      </c>
      <c r="AM28" s="20">
        <v>8.2094749656145174E-2</v>
      </c>
      <c r="AN28" s="20">
        <v>7.1047493237316836E-2</v>
      </c>
      <c r="AP28" s="20">
        <v>4.5971548459555443E-2</v>
      </c>
      <c r="AQ28" s="20">
        <v>7.6119049826252089E-2</v>
      </c>
      <c r="AR28" s="20">
        <v>5.8074327250247582E-2</v>
      </c>
      <c r="AS28" s="20">
        <v>8.8183421925847411E-2</v>
      </c>
      <c r="AT28" s="20">
        <v>7.3633687392846481E-2</v>
      </c>
      <c r="AU28" s="20">
        <v>3.9702711884209249E-2</v>
      </c>
      <c r="AV28" s="20">
        <v>6.8611317669521943E-2</v>
      </c>
      <c r="AW28" s="20">
        <v>5.0851579109847042E-2</v>
      </c>
      <c r="AY28" s="20">
        <v>5.5058751421507943E-2</v>
      </c>
      <c r="AZ28" s="20">
        <v>5.7154553470972813E-2</v>
      </c>
      <c r="BA28" s="20">
        <v>6.1065589542447847E-2</v>
      </c>
      <c r="BB28" s="20">
        <v>8.8515110289302784E-2</v>
      </c>
      <c r="BC28" s="20">
        <v>4.9386492407771022E-2</v>
      </c>
      <c r="BD28" s="20">
        <v>5.0037228631770132E-2</v>
      </c>
      <c r="BE28" s="20">
        <v>4.2666822755973312E-2</v>
      </c>
      <c r="BF28" s="20">
        <v>9.2731633755500684E-2</v>
      </c>
      <c r="BG28" s="20">
        <v>0.1039890203383899</v>
      </c>
    </row>
    <row r="29" spans="2:59" ht="29" x14ac:dyDescent="0.35">
      <c r="B29" s="19" t="s">
        <v>86</v>
      </c>
      <c r="C29" s="20">
        <v>0.14290687002053659</v>
      </c>
      <c r="D29" s="20">
        <v>0.17252486160940109</v>
      </c>
      <c r="E29" s="20">
        <v>0.1647103845162867</v>
      </c>
      <c r="F29" s="20">
        <v>0.1766826193613997</v>
      </c>
      <c r="G29" s="20">
        <v>0.1218300400653257</v>
      </c>
      <c r="H29" s="20">
        <v>0.13520032092418141</v>
      </c>
      <c r="I29" s="20">
        <v>0.10046143170623929</v>
      </c>
      <c r="K29" s="20">
        <v>9.7495961747127366E-2</v>
      </c>
      <c r="L29" s="20">
        <v>0.1869162070939093</v>
      </c>
      <c r="N29" s="20">
        <v>7.4129379060322201E-2</v>
      </c>
      <c r="O29" s="20">
        <v>0.26316086912360659</v>
      </c>
      <c r="P29" s="20">
        <v>0.14766808753659219</v>
      </c>
      <c r="Q29" s="20">
        <v>0.1792236113862363</v>
      </c>
      <c r="R29" s="20">
        <v>0.1381868758540106</v>
      </c>
      <c r="S29" s="20">
        <v>0.14339050907036091</v>
      </c>
      <c r="T29" s="20">
        <v>0.18702718959677231</v>
      </c>
      <c r="U29" s="20">
        <v>0.14070620758954441</v>
      </c>
      <c r="V29" s="20">
        <v>0.10235251664687579</v>
      </c>
      <c r="W29" s="20">
        <v>0.19057126695755849</v>
      </c>
      <c r="X29" s="20">
        <v>0.19142977682574791</v>
      </c>
      <c r="Y29" s="20">
        <v>7.7206872556620676E-2</v>
      </c>
      <c r="AA29" s="20">
        <v>8.7990841800725583E-2</v>
      </c>
      <c r="AB29" s="20">
        <v>0.1360502757906869</v>
      </c>
      <c r="AC29" s="20">
        <v>0.13488618355430829</v>
      </c>
      <c r="AD29" s="20">
        <v>0.21402769505207289</v>
      </c>
      <c r="AF29" s="20">
        <v>6.25766533968663E-2</v>
      </c>
      <c r="AG29" s="20">
        <v>5.7286422155953413E-2</v>
      </c>
      <c r="AH29" s="20">
        <v>8.5357920234898813E-2</v>
      </c>
      <c r="AI29" s="20">
        <v>9.2506904708139673E-2</v>
      </c>
      <c r="AJ29" s="20">
        <v>0.1118079598745171</v>
      </c>
      <c r="AK29" s="20">
        <v>5.9107901629848858E-2</v>
      </c>
      <c r="AL29" s="20">
        <v>0.48756655922222158</v>
      </c>
      <c r="AM29" s="20">
        <v>0.43119109415106871</v>
      </c>
      <c r="AN29" s="20">
        <v>0.1551266417593497</v>
      </c>
      <c r="AP29" s="20">
        <v>5.9284178303814133E-2</v>
      </c>
      <c r="AQ29" s="20">
        <v>4.8379105244565547E-2</v>
      </c>
      <c r="AR29" s="20">
        <v>6.3777641084255654E-2</v>
      </c>
      <c r="AS29" s="20">
        <v>0.14740355870600719</v>
      </c>
      <c r="AT29" s="20">
        <v>7.5077905785923979E-2</v>
      </c>
      <c r="AU29" s="20">
        <v>3.16802668363678E-2</v>
      </c>
      <c r="AV29" s="20">
        <v>0.59100372679709789</v>
      </c>
      <c r="AW29" s="20">
        <v>0.41271698288840869</v>
      </c>
      <c r="AY29" s="20">
        <v>3.9083990513616572E-2</v>
      </c>
      <c r="AZ29" s="20">
        <v>3.8567901694105892E-2</v>
      </c>
      <c r="BA29" s="20">
        <v>3.7167083279359768E-2</v>
      </c>
      <c r="BB29" s="20">
        <v>8.1785110945171338E-2</v>
      </c>
      <c r="BC29" s="20">
        <v>6.7625425789740221E-2</v>
      </c>
      <c r="BD29" s="20">
        <v>4.121771226777389E-2</v>
      </c>
      <c r="BE29" s="20">
        <v>0.76498114058639921</v>
      </c>
      <c r="BF29" s="20">
        <v>0.52232080785271173</v>
      </c>
      <c r="BG29" s="20">
        <v>0.11394435353809131</v>
      </c>
    </row>
    <row r="31" spans="2:59" ht="72.5" x14ac:dyDescent="0.35">
      <c r="B31" s="17" t="s">
        <v>87</v>
      </c>
    </row>
    <row r="32" spans="2:59" x14ac:dyDescent="0.35">
      <c r="B32" s="18" t="s">
        <v>16</v>
      </c>
    </row>
    <row r="33" spans="2:59" x14ac:dyDescent="0.35">
      <c r="B33" s="19" t="s">
        <v>88</v>
      </c>
      <c r="C33" s="20">
        <v>8.6381729016156705E-2</v>
      </c>
      <c r="D33" s="20">
        <v>4.9712778042295958E-2</v>
      </c>
      <c r="E33" s="20">
        <v>9.2344912317422589E-2</v>
      </c>
      <c r="F33" s="20">
        <v>8.1281681196129274E-2</v>
      </c>
      <c r="G33" s="20">
        <v>0.10892651484443019</v>
      </c>
      <c r="H33" s="20">
        <v>0.11192355863621049</v>
      </c>
      <c r="I33" s="20">
        <v>7.4793967472637668E-2</v>
      </c>
      <c r="K33" s="20">
        <v>8.94720661147686E-2</v>
      </c>
      <c r="L33" s="20">
        <v>8.3720354371433353E-2</v>
      </c>
      <c r="N33" s="20">
        <v>8.4477749118021736E-2</v>
      </c>
      <c r="O33" s="20">
        <v>0.12882961456411079</v>
      </c>
      <c r="P33" s="20">
        <v>6.7861485212939221E-2</v>
      </c>
      <c r="Q33" s="20">
        <v>7.5898542991940113E-2</v>
      </c>
      <c r="R33" s="20">
        <v>0.1799681488690153</v>
      </c>
      <c r="S33" s="20">
        <v>7.679343042754555E-2</v>
      </c>
      <c r="T33" s="20">
        <v>5.9766734944270677E-2</v>
      </c>
      <c r="U33" s="20">
        <v>5.1423033779074402E-2</v>
      </c>
      <c r="V33" s="20">
        <v>8.5843278356785235E-2</v>
      </c>
      <c r="W33" s="20">
        <v>6.292881709211913E-2</v>
      </c>
      <c r="X33" s="20">
        <v>7.2025864840129239E-2</v>
      </c>
      <c r="Y33" s="20">
        <v>8.6671406404073892E-2</v>
      </c>
      <c r="AA33" s="20">
        <v>9.8753959835138405E-2</v>
      </c>
      <c r="AB33" s="20">
        <v>8.7700826091619458E-2</v>
      </c>
      <c r="AC33" s="20">
        <v>8.0068157262302875E-2</v>
      </c>
      <c r="AD33" s="20">
        <v>7.745193141972069E-2</v>
      </c>
      <c r="AF33" s="20">
        <v>5.3355310275645808E-2</v>
      </c>
      <c r="AG33" s="20">
        <v>0.1746045519931699</v>
      </c>
      <c r="AH33" s="20">
        <v>6.5587352171746535E-2</v>
      </c>
      <c r="AI33" s="20">
        <v>5.611065643129387E-2</v>
      </c>
      <c r="AJ33" s="20">
        <v>5.048404264631292E-2</v>
      </c>
      <c r="AK33" s="20">
        <v>2.929774829583227E-2</v>
      </c>
      <c r="AL33" s="20">
        <v>4.1446355652656662E-2</v>
      </c>
      <c r="AM33" s="20">
        <v>3.6230673326383182E-2</v>
      </c>
      <c r="AN33" s="20">
        <v>6.2810112991372097E-2</v>
      </c>
      <c r="AP33" s="20">
        <v>4.867760903292092E-2</v>
      </c>
      <c r="AQ33" s="20">
        <v>0.17516049725827659</v>
      </c>
      <c r="AR33" s="20">
        <v>7.6482039594228696E-2</v>
      </c>
      <c r="AS33" s="20">
        <v>4.2038564141264938E-2</v>
      </c>
      <c r="AT33" s="20">
        <v>2.0705025454732691E-2</v>
      </c>
      <c r="AU33" s="20">
        <v>4.8880395890271842E-2</v>
      </c>
      <c r="AV33" s="20">
        <v>0</v>
      </c>
      <c r="AW33" s="20">
        <v>5.7886784266934832E-2</v>
      </c>
      <c r="AY33" s="20">
        <v>4.4394238923871732E-2</v>
      </c>
      <c r="AZ33" s="20">
        <v>0.24169349507951149</v>
      </c>
      <c r="BA33" s="20">
        <v>5.7441856703653531E-2</v>
      </c>
      <c r="BB33" s="20">
        <v>6.9948998931562492E-2</v>
      </c>
      <c r="BC33" s="20">
        <v>3.0121973650035081E-2</v>
      </c>
      <c r="BD33" s="20">
        <v>7.0360947853509298E-2</v>
      </c>
      <c r="BE33" s="20">
        <v>1.6349051017089139E-2</v>
      </c>
      <c r="BF33" s="20">
        <v>3.9807313457002509E-2</v>
      </c>
      <c r="BG33" s="20">
        <v>9.0035390392411555E-2</v>
      </c>
    </row>
    <row r="34" spans="2:59" x14ac:dyDescent="0.35">
      <c r="B34" s="19" t="s">
        <v>89</v>
      </c>
      <c r="C34" s="20">
        <v>0.1238848279220636</v>
      </c>
      <c r="D34" s="20">
        <v>8.3995757122954609E-2</v>
      </c>
      <c r="E34" s="20">
        <v>0.15583621522505439</v>
      </c>
      <c r="F34" s="20">
        <v>0.1357934089447406</v>
      </c>
      <c r="G34" s="20">
        <v>0.1005180102025003</v>
      </c>
      <c r="H34" s="20">
        <v>0.14490781585208889</v>
      </c>
      <c r="I34" s="20">
        <v>0.1197581335177503</v>
      </c>
      <c r="K34" s="20">
        <v>0.15120012873209759</v>
      </c>
      <c r="L34" s="20">
        <v>9.644127549904552E-2</v>
      </c>
      <c r="N34" s="20">
        <v>0.1049404003905183</v>
      </c>
      <c r="O34" s="20">
        <v>4.8125693106159342E-2</v>
      </c>
      <c r="P34" s="20">
        <v>0.12113687041607719</v>
      </c>
      <c r="Q34" s="20">
        <v>9.4112854650234223E-2</v>
      </c>
      <c r="R34" s="20">
        <v>0.1613119016623234</v>
      </c>
      <c r="S34" s="20">
        <v>0.12143770899623781</v>
      </c>
      <c r="T34" s="20">
        <v>0.15668371988431021</v>
      </c>
      <c r="U34" s="20">
        <v>0.12907405078288581</v>
      </c>
      <c r="V34" s="20">
        <v>0.15922464636176209</v>
      </c>
      <c r="W34" s="20">
        <v>0.1095204087674911</v>
      </c>
      <c r="X34" s="20">
        <v>0.1137045414203246</v>
      </c>
      <c r="Y34" s="20">
        <v>8.3193836336625179E-2</v>
      </c>
      <c r="AA34" s="20">
        <v>0.17057037205428111</v>
      </c>
      <c r="AB34" s="20">
        <v>0.116414164509511</v>
      </c>
      <c r="AC34" s="20">
        <v>0.1037691464021033</v>
      </c>
      <c r="AD34" s="20">
        <v>9.9311078316609999E-2</v>
      </c>
      <c r="AF34" s="20">
        <v>8.2283107262198257E-2</v>
      </c>
      <c r="AG34" s="20">
        <v>0.21466484760711119</v>
      </c>
      <c r="AH34" s="20">
        <v>0.1764428996687509</v>
      </c>
      <c r="AI34" s="20">
        <v>0.1231156662470303</v>
      </c>
      <c r="AJ34" s="20">
        <v>6.0861882565053087E-2</v>
      </c>
      <c r="AK34" s="20">
        <v>8.4515343104616947E-2</v>
      </c>
      <c r="AL34" s="20">
        <v>6.494262710024308E-2</v>
      </c>
      <c r="AM34" s="20">
        <v>1.8549405808953531E-2</v>
      </c>
      <c r="AN34" s="20">
        <v>9.0604410407498281E-2</v>
      </c>
      <c r="AP34" s="20">
        <v>7.4153644788244391E-2</v>
      </c>
      <c r="AQ34" s="20">
        <v>0.21869937290022981</v>
      </c>
      <c r="AR34" s="20">
        <v>0.1780108142770731</v>
      </c>
      <c r="AS34" s="20">
        <v>8.9568792624185128E-2</v>
      </c>
      <c r="AT34" s="20">
        <v>7.5890298127047909E-2</v>
      </c>
      <c r="AU34" s="20">
        <v>7.6672904352539401E-2</v>
      </c>
      <c r="AV34" s="20">
        <v>2.3434372197149271E-2</v>
      </c>
      <c r="AW34" s="20">
        <v>6.0815586833467571E-2</v>
      </c>
      <c r="AY34" s="20">
        <v>0.1092467722756492</v>
      </c>
      <c r="AZ34" s="20">
        <v>0.24821627175136429</v>
      </c>
      <c r="BA34" s="20">
        <v>0.15757772417552809</v>
      </c>
      <c r="BB34" s="20">
        <v>0.1059287154101182</v>
      </c>
      <c r="BC34" s="20">
        <v>7.5253133718461138E-2</v>
      </c>
      <c r="BD34" s="20">
        <v>6.7381518547119434E-2</v>
      </c>
      <c r="BE34" s="20">
        <v>7.4363110243908431E-2</v>
      </c>
      <c r="BF34" s="20">
        <v>7.9020568673384542E-2</v>
      </c>
      <c r="BG34" s="20">
        <v>6.5028266195776382E-2</v>
      </c>
    </row>
    <row r="35" spans="2:59" x14ac:dyDescent="0.35">
      <c r="B35" s="19" t="s">
        <v>90</v>
      </c>
      <c r="C35" s="20">
        <v>0.12675778394292081</v>
      </c>
      <c r="D35" s="20">
        <v>0.1127927817030388</v>
      </c>
      <c r="E35" s="20">
        <v>0.16493299417902199</v>
      </c>
      <c r="F35" s="20">
        <v>0.1366835300730789</v>
      </c>
      <c r="G35" s="20">
        <v>0.1200114902724503</v>
      </c>
      <c r="H35" s="20">
        <v>0.1003198223959737</v>
      </c>
      <c r="I35" s="20">
        <v>0.12029040023618889</v>
      </c>
      <c r="K35" s="20">
        <v>0.1236998943584588</v>
      </c>
      <c r="L35" s="20">
        <v>0.1302855931401144</v>
      </c>
      <c r="N35" s="20">
        <v>0.1280482323341835</v>
      </c>
      <c r="O35" s="20">
        <v>1.9495297382862431E-2</v>
      </c>
      <c r="P35" s="20">
        <v>0.1147987970352279</v>
      </c>
      <c r="Q35" s="20">
        <v>0.17456521603391789</v>
      </c>
      <c r="R35" s="20">
        <v>0.14724869744767419</v>
      </c>
      <c r="S35" s="20">
        <v>0.13537142023579871</v>
      </c>
      <c r="T35" s="20">
        <v>0.1072249621602145</v>
      </c>
      <c r="U35" s="20">
        <v>0.14613160883893439</v>
      </c>
      <c r="V35" s="20">
        <v>0.1255940281064446</v>
      </c>
      <c r="W35" s="20">
        <v>0.1238943769465034</v>
      </c>
      <c r="X35" s="20">
        <v>8.12455178540126E-2</v>
      </c>
      <c r="Y35" s="20">
        <v>0.15617169999227859</v>
      </c>
      <c r="AA35" s="20">
        <v>0.16043480690941511</v>
      </c>
      <c r="AB35" s="20">
        <v>0.14775329911113921</v>
      </c>
      <c r="AC35" s="20">
        <v>0.1151417766196296</v>
      </c>
      <c r="AD35" s="20">
        <v>7.9151094612679496E-2</v>
      </c>
      <c r="AF35" s="20">
        <v>0.1215284504364551</v>
      </c>
      <c r="AG35" s="20">
        <v>0.1708491536156693</v>
      </c>
      <c r="AH35" s="20">
        <v>0.18022872910112159</v>
      </c>
      <c r="AI35" s="20">
        <v>0.1152426035458738</v>
      </c>
      <c r="AJ35" s="20">
        <v>5.6873892819544011E-2</v>
      </c>
      <c r="AK35" s="20">
        <v>0.1598204696913848</v>
      </c>
      <c r="AL35" s="20">
        <v>8.5764182461075714E-2</v>
      </c>
      <c r="AM35" s="20">
        <v>5.5525184899541058E-2</v>
      </c>
      <c r="AN35" s="20">
        <v>7.4571608650771282E-2</v>
      </c>
      <c r="AP35" s="20">
        <v>0.1043282579928657</v>
      </c>
      <c r="AQ35" s="20">
        <v>0.16412929475467489</v>
      </c>
      <c r="AR35" s="20">
        <v>0.20013413561076951</v>
      </c>
      <c r="AS35" s="20">
        <v>0.1855056046549757</v>
      </c>
      <c r="AT35" s="20">
        <v>7.3730055888316284E-2</v>
      </c>
      <c r="AU35" s="20">
        <v>0.15646265607023349</v>
      </c>
      <c r="AV35" s="20">
        <v>1.7197599588478212E-2</v>
      </c>
      <c r="AW35" s="20">
        <v>8.469844046949547E-2</v>
      </c>
      <c r="AY35" s="20">
        <v>0.1257300902367495</v>
      </c>
      <c r="AZ35" s="20">
        <v>0.15814985366129991</v>
      </c>
      <c r="BA35" s="20">
        <v>0.21474059907831339</v>
      </c>
      <c r="BB35" s="20">
        <v>0.16412617562545409</v>
      </c>
      <c r="BC35" s="20">
        <v>7.9956071708585139E-2</v>
      </c>
      <c r="BD35" s="20">
        <v>0.17797525443514839</v>
      </c>
      <c r="BE35" s="20">
        <v>3.1109317627714371E-2</v>
      </c>
      <c r="BF35" s="20">
        <v>0.13517449572857179</v>
      </c>
      <c r="BG35" s="20">
        <v>7.6836912220530351E-2</v>
      </c>
    </row>
    <row r="36" spans="2:59" x14ac:dyDescent="0.35">
      <c r="B36" s="19" t="s">
        <v>91</v>
      </c>
      <c r="C36" s="20">
        <v>0.26480683336908328</v>
      </c>
      <c r="D36" s="20">
        <v>0.30903852791139541</v>
      </c>
      <c r="E36" s="20">
        <v>0.24637909939773939</v>
      </c>
      <c r="F36" s="20">
        <v>0.2958781537421879</v>
      </c>
      <c r="G36" s="20">
        <v>0.30012491329787239</v>
      </c>
      <c r="H36" s="20">
        <v>0.23974285012500679</v>
      </c>
      <c r="I36" s="20">
        <v>0.21348258246283519</v>
      </c>
      <c r="K36" s="20">
        <v>0.25634105146945202</v>
      </c>
      <c r="L36" s="20">
        <v>0.27227039057506441</v>
      </c>
      <c r="N36" s="20">
        <v>0.2883166352482569</v>
      </c>
      <c r="O36" s="20">
        <v>0.39086782389959018</v>
      </c>
      <c r="P36" s="20">
        <v>0.34213673669387751</v>
      </c>
      <c r="Q36" s="20">
        <v>0.23776947226162551</v>
      </c>
      <c r="R36" s="20">
        <v>0.2070772976336388</v>
      </c>
      <c r="S36" s="20">
        <v>0.27271483781405648</v>
      </c>
      <c r="T36" s="20">
        <v>0.19781437621471951</v>
      </c>
      <c r="U36" s="20">
        <v>0.31047834838060162</v>
      </c>
      <c r="V36" s="20">
        <v>0.26592205693858451</v>
      </c>
      <c r="W36" s="20">
        <v>0.25713339516270411</v>
      </c>
      <c r="X36" s="20">
        <v>0.26829444474646852</v>
      </c>
      <c r="Y36" s="20">
        <v>0.24454895523355821</v>
      </c>
      <c r="AA36" s="20">
        <v>0.23984800895898969</v>
      </c>
      <c r="AB36" s="20">
        <v>0.24632683648627551</v>
      </c>
      <c r="AC36" s="20">
        <v>0.29799287999788793</v>
      </c>
      <c r="AD36" s="20">
        <v>0.28246550841975659</v>
      </c>
      <c r="AF36" s="20">
        <v>0.21517298497130391</v>
      </c>
      <c r="AG36" s="20">
        <v>0.25923564745517652</v>
      </c>
      <c r="AH36" s="20">
        <v>0.26904643059721811</v>
      </c>
      <c r="AI36" s="20">
        <v>0.2609824607290952</v>
      </c>
      <c r="AJ36" s="20">
        <v>0.16583995485063779</v>
      </c>
      <c r="AK36" s="20">
        <v>0.29277292489791862</v>
      </c>
      <c r="AL36" s="20">
        <v>0.33859889038479829</v>
      </c>
      <c r="AM36" s="20">
        <v>0.24455191528205489</v>
      </c>
      <c r="AN36" s="20">
        <v>0.34121823099094978</v>
      </c>
      <c r="AP36" s="20">
        <v>0.2388833104648003</v>
      </c>
      <c r="AQ36" s="20">
        <v>0.25654507020650907</v>
      </c>
      <c r="AR36" s="20">
        <v>0.2276524258198504</v>
      </c>
      <c r="AS36" s="20">
        <v>0.32285035312638799</v>
      </c>
      <c r="AT36" s="20">
        <v>0.21274303499755459</v>
      </c>
      <c r="AU36" s="20">
        <v>0.33714709152426953</v>
      </c>
      <c r="AV36" s="20">
        <v>0.245038845535579</v>
      </c>
      <c r="AW36" s="20">
        <v>0.32383054318430382</v>
      </c>
      <c r="AY36" s="20">
        <v>0.25112621088410553</v>
      </c>
      <c r="AZ36" s="20">
        <v>0.20112951600326909</v>
      </c>
      <c r="BA36" s="20">
        <v>0.29120642395459378</v>
      </c>
      <c r="BB36" s="20">
        <v>0.32424281319858111</v>
      </c>
      <c r="BC36" s="20">
        <v>0.26542167019980928</v>
      </c>
      <c r="BD36" s="20">
        <v>0.35248829951136368</v>
      </c>
      <c r="BE36" s="20">
        <v>0.26900002678329599</v>
      </c>
      <c r="BF36" s="20">
        <v>0.2839764590402773</v>
      </c>
      <c r="BG36" s="20">
        <v>0.28080165092080411</v>
      </c>
    </row>
    <row r="37" spans="2:59" x14ac:dyDescent="0.35">
      <c r="B37" s="19" t="s">
        <v>92</v>
      </c>
      <c r="C37" s="20">
        <v>8.1300975341927095E-2</v>
      </c>
      <c r="D37" s="20">
        <v>0.11611683301303841</v>
      </c>
      <c r="E37" s="20">
        <v>8.0430066891390609E-2</v>
      </c>
      <c r="F37" s="20">
        <v>7.0932630555219964E-2</v>
      </c>
      <c r="G37" s="20">
        <v>5.8940699693579179E-2</v>
      </c>
      <c r="H37" s="20">
        <v>8.1126964445202288E-2</v>
      </c>
      <c r="I37" s="20">
        <v>8.5355473620874575E-2</v>
      </c>
      <c r="K37" s="20">
        <v>8.1888857594448541E-2</v>
      </c>
      <c r="L37" s="20">
        <v>8.106806019787105E-2</v>
      </c>
      <c r="N37" s="20">
        <v>0.13867609456562649</v>
      </c>
      <c r="O37" s="20">
        <v>5.9317200745141067E-2</v>
      </c>
      <c r="P37" s="20">
        <v>6.875652470937757E-2</v>
      </c>
      <c r="Q37" s="20">
        <v>8.0368292254382551E-2</v>
      </c>
      <c r="R37" s="20">
        <v>7.5979209223338298E-2</v>
      </c>
      <c r="S37" s="20">
        <v>5.8061087410760479E-2</v>
      </c>
      <c r="T37" s="20">
        <v>8.2385767138364513E-2</v>
      </c>
      <c r="U37" s="20">
        <v>6.6508858023174078E-2</v>
      </c>
      <c r="V37" s="20">
        <v>7.3195430619347621E-2</v>
      </c>
      <c r="W37" s="20">
        <v>8.0156341508849344E-2</v>
      </c>
      <c r="X37" s="20">
        <v>0.1121273259089995</v>
      </c>
      <c r="Y37" s="20">
        <v>6.660460826247587E-2</v>
      </c>
      <c r="AA37" s="20">
        <v>8.4853147714158403E-2</v>
      </c>
      <c r="AB37" s="20">
        <v>6.8314840230953938E-2</v>
      </c>
      <c r="AC37" s="20">
        <v>6.5378699684138522E-2</v>
      </c>
      <c r="AD37" s="20">
        <v>0.1024670506459583</v>
      </c>
      <c r="AF37" s="20">
        <v>8.4924316279315015E-2</v>
      </c>
      <c r="AG37" s="20">
        <v>6.1243163602617473E-2</v>
      </c>
      <c r="AH37" s="20">
        <v>6.1562090108719623E-2</v>
      </c>
      <c r="AI37" s="20">
        <v>0.1413687930757212</v>
      </c>
      <c r="AJ37" s="20">
        <v>0.14564105966008581</v>
      </c>
      <c r="AK37" s="20">
        <v>0.13601532862865651</v>
      </c>
      <c r="AL37" s="20">
        <v>7.0606295540043107E-2</v>
      </c>
      <c r="AM37" s="20">
        <v>6.362125495854952E-2</v>
      </c>
      <c r="AN37" s="20">
        <v>9.3319158336109057E-2</v>
      </c>
      <c r="AP37" s="20">
        <v>0.10503341649490799</v>
      </c>
      <c r="AQ37" s="20">
        <v>5.1974780553021828E-2</v>
      </c>
      <c r="AR37" s="20">
        <v>8.960864998569805E-2</v>
      </c>
      <c r="AS37" s="20">
        <v>8.7819783301561941E-2</v>
      </c>
      <c r="AT37" s="20">
        <v>0.12878329081144249</v>
      </c>
      <c r="AU37" s="20">
        <v>0.13444150523462539</v>
      </c>
      <c r="AV37" s="20">
        <v>1.969895320264009E-2</v>
      </c>
      <c r="AW37" s="20">
        <v>6.8361887779486555E-2</v>
      </c>
      <c r="AY37" s="20">
        <v>9.1822596523254835E-2</v>
      </c>
      <c r="AZ37" s="20">
        <v>5.3329285244350419E-2</v>
      </c>
      <c r="BA37" s="20">
        <v>8.1854297205770352E-2</v>
      </c>
      <c r="BB37" s="20">
        <v>9.6867371629901222E-2</v>
      </c>
      <c r="BC37" s="20">
        <v>0.1033906360606812</v>
      </c>
      <c r="BD37" s="20">
        <v>0.1028158340198517</v>
      </c>
      <c r="BE37" s="20">
        <v>5.197833961789753E-2</v>
      </c>
      <c r="BF37" s="20">
        <v>5.1067552413830118E-2</v>
      </c>
      <c r="BG37" s="20">
        <v>0.10149581781986421</v>
      </c>
    </row>
    <row r="38" spans="2:59" x14ac:dyDescent="0.35">
      <c r="B38" s="19" t="s">
        <v>93</v>
      </c>
      <c r="C38" s="20">
        <v>7.6815161003272778E-2</v>
      </c>
      <c r="D38" s="20">
        <v>5.2751564284756788E-2</v>
      </c>
      <c r="E38" s="20">
        <v>6.2327166353413933E-2</v>
      </c>
      <c r="F38" s="20">
        <v>5.8828308749797907E-2</v>
      </c>
      <c r="G38" s="20">
        <v>8.8019930087371717E-2</v>
      </c>
      <c r="H38" s="20">
        <v>6.9916514425254053E-2</v>
      </c>
      <c r="I38" s="20">
        <v>0.1146449709368077</v>
      </c>
      <c r="K38" s="20">
        <v>8.5679076850868063E-2</v>
      </c>
      <c r="L38" s="20">
        <v>6.8461213500346133E-2</v>
      </c>
      <c r="N38" s="20">
        <v>7.0529111938894315E-2</v>
      </c>
      <c r="O38" s="20">
        <v>9.6678077120343417E-2</v>
      </c>
      <c r="P38" s="20">
        <v>7.1236602129861396E-2</v>
      </c>
      <c r="Q38" s="20">
        <v>8.7903926711915645E-2</v>
      </c>
      <c r="R38" s="20">
        <v>5.6317116799897773E-2</v>
      </c>
      <c r="S38" s="20">
        <v>9.1480885956295291E-2</v>
      </c>
      <c r="T38" s="20">
        <v>9.8848928489175467E-2</v>
      </c>
      <c r="U38" s="20">
        <v>5.472849880055862E-2</v>
      </c>
      <c r="V38" s="20">
        <v>8.1018289979980507E-2</v>
      </c>
      <c r="W38" s="20">
        <v>9.9990773252832552E-2</v>
      </c>
      <c r="X38" s="20">
        <v>5.2142694603539159E-2</v>
      </c>
      <c r="Y38" s="20">
        <v>7.349034396435053E-2</v>
      </c>
      <c r="AA38" s="20">
        <v>6.6111940563332444E-2</v>
      </c>
      <c r="AB38" s="20">
        <v>7.9214115184735312E-2</v>
      </c>
      <c r="AC38" s="20">
        <v>6.4790381234378636E-2</v>
      </c>
      <c r="AD38" s="20">
        <v>9.6676706747870003E-2</v>
      </c>
      <c r="AF38" s="20">
        <v>0.12688769230923089</v>
      </c>
      <c r="AG38" s="20">
        <v>3.1529451306933527E-2</v>
      </c>
      <c r="AH38" s="20">
        <v>0.110331606317412</v>
      </c>
      <c r="AI38" s="20">
        <v>0.13744038998234359</v>
      </c>
      <c r="AJ38" s="20">
        <v>9.8461409208139797E-2</v>
      </c>
      <c r="AK38" s="20">
        <v>9.5150642275137004E-2</v>
      </c>
      <c r="AL38" s="20">
        <v>4.5009180296141191E-2</v>
      </c>
      <c r="AM38" s="20">
        <v>4.8036398183964442E-2</v>
      </c>
      <c r="AN38" s="20">
        <v>5.3517263749448457E-2</v>
      </c>
      <c r="AP38" s="20">
        <v>0.1130100055218181</v>
      </c>
      <c r="AQ38" s="20">
        <v>3.3012216619441148E-2</v>
      </c>
      <c r="AR38" s="20">
        <v>9.2177313823917181E-2</v>
      </c>
      <c r="AS38" s="20">
        <v>7.7363488226364269E-2</v>
      </c>
      <c r="AT38" s="20">
        <v>0.1404207537748276</v>
      </c>
      <c r="AU38" s="20">
        <v>9.9435005687927472E-2</v>
      </c>
      <c r="AV38" s="20">
        <v>6.5835109351829388E-2</v>
      </c>
      <c r="AW38" s="20">
        <v>6.2355043487515832E-2</v>
      </c>
      <c r="AY38" s="20">
        <v>0.1171708807126509</v>
      </c>
      <c r="AZ38" s="20">
        <v>1.5064903930371991E-2</v>
      </c>
      <c r="BA38" s="20">
        <v>8.4055531573043671E-2</v>
      </c>
      <c r="BB38" s="20">
        <v>7.304530708645697E-2</v>
      </c>
      <c r="BC38" s="20">
        <v>9.584498019690213E-2</v>
      </c>
      <c r="BD38" s="20">
        <v>7.2437887618523891E-2</v>
      </c>
      <c r="BE38" s="20">
        <v>3.7078193526540869E-2</v>
      </c>
      <c r="BF38" s="20">
        <v>8.7065610459583609E-2</v>
      </c>
      <c r="BG38" s="20">
        <v>0.15349160399189929</v>
      </c>
    </row>
    <row r="39" spans="2:59" x14ac:dyDescent="0.35">
      <c r="B39" s="19" t="s">
        <v>94</v>
      </c>
      <c r="C39" s="20">
        <v>0.15905505731190059</v>
      </c>
      <c r="D39" s="20">
        <v>0.1234595348729086</v>
      </c>
      <c r="E39" s="20">
        <v>9.6029548267631576E-2</v>
      </c>
      <c r="F39" s="20">
        <v>0.1121463353760621</v>
      </c>
      <c r="G39" s="20">
        <v>0.1774570366789735</v>
      </c>
      <c r="H39" s="20">
        <v>0.1984058413032212</v>
      </c>
      <c r="I39" s="20">
        <v>0.2304134322185053</v>
      </c>
      <c r="K39" s="20">
        <v>0.16260277228254211</v>
      </c>
      <c r="L39" s="20">
        <v>0.1562521714697836</v>
      </c>
      <c r="N39" s="20">
        <v>0.1101835938538844</v>
      </c>
      <c r="O39" s="20">
        <v>0.14316676803629941</v>
      </c>
      <c r="P39" s="20">
        <v>0.14039137110625621</v>
      </c>
      <c r="Q39" s="20">
        <v>0.12857511922385209</v>
      </c>
      <c r="R39" s="20">
        <v>0.13938761046650039</v>
      </c>
      <c r="S39" s="20">
        <v>0.16129151227902691</v>
      </c>
      <c r="T39" s="20">
        <v>0.18494911832448219</v>
      </c>
      <c r="U39" s="20">
        <v>0.1500333987953727</v>
      </c>
      <c r="V39" s="20">
        <v>0.13133827321926689</v>
      </c>
      <c r="W39" s="20">
        <v>0.18739047288695981</v>
      </c>
      <c r="X39" s="20">
        <v>0.20168738345763909</v>
      </c>
      <c r="Y39" s="20">
        <v>0.21217841421150621</v>
      </c>
      <c r="AA39" s="20">
        <v>0.1219994504029014</v>
      </c>
      <c r="AB39" s="20">
        <v>0.17315330669011439</v>
      </c>
      <c r="AC39" s="20">
        <v>0.2015417841727129</v>
      </c>
      <c r="AD39" s="20">
        <v>0.1474170011639078</v>
      </c>
      <c r="AF39" s="20">
        <v>0.28695817892821668</v>
      </c>
      <c r="AG39" s="20">
        <v>5.9629407783452007E-2</v>
      </c>
      <c r="AH39" s="20">
        <v>5.7614913512544018E-2</v>
      </c>
      <c r="AI39" s="20">
        <v>8.4692762275359601E-2</v>
      </c>
      <c r="AJ39" s="20">
        <v>0.40493890407762068</v>
      </c>
      <c r="AK39" s="20">
        <v>0.14338684511099339</v>
      </c>
      <c r="AL39" s="20">
        <v>0.17021068802290781</v>
      </c>
      <c r="AM39" s="20">
        <v>0.14353629308792951</v>
      </c>
      <c r="AN39" s="20">
        <v>0.1185059911231425</v>
      </c>
      <c r="AP39" s="20">
        <v>0.27715162492068129</v>
      </c>
      <c r="AQ39" s="20">
        <v>6.7522745053422553E-2</v>
      </c>
      <c r="AR39" s="20">
        <v>7.6180149925057603E-2</v>
      </c>
      <c r="AS39" s="20">
        <v>8.4776071985732726E-2</v>
      </c>
      <c r="AT39" s="20">
        <v>0.32587034579964619</v>
      </c>
      <c r="AU39" s="20">
        <v>0.1004145378230271</v>
      </c>
      <c r="AV39" s="20">
        <v>0.15684822777049079</v>
      </c>
      <c r="AW39" s="20">
        <v>0.14825663806944819</v>
      </c>
      <c r="AY39" s="20">
        <v>0.2238489043594265</v>
      </c>
      <c r="AZ39" s="20">
        <v>5.0986123856593742E-2</v>
      </c>
      <c r="BA39" s="20">
        <v>6.3374764679126505E-2</v>
      </c>
      <c r="BB39" s="20">
        <v>6.5419122262380225E-2</v>
      </c>
      <c r="BC39" s="20">
        <v>0.30738639465449707</v>
      </c>
      <c r="BD39" s="20">
        <v>0.1156348862814475</v>
      </c>
      <c r="BE39" s="20">
        <v>0.23586677770295181</v>
      </c>
      <c r="BF39" s="20">
        <v>9.3686618822779663E-2</v>
      </c>
      <c r="BG39" s="20">
        <v>0.1474441707840119</v>
      </c>
    </row>
    <row r="40" spans="2:59" x14ac:dyDescent="0.35">
      <c r="B40" s="19" t="s">
        <v>95</v>
      </c>
      <c r="C40" s="20">
        <v>8.0997632092675215E-2</v>
      </c>
      <c r="D40" s="20">
        <v>0.1521322230496116</v>
      </c>
      <c r="E40" s="20">
        <v>0.1017199973683256</v>
      </c>
      <c r="F40" s="20">
        <v>0.1084559513627833</v>
      </c>
      <c r="G40" s="20">
        <v>4.6001404922822287E-2</v>
      </c>
      <c r="H40" s="20">
        <v>5.3656632817042423E-2</v>
      </c>
      <c r="I40" s="20">
        <v>4.1261039534400322E-2</v>
      </c>
      <c r="K40" s="20">
        <v>4.9116152597364238E-2</v>
      </c>
      <c r="L40" s="20">
        <v>0.11150094124634161</v>
      </c>
      <c r="N40" s="20">
        <v>7.4828182550614519E-2</v>
      </c>
      <c r="O40" s="20">
        <v>0.11351952514549329</v>
      </c>
      <c r="P40" s="20">
        <v>7.3681612696382931E-2</v>
      </c>
      <c r="Q40" s="20">
        <v>0.12080657587213189</v>
      </c>
      <c r="R40" s="20">
        <v>3.2710017897611819E-2</v>
      </c>
      <c r="S40" s="20">
        <v>8.2849116880278809E-2</v>
      </c>
      <c r="T40" s="20">
        <v>0.1123263928444628</v>
      </c>
      <c r="U40" s="20">
        <v>9.1622202599398433E-2</v>
      </c>
      <c r="V40" s="20">
        <v>7.7863996417828388E-2</v>
      </c>
      <c r="W40" s="20">
        <v>7.8985414382540323E-2</v>
      </c>
      <c r="X40" s="20">
        <v>9.8772227168887186E-2</v>
      </c>
      <c r="Y40" s="20">
        <v>7.7140735595131724E-2</v>
      </c>
      <c r="AA40" s="20">
        <v>5.7428313561783538E-2</v>
      </c>
      <c r="AB40" s="20">
        <v>8.1122611695651159E-2</v>
      </c>
      <c r="AC40" s="20">
        <v>7.1317174626846072E-2</v>
      </c>
      <c r="AD40" s="20">
        <v>0.11505962867349701</v>
      </c>
      <c r="AF40" s="20">
        <v>2.8889959537634249E-2</v>
      </c>
      <c r="AG40" s="20">
        <v>2.8243776635869942E-2</v>
      </c>
      <c r="AH40" s="20">
        <v>7.9185978522487321E-2</v>
      </c>
      <c r="AI40" s="20">
        <v>8.1046667713282478E-2</v>
      </c>
      <c r="AJ40" s="20">
        <v>1.6898854172606032E-2</v>
      </c>
      <c r="AK40" s="20">
        <v>5.9040697995460599E-2</v>
      </c>
      <c r="AL40" s="20">
        <v>0.18342178054213421</v>
      </c>
      <c r="AM40" s="20">
        <v>0.38994887445262377</v>
      </c>
      <c r="AN40" s="20">
        <v>0.16545322375070881</v>
      </c>
      <c r="AP40" s="20">
        <v>3.8762130783761173E-2</v>
      </c>
      <c r="AQ40" s="20">
        <v>3.2956022654424003E-2</v>
      </c>
      <c r="AR40" s="20">
        <v>5.9754470963405783E-2</v>
      </c>
      <c r="AS40" s="20">
        <v>0.1100773419395271</v>
      </c>
      <c r="AT40" s="20">
        <v>2.1857195146432109E-2</v>
      </c>
      <c r="AU40" s="20">
        <v>4.6545903417105863E-2</v>
      </c>
      <c r="AV40" s="20">
        <v>0.47194689235383341</v>
      </c>
      <c r="AW40" s="20">
        <v>0.1937950759093478</v>
      </c>
      <c r="AY40" s="20">
        <v>3.6660306084291848E-2</v>
      </c>
      <c r="AZ40" s="20">
        <v>3.1430550473239179E-2</v>
      </c>
      <c r="BA40" s="20">
        <v>4.9748802629970543E-2</v>
      </c>
      <c r="BB40" s="20">
        <v>0.10042149585554561</v>
      </c>
      <c r="BC40" s="20">
        <v>4.2625139811028882E-2</v>
      </c>
      <c r="BD40" s="20">
        <v>4.0905371733036128E-2</v>
      </c>
      <c r="BE40" s="20">
        <v>0.28425518348060191</v>
      </c>
      <c r="BF40" s="20">
        <v>0.2302013814045705</v>
      </c>
      <c r="BG40" s="20">
        <v>8.4866187674702248E-2</v>
      </c>
    </row>
    <row r="42" spans="2:59" ht="72.5" x14ac:dyDescent="0.35">
      <c r="B42" s="17" t="s">
        <v>96</v>
      </c>
    </row>
    <row r="43" spans="2:59" x14ac:dyDescent="0.35">
      <c r="B43" s="18" t="s">
        <v>16</v>
      </c>
    </row>
    <row r="44" spans="2:59" x14ac:dyDescent="0.35">
      <c r="B44" s="19" t="s">
        <v>88</v>
      </c>
      <c r="C44" s="20">
        <v>0.118985437049032</v>
      </c>
      <c r="D44" s="20">
        <v>0.1011797742494298</v>
      </c>
      <c r="E44" s="20">
        <v>7.4341363781214378E-2</v>
      </c>
      <c r="F44" s="20">
        <v>0.10081729462585121</v>
      </c>
      <c r="G44" s="20">
        <v>0.11163200689917049</v>
      </c>
      <c r="H44" s="20">
        <v>0.1434581191517279</v>
      </c>
      <c r="I44" s="20">
        <v>0.17117823848762781</v>
      </c>
      <c r="K44" s="20">
        <v>0.14226743745270801</v>
      </c>
      <c r="L44" s="20">
        <v>9.6694085144007014E-2</v>
      </c>
      <c r="N44" s="20">
        <v>7.6946709311038114E-2</v>
      </c>
      <c r="O44" s="20">
        <v>0.1106621386467886</v>
      </c>
      <c r="P44" s="20">
        <v>0.15776142504400581</v>
      </c>
      <c r="Q44" s="20">
        <v>0.16563595701749051</v>
      </c>
      <c r="R44" s="20">
        <v>0.16034247908535881</v>
      </c>
      <c r="S44" s="20">
        <v>0.1069354089594827</v>
      </c>
      <c r="T44" s="20">
        <v>0.1188792900440945</v>
      </c>
      <c r="U44" s="20">
        <v>9.8168067036714518E-2</v>
      </c>
      <c r="V44" s="20">
        <v>0.1184738165764997</v>
      </c>
      <c r="W44" s="20">
        <v>0.10956233348931679</v>
      </c>
      <c r="X44" s="20">
        <v>0.114956064156561</v>
      </c>
      <c r="Y44" s="20">
        <v>0.1206646621191763</v>
      </c>
      <c r="AA44" s="20">
        <v>7.6904129290560258E-2</v>
      </c>
      <c r="AB44" s="20">
        <v>9.8917754503618643E-2</v>
      </c>
      <c r="AC44" s="20">
        <v>0.1611468733748275</v>
      </c>
      <c r="AD44" s="20">
        <v>0.14847352794069041</v>
      </c>
      <c r="AF44" s="20">
        <v>0.1860254070063482</v>
      </c>
      <c r="AG44" s="20">
        <v>7.2935536856194916E-2</v>
      </c>
      <c r="AH44" s="20">
        <v>5.7623182435405852E-2</v>
      </c>
      <c r="AI44" s="20">
        <v>2.9863508955697789E-2</v>
      </c>
      <c r="AJ44" s="20">
        <v>0.45026248935209717</v>
      </c>
      <c r="AK44" s="20">
        <v>5.7777969774873213E-2</v>
      </c>
      <c r="AL44" s="20">
        <v>6.7902186716758586E-2</v>
      </c>
      <c r="AM44" s="20">
        <v>0.12642153264300951</v>
      </c>
      <c r="AN44" s="20">
        <v>0.14006930566278711</v>
      </c>
      <c r="AP44" s="20">
        <v>0.1402805646261833</v>
      </c>
      <c r="AQ44" s="20">
        <v>6.662787645966653E-2</v>
      </c>
      <c r="AR44" s="20">
        <v>6.8835347573998437E-2</v>
      </c>
      <c r="AS44" s="20">
        <v>2.5100952756845828E-2</v>
      </c>
      <c r="AT44" s="20">
        <v>0.39221929186412757</v>
      </c>
      <c r="AU44" s="20">
        <v>4.7586340667371288E-2</v>
      </c>
      <c r="AV44" s="20">
        <v>5.8864095182065201E-2</v>
      </c>
      <c r="AW44" s="20">
        <v>6.8580848452827081E-2</v>
      </c>
      <c r="AY44" s="20">
        <v>4.2620347601880187E-2</v>
      </c>
      <c r="AZ44" s="20">
        <v>2.9667396766207221E-2</v>
      </c>
      <c r="BA44" s="20">
        <v>2.9584727809070441E-2</v>
      </c>
      <c r="BB44" s="20">
        <v>2.506196186652496E-2</v>
      </c>
      <c r="BC44" s="20">
        <v>0.41334750794830061</v>
      </c>
      <c r="BD44" s="20">
        <v>5.567413063754096E-2</v>
      </c>
      <c r="BE44" s="20">
        <v>9.6699344989135735E-3</v>
      </c>
      <c r="BF44" s="20">
        <v>1.5598327784417431E-2</v>
      </c>
      <c r="BG44" s="20">
        <v>6.8219871616191252E-2</v>
      </c>
    </row>
    <row r="45" spans="2:59" x14ac:dyDescent="0.35">
      <c r="B45" s="19" t="s">
        <v>89</v>
      </c>
      <c r="C45" s="20">
        <v>0.1156433936050742</v>
      </c>
      <c r="D45" s="20">
        <v>9.850127192060823E-2</v>
      </c>
      <c r="E45" s="20">
        <v>0.109047913158766</v>
      </c>
      <c r="F45" s="20">
        <v>0.1042697466930291</v>
      </c>
      <c r="G45" s="20">
        <v>0.14072234283177601</v>
      </c>
      <c r="H45" s="20">
        <v>0.1134125079614868</v>
      </c>
      <c r="I45" s="20">
        <v>0.1228242996046978</v>
      </c>
      <c r="K45" s="20">
        <v>0.12834096888956259</v>
      </c>
      <c r="L45" s="20">
        <v>0.10369997142130009</v>
      </c>
      <c r="N45" s="20">
        <v>0.11481059622685059</v>
      </c>
      <c r="O45" s="20">
        <v>6.0883774791781461E-2</v>
      </c>
      <c r="P45" s="20">
        <v>9.537737243898825E-2</v>
      </c>
      <c r="Q45" s="20">
        <v>0.16798897080259351</v>
      </c>
      <c r="R45" s="20">
        <v>0.1099195700324488</v>
      </c>
      <c r="S45" s="20">
        <v>0.12530986163007871</v>
      </c>
      <c r="T45" s="20">
        <v>0.127931748651087</v>
      </c>
      <c r="U45" s="20">
        <v>0.1064996866537543</v>
      </c>
      <c r="V45" s="20">
        <v>0.13719107222628571</v>
      </c>
      <c r="W45" s="20">
        <v>0.11850671168259309</v>
      </c>
      <c r="X45" s="20">
        <v>9.2794601420829806E-2</v>
      </c>
      <c r="Y45" s="20">
        <v>0.1033959327362335</v>
      </c>
      <c r="AA45" s="20">
        <v>0.13487411393287191</v>
      </c>
      <c r="AB45" s="20">
        <v>8.6236714946302098E-2</v>
      </c>
      <c r="AC45" s="20">
        <v>0.14001748152421881</v>
      </c>
      <c r="AD45" s="20">
        <v>0.10431048893322301</v>
      </c>
      <c r="AF45" s="20">
        <v>0.1887346694518395</v>
      </c>
      <c r="AG45" s="20">
        <v>0.1007162617368085</v>
      </c>
      <c r="AH45" s="20">
        <v>6.3944490952494062E-2</v>
      </c>
      <c r="AI45" s="20">
        <v>7.9613528385251528E-2</v>
      </c>
      <c r="AJ45" s="20">
        <v>0.14531868688030949</v>
      </c>
      <c r="AK45" s="20">
        <v>5.0399106131891788E-2</v>
      </c>
      <c r="AL45" s="20">
        <v>9.9700505630062039E-2</v>
      </c>
      <c r="AM45" s="20">
        <v>3.4574919182472269E-2</v>
      </c>
      <c r="AN45" s="20">
        <v>7.0285065722571746E-2</v>
      </c>
      <c r="AP45" s="20">
        <v>0.14322330185436249</v>
      </c>
      <c r="AQ45" s="20">
        <v>9.6990986066425769E-2</v>
      </c>
      <c r="AR45" s="20">
        <v>4.7503647366724022E-2</v>
      </c>
      <c r="AS45" s="20">
        <v>6.0852991964155299E-2</v>
      </c>
      <c r="AT45" s="20">
        <v>0.26308244018786292</v>
      </c>
      <c r="AU45" s="20">
        <v>4.3474365553521133E-2</v>
      </c>
      <c r="AV45" s="20">
        <v>2.3434372197149271E-2</v>
      </c>
      <c r="AW45" s="20">
        <v>8.7119426967253707E-2</v>
      </c>
      <c r="AY45" s="20">
        <v>9.0571273262533891E-2</v>
      </c>
      <c r="AZ45" s="20">
        <v>8.9911070025724987E-2</v>
      </c>
      <c r="BA45" s="20">
        <v>2.1481888219379179E-2</v>
      </c>
      <c r="BB45" s="20">
        <v>4.1875419024011019E-2</v>
      </c>
      <c r="BC45" s="20">
        <v>0.27683771874051533</v>
      </c>
      <c r="BD45" s="20">
        <v>5.3242977211691911E-2</v>
      </c>
      <c r="BE45" s="20">
        <v>5.2237223064234409E-2</v>
      </c>
      <c r="BF45" s="20">
        <v>7.5837855018276404E-2</v>
      </c>
      <c r="BG45" s="20">
        <v>5.2973326792046159E-2</v>
      </c>
    </row>
    <row r="46" spans="2:59" x14ac:dyDescent="0.35">
      <c r="B46" s="19" t="s">
        <v>90</v>
      </c>
      <c r="C46" s="20">
        <v>0.1034902585941563</v>
      </c>
      <c r="D46" s="20">
        <v>9.4923893102019902E-2</v>
      </c>
      <c r="E46" s="20">
        <v>0.18085394212431949</v>
      </c>
      <c r="F46" s="20">
        <v>9.5498397500554749E-2</v>
      </c>
      <c r="G46" s="20">
        <v>8.7499590726046766E-2</v>
      </c>
      <c r="H46" s="20">
        <v>7.1403018814082356E-2</v>
      </c>
      <c r="I46" s="20">
        <v>8.7413967997573797E-2</v>
      </c>
      <c r="K46" s="20">
        <v>0.1184356764826935</v>
      </c>
      <c r="L46" s="20">
        <v>8.8070713925629235E-2</v>
      </c>
      <c r="N46" s="20">
        <v>7.1021217913329618E-2</v>
      </c>
      <c r="O46" s="20">
        <v>7.0659162303739462E-2</v>
      </c>
      <c r="P46" s="20">
        <v>6.3919023489880003E-2</v>
      </c>
      <c r="Q46" s="20">
        <v>6.7177128763460547E-2</v>
      </c>
      <c r="R46" s="20">
        <v>0.1207514544835277</v>
      </c>
      <c r="S46" s="20">
        <v>8.3620587430353666E-2</v>
      </c>
      <c r="T46" s="20">
        <v>0.1033611188429229</v>
      </c>
      <c r="U46" s="20">
        <v>0.160729423968066</v>
      </c>
      <c r="V46" s="20">
        <v>0.12874940582014299</v>
      </c>
      <c r="W46" s="20">
        <v>6.518880714016094E-2</v>
      </c>
      <c r="X46" s="20">
        <v>9.4740550313204733E-2</v>
      </c>
      <c r="Y46" s="20">
        <v>0.148353161252963</v>
      </c>
      <c r="AA46" s="20">
        <v>0.10883514619884441</v>
      </c>
      <c r="AB46" s="20">
        <v>0.1019681918612514</v>
      </c>
      <c r="AC46" s="20">
        <v>0.1115086272742994</v>
      </c>
      <c r="AD46" s="20">
        <v>9.2525423565922124E-2</v>
      </c>
      <c r="AF46" s="20">
        <v>0.13218800075733761</v>
      </c>
      <c r="AG46" s="20">
        <v>8.9296684305224763E-2</v>
      </c>
      <c r="AH46" s="20">
        <v>8.1761359830908681E-2</v>
      </c>
      <c r="AI46" s="20">
        <v>0.1427097807511768</v>
      </c>
      <c r="AJ46" s="20">
        <v>6.2024134402567509E-2</v>
      </c>
      <c r="AK46" s="20">
        <v>7.6357725896566711E-2</v>
      </c>
      <c r="AL46" s="20">
        <v>0.1107595096922037</v>
      </c>
      <c r="AM46" s="20">
        <v>7.5312134752819421E-2</v>
      </c>
      <c r="AN46" s="20">
        <v>7.9888496363606495E-2</v>
      </c>
      <c r="AP46" s="20">
        <v>0.13423019886213361</v>
      </c>
      <c r="AQ46" s="20">
        <v>0.10524157547308891</v>
      </c>
      <c r="AR46" s="20">
        <v>7.3866142794256143E-2</v>
      </c>
      <c r="AS46" s="20">
        <v>0.1143749455737367</v>
      </c>
      <c r="AT46" s="20">
        <v>9.2506670931725085E-2</v>
      </c>
      <c r="AU46" s="20">
        <v>8.3066643449017666E-2</v>
      </c>
      <c r="AV46" s="20">
        <v>0.1327772943035968</v>
      </c>
      <c r="AW46" s="20">
        <v>8.5375364897814124E-2</v>
      </c>
      <c r="AY46" s="20">
        <v>0.13758002437544839</v>
      </c>
      <c r="AZ46" s="20">
        <v>9.6790206918458702E-2</v>
      </c>
      <c r="BA46" s="20">
        <v>8.6791283764955027E-2</v>
      </c>
      <c r="BB46" s="20">
        <v>8.1313149549438357E-2</v>
      </c>
      <c r="BC46" s="20">
        <v>0.12756243463099939</v>
      </c>
      <c r="BD46" s="20">
        <v>8.5902182872261895E-2</v>
      </c>
      <c r="BE46" s="20">
        <v>7.1165417543190418E-2</v>
      </c>
      <c r="BF46" s="20">
        <v>6.8495115120933162E-2</v>
      </c>
      <c r="BG46" s="20">
        <v>0.1142629328349845</v>
      </c>
    </row>
    <row r="47" spans="2:59" x14ac:dyDescent="0.35">
      <c r="B47" s="19" t="s">
        <v>91</v>
      </c>
      <c r="C47" s="20">
        <v>0.1288939001137808</v>
      </c>
      <c r="D47" s="20">
        <v>0.15987685398355639</v>
      </c>
      <c r="E47" s="20">
        <v>0.16163023895615819</v>
      </c>
      <c r="F47" s="20">
        <v>0.15673756405550951</v>
      </c>
      <c r="G47" s="20">
        <v>0.15681376664274341</v>
      </c>
      <c r="H47" s="20">
        <v>5.7846587053418462E-2</v>
      </c>
      <c r="I47" s="20">
        <v>8.4334109448921335E-2</v>
      </c>
      <c r="K47" s="20">
        <v>0.1171800298791489</v>
      </c>
      <c r="L47" s="20">
        <v>0.14090480289812371</v>
      </c>
      <c r="N47" s="20">
        <v>9.3892714485119072E-2</v>
      </c>
      <c r="O47" s="20">
        <v>0.145382376571973</v>
      </c>
      <c r="P47" s="20">
        <v>0.1132281306887295</v>
      </c>
      <c r="Q47" s="20">
        <v>0.13262967140529769</v>
      </c>
      <c r="R47" s="20">
        <v>0.1110580733382257</v>
      </c>
      <c r="S47" s="20">
        <v>0.17181390852643591</v>
      </c>
      <c r="T47" s="20">
        <v>9.4369362842988788E-2</v>
      </c>
      <c r="U47" s="20">
        <v>0.185273656637849</v>
      </c>
      <c r="V47" s="20">
        <v>0.1217921224896298</v>
      </c>
      <c r="W47" s="20">
        <v>0.1320985618474142</v>
      </c>
      <c r="X47" s="20">
        <v>0.13856386972783569</v>
      </c>
      <c r="Y47" s="20">
        <v>0.1174210027428292</v>
      </c>
      <c r="AA47" s="20">
        <v>0.1195291376031646</v>
      </c>
      <c r="AB47" s="20">
        <v>0.1090365865405942</v>
      </c>
      <c r="AC47" s="20">
        <v>0.13750297490735811</v>
      </c>
      <c r="AD47" s="20">
        <v>0.15242232092202451</v>
      </c>
      <c r="AF47" s="20">
        <v>0.11600602454354279</v>
      </c>
      <c r="AG47" s="20">
        <v>0.12575126436055359</v>
      </c>
      <c r="AH47" s="20">
        <v>0.1190789916219319</v>
      </c>
      <c r="AI47" s="20">
        <v>0.13116219985827479</v>
      </c>
      <c r="AJ47" s="20">
        <v>0.1173252344388284</v>
      </c>
      <c r="AK47" s="20">
        <v>0.1032506878676699</v>
      </c>
      <c r="AL47" s="20">
        <v>0.1683923532254232</v>
      </c>
      <c r="AM47" s="20">
        <v>0.18744571379818351</v>
      </c>
      <c r="AN47" s="20">
        <v>0.1196168845945787</v>
      </c>
      <c r="AP47" s="20">
        <v>0.15092100629095079</v>
      </c>
      <c r="AQ47" s="20">
        <v>0.11548385378026919</v>
      </c>
      <c r="AR47" s="20">
        <v>0.103633316585042</v>
      </c>
      <c r="AS47" s="20">
        <v>6.7124871210433104E-2</v>
      </c>
      <c r="AT47" s="20">
        <v>0.1140329524459157</v>
      </c>
      <c r="AU47" s="20">
        <v>9.4922558567794205E-2</v>
      </c>
      <c r="AV47" s="20">
        <v>0.17932337300338991</v>
      </c>
      <c r="AW47" s="20">
        <v>0.16948279099320829</v>
      </c>
      <c r="AY47" s="20">
        <v>0.1805724569849663</v>
      </c>
      <c r="AZ47" s="20">
        <v>0.13941628715748369</v>
      </c>
      <c r="BA47" s="20">
        <v>8.3637563323092037E-2</v>
      </c>
      <c r="BB47" s="20">
        <v>9.8771088350176436E-2</v>
      </c>
      <c r="BC47" s="20">
        <v>9.2864637801869557E-2</v>
      </c>
      <c r="BD47" s="20">
        <v>9.8085903758564061E-2</v>
      </c>
      <c r="BE47" s="20">
        <v>0.1590670405397038</v>
      </c>
      <c r="BF47" s="20">
        <v>0.1771667792724376</v>
      </c>
      <c r="BG47" s="20">
        <v>0.13082855562700851</v>
      </c>
    </row>
    <row r="48" spans="2:59" x14ac:dyDescent="0.35">
      <c r="B48" s="19" t="s">
        <v>92</v>
      </c>
      <c r="C48" s="20">
        <v>6.4974398071117392E-2</v>
      </c>
      <c r="D48" s="20">
        <v>7.3509903876922633E-2</v>
      </c>
      <c r="E48" s="20">
        <v>9.3598664433597364E-2</v>
      </c>
      <c r="F48" s="20">
        <v>8.5863900881238131E-2</v>
      </c>
      <c r="G48" s="20">
        <v>5.8792889119054302E-2</v>
      </c>
      <c r="H48" s="20">
        <v>4.3574702278232257E-2</v>
      </c>
      <c r="I48" s="20">
        <v>3.8584951122009228E-2</v>
      </c>
      <c r="K48" s="20">
        <v>7.9593243106065512E-2</v>
      </c>
      <c r="L48" s="20">
        <v>5.0936551605494373E-2</v>
      </c>
      <c r="N48" s="20">
        <v>3.2708990035242427E-2</v>
      </c>
      <c r="O48" s="20">
        <v>9.4680012462864102E-2</v>
      </c>
      <c r="P48" s="20">
        <v>6.6324329247930497E-2</v>
      </c>
      <c r="Q48" s="20">
        <v>5.5608849211967029E-2</v>
      </c>
      <c r="R48" s="20">
        <v>6.7194707012689245E-2</v>
      </c>
      <c r="S48" s="20">
        <v>6.2882702930070672E-2</v>
      </c>
      <c r="T48" s="20">
        <v>0.1052338257604369</v>
      </c>
      <c r="U48" s="20">
        <v>7.0322906333199584E-2</v>
      </c>
      <c r="V48" s="20">
        <v>6.8767687686687007E-2</v>
      </c>
      <c r="W48" s="20">
        <v>5.185833848855935E-2</v>
      </c>
      <c r="X48" s="20">
        <v>6.9826185175562952E-2</v>
      </c>
      <c r="Y48" s="20">
        <v>6.197959574918372E-2</v>
      </c>
      <c r="AA48" s="20">
        <v>5.8444088749819913E-2</v>
      </c>
      <c r="AB48" s="20">
        <v>5.6611645636882202E-2</v>
      </c>
      <c r="AC48" s="20">
        <v>8.5573733611003122E-2</v>
      </c>
      <c r="AD48" s="20">
        <v>6.2755686997826701E-2</v>
      </c>
      <c r="AF48" s="20">
        <v>4.9743192035090138E-2</v>
      </c>
      <c r="AG48" s="20">
        <v>8.4760139324100967E-2</v>
      </c>
      <c r="AH48" s="20">
        <v>9.0750733323018501E-2</v>
      </c>
      <c r="AI48" s="20">
        <v>9.3487088950348574E-2</v>
      </c>
      <c r="AJ48" s="20">
        <v>0.10264080388577</v>
      </c>
      <c r="AK48" s="20">
        <v>1.389621097474312E-2</v>
      </c>
      <c r="AL48" s="20">
        <v>4.5195409447815492E-2</v>
      </c>
      <c r="AM48" s="20">
        <v>4.4561336882316463E-2</v>
      </c>
      <c r="AN48" s="20">
        <v>5.7733801000276183E-2</v>
      </c>
      <c r="AP48" s="20">
        <v>6.231661441727028E-2</v>
      </c>
      <c r="AQ48" s="20">
        <v>7.7802030686094523E-2</v>
      </c>
      <c r="AR48" s="20">
        <v>7.8872807598186018E-2</v>
      </c>
      <c r="AS48" s="20">
        <v>7.9847279540407975E-2</v>
      </c>
      <c r="AT48" s="20">
        <v>6.472975417171474E-2</v>
      </c>
      <c r="AU48" s="20">
        <v>2.089345104488103E-2</v>
      </c>
      <c r="AV48" s="20">
        <v>1.8821161636718309E-2</v>
      </c>
      <c r="AW48" s="20">
        <v>4.9217126545451351E-2</v>
      </c>
      <c r="AY48" s="20">
        <v>8.280828296561149E-2</v>
      </c>
      <c r="AZ48" s="20">
        <v>7.0865211629905542E-2</v>
      </c>
      <c r="BA48" s="20">
        <v>5.0255691029847692E-2</v>
      </c>
      <c r="BB48" s="20">
        <v>7.3468269321582555E-2</v>
      </c>
      <c r="BC48" s="20">
        <v>4.3305464537598232E-2</v>
      </c>
      <c r="BD48" s="20">
        <v>1.8361538159827859E-2</v>
      </c>
      <c r="BE48" s="20">
        <v>1.7306635196446089E-2</v>
      </c>
      <c r="BF48" s="20">
        <v>9.7711570517690305E-2</v>
      </c>
      <c r="BG48" s="20">
        <v>0.1138323333644301</v>
      </c>
    </row>
    <row r="49" spans="2:59" x14ac:dyDescent="0.35">
      <c r="B49" s="19" t="s">
        <v>93</v>
      </c>
      <c r="C49" s="20">
        <v>5.9119862003530907E-2</v>
      </c>
      <c r="D49" s="20">
        <v>8.4398213961386498E-2</v>
      </c>
      <c r="E49" s="20">
        <v>6.2829821628488533E-2</v>
      </c>
      <c r="F49" s="20">
        <v>5.5030200540761909E-2</v>
      </c>
      <c r="G49" s="20">
        <v>6.736712356916312E-2</v>
      </c>
      <c r="H49" s="20">
        <v>6.4255320145992598E-2</v>
      </c>
      <c r="I49" s="20">
        <v>3.2499233624786419E-2</v>
      </c>
      <c r="K49" s="20">
        <v>5.4794606564969331E-2</v>
      </c>
      <c r="L49" s="20">
        <v>6.3603369943270024E-2</v>
      </c>
      <c r="N49" s="20">
        <v>5.325625070690692E-2</v>
      </c>
      <c r="O49" s="20">
        <v>2.342174145223001E-2</v>
      </c>
      <c r="P49" s="20">
        <v>4.8200142622394089E-2</v>
      </c>
      <c r="Q49" s="20">
        <v>5.9308722012565658E-2</v>
      </c>
      <c r="R49" s="20">
        <v>7.1932274439453325E-2</v>
      </c>
      <c r="S49" s="20">
        <v>7.3949139351333348E-2</v>
      </c>
      <c r="T49" s="20">
        <v>7.2181664917354713E-2</v>
      </c>
      <c r="U49" s="20">
        <v>7.1666399044842607E-2</v>
      </c>
      <c r="V49" s="20">
        <v>4.6486808092561227E-2</v>
      </c>
      <c r="W49" s="20">
        <v>4.564233296055234E-2</v>
      </c>
      <c r="X49" s="20">
        <v>5.6047262801116722E-2</v>
      </c>
      <c r="Y49" s="20">
        <v>7.3172931891455795E-2</v>
      </c>
      <c r="AA49" s="20">
        <v>5.7019103437328973E-2</v>
      </c>
      <c r="AB49" s="20">
        <v>6.8684237010914084E-2</v>
      </c>
      <c r="AC49" s="20">
        <v>4.9229906541146867E-2</v>
      </c>
      <c r="AD49" s="20">
        <v>6.0315722028511008E-2</v>
      </c>
      <c r="AF49" s="20">
        <v>5.5568702161064083E-2</v>
      </c>
      <c r="AG49" s="20">
        <v>7.2066629392326831E-2</v>
      </c>
      <c r="AH49" s="20">
        <v>3.4404667557514527E-2</v>
      </c>
      <c r="AI49" s="20">
        <v>7.8073364379627086E-2</v>
      </c>
      <c r="AJ49" s="20">
        <v>3.6197761904477932E-2</v>
      </c>
      <c r="AK49" s="20">
        <v>4.7615188172065878E-2</v>
      </c>
      <c r="AL49" s="20">
        <v>5.7312365495396943E-2</v>
      </c>
      <c r="AM49" s="20">
        <v>3.2619488474414503E-2</v>
      </c>
      <c r="AN49" s="20">
        <v>6.0255376360292587E-2</v>
      </c>
      <c r="AP49" s="20">
        <v>6.7909392482653611E-2</v>
      </c>
      <c r="AQ49" s="20">
        <v>6.4284969855962937E-2</v>
      </c>
      <c r="AR49" s="20">
        <v>4.8110257768590632E-2</v>
      </c>
      <c r="AS49" s="20">
        <v>8.2141173505672474E-2</v>
      </c>
      <c r="AT49" s="20">
        <v>3.8194325654108643E-2</v>
      </c>
      <c r="AU49" s="20">
        <v>3.4244605804519518E-2</v>
      </c>
      <c r="AV49" s="20">
        <v>2.0698147304754621E-2</v>
      </c>
      <c r="AW49" s="20">
        <v>6.1524740820641598E-2</v>
      </c>
      <c r="AY49" s="20">
        <v>8.4253447172912083E-2</v>
      </c>
      <c r="AZ49" s="20">
        <v>7.9297097984422457E-2</v>
      </c>
      <c r="BA49" s="20">
        <v>5.706448379092513E-2</v>
      </c>
      <c r="BB49" s="20">
        <v>4.2723796373349991E-2</v>
      </c>
      <c r="BC49" s="20">
        <v>1.728029187187034E-2</v>
      </c>
      <c r="BD49" s="20">
        <v>5.7774963654410892E-2</v>
      </c>
      <c r="BE49" s="20">
        <v>8.1710054432619195E-2</v>
      </c>
      <c r="BF49" s="20">
        <v>6.6879232032693511E-2</v>
      </c>
      <c r="BG49" s="20">
        <v>9.6322062388300031E-2</v>
      </c>
    </row>
    <row r="50" spans="2:59" x14ac:dyDescent="0.35">
      <c r="B50" s="19" t="s">
        <v>94</v>
      </c>
      <c r="C50" s="20">
        <v>0.36553590352403442</v>
      </c>
      <c r="D50" s="20">
        <v>0.31153727585544189</v>
      </c>
      <c r="E50" s="20">
        <v>0.25025870221374019</v>
      </c>
      <c r="F50" s="20">
        <v>0.34227060669067377</v>
      </c>
      <c r="G50" s="20">
        <v>0.33865488997807652</v>
      </c>
      <c r="H50" s="20">
        <v>0.49252659740176957</v>
      </c>
      <c r="I50" s="20">
        <v>0.45023695086192861</v>
      </c>
      <c r="K50" s="20">
        <v>0.32801444623124892</v>
      </c>
      <c r="L50" s="20">
        <v>0.40081949576546488</v>
      </c>
      <c r="N50" s="20">
        <v>0.49404356059990462</v>
      </c>
      <c r="O50" s="20">
        <v>0.49431079377062342</v>
      </c>
      <c r="P50" s="20">
        <v>0.43726719604458308</v>
      </c>
      <c r="Q50" s="20">
        <v>0.26900683157582039</v>
      </c>
      <c r="R50" s="20">
        <v>0.32684293875501919</v>
      </c>
      <c r="S50" s="20">
        <v>0.33108613681069521</v>
      </c>
      <c r="T50" s="20">
        <v>0.3218240297907215</v>
      </c>
      <c r="U50" s="20">
        <v>0.26179010613969461</v>
      </c>
      <c r="V50" s="20">
        <v>0.33853789144036589</v>
      </c>
      <c r="W50" s="20">
        <v>0.43380951822575781</v>
      </c>
      <c r="X50" s="20">
        <v>0.36914386853834491</v>
      </c>
      <c r="Y50" s="20">
        <v>0.35269058966129441</v>
      </c>
      <c r="AA50" s="20">
        <v>0.42413017744961662</v>
      </c>
      <c r="AB50" s="20">
        <v>0.43774934993884368</v>
      </c>
      <c r="AC50" s="20">
        <v>0.27471292200532837</v>
      </c>
      <c r="AD50" s="20">
        <v>0.30544289088469623</v>
      </c>
      <c r="AF50" s="20">
        <v>0.26667636703707592</v>
      </c>
      <c r="AG50" s="20">
        <v>0.44150578521610112</v>
      </c>
      <c r="AH50" s="20">
        <v>0.53924037183214446</v>
      </c>
      <c r="AI50" s="20">
        <v>0.38211522801533832</v>
      </c>
      <c r="AJ50" s="20">
        <v>6.93320349633436E-2</v>
      </c>
      <c r="AK50" s="20">
        <v>0.62045730297138479</v>
      </c>
      <c r="AL50" s="20">
        <v>0.31714872769883168</v>
      </c>
      <c r="AM50" s="20">
        <v>0.1736317137590512</v>
      </c>
      <c r="AN50" s="20">
        <v>0.42360235486517689</v>
      </c>
      <c r="AP50" s="20">
        <v>0.28961495991732139</v>
      </c>
      <c r="AQ50" s="20">
        <v>0.4560250067211587</v>
      </c>
      <c r="AR50" s="20">
        <v>0.56679908481431396</v>
      </c>
      <c r="AS50" s="20">
        <v>0.53946511194175517</v>
      </c>
      <c r="AT50" s="20">
        <v>2.753905239755727E-2</v>
      </c>
      <c r="AU50" s="20">
        <v>0.67581203491289521</v>
      </c>
      <c r="AV50" s="20">
        <v>0.19442831353619741</v>
      </c>
      <c r="AW50" s="20">
        <v>0.35758011428368652</v>
      </c>
      <c r="AY50" s="20">
        <v>0.36434120566324352</v>
      </c>
      <c r="AZ50" s="20">
        <v>0.47345901845761429</v>
      </c>
      <c r="BA50" s="20">
        <v>0.64389269411985139</v>
      </c>
      <c r="BB50" s="20">
        <v>0.60863008696160448</v>
      </c>
      <c r="BC50" s="20">
        <v>1.5735868670328459E-2</v>
      </c>
      <c r="BD50" s="20">
        <v>0.61758177608377551</v>
      </c>
      <c r="BE50" s="20">
        <v>0.39863093666429472</v>
      </c>
      <c r="BF50" s="20">
        <v>0.3374468116962</v>
      </c>
      <c r="BG50" s="20">
        <v>0.41315762419079899</v>
      </c>
    </row>
    <row r="51" spans="2:59" x14ac:dyDescent="0.35">
      <c r="B51" s="19" t="s">
        <v>95</v>
      </c>
      <c r="C51" s="20">
        <v>4.335684703927397E-2</v>
      </c>
      <c r="D51" s="20">
        <v>7.6072813050634652E-2</v>
      </c>
      <c r="E51" s="20">
        <v>6.7439353703715815E-2</v>
      </c>
      <c r="F51" s="20">
        <v>5.9512289012381557E-2</v>
      </c>
      <c r="G51" s="20">
        <v>3.8517390233969301E-2</v>
      </c>
      <c r="H51" s="20">
        <v>1.352314719328989E-2</v>
      </c>
      <c r="I51" s="20">
        <v>1.2928248852455091E-2</v>
      </c>
      <c r="K51" s="20">
        <v>3.1373591393603122E-2</v>
      </c>
      <c r="L51" s="20">
        <v>5.5271009296710617E-2</v>
      </c>
      <c r="N51" s="20">
        <v>6.3319960721608795E-2</v>
      </c>
      <c r="O51" s="20">
        <v>0</v>
      </c>
      <c r="P51" s="20">
        <v>1.7922380423488531E-2</v>
      </c>
      <c r="Q51" s="20">
        <v>8.264386921080466E-2</v>
      </c>
      <c r="R51" s="20">
        <v>3.1958502853277317E-2</v>
      </c>
      <c r="S51" s="20">
        <v>4.4402254361549869E-2</v>
      </c>
      <c r="T51" s="20">
        <v>5.6218959150393731E-2</v>
      </c>
      <c r="U51" s="20">
        <v>4.5549754185879358E-2</v>
      </c>
      <c r="V51" s="20">
        <v>4.000119566782738E-2</v>
      </c>
      <c r="W51" s="20">
        <v>4.3333396165645459E-2</v>
      </c>
      <c r="X51" s="20">
        <v>6.3927597866544006E-2</v>
      </c>
      <c r="Y51" s="20">
        <v>2.2322123846864252E-2</v>
      </c>
      <c r="AA51" s="20">
        <v>2.026410333779332E-2</v>
      </c>
      <c r="AB51" s="20">
        <v>4.0795519561593732E-2</v>
      </c>
      <c r="AC51" s="20">
        <v>4.0307480761817678E-2</v>
      </c>
      <c r="AD51" s="20">
        <v>7.3753938727106186E-2</v>
      </c>
      <c r="AF51" s="20">
        <v>5.0576370077017822E-3</v>
      </c>
      <c r="AG51" s="20">
        <v>1.2967698808689211E-2</v>
      </c>
      <c r="AH51" s="20">
        <v>1.319620244658198E-2</v>
      </c>
      <c r="AI51" s="20">
        <v>6.2975300704285211E-2</v>
      </c>
      <c r="AJ51" s="20">
        <v>1.6898854172606032E-2</v>
      </c>
      <c r="AK51" s="20">
        <v>3.024580821080489E-2</v>
      </c>
      <c r="AL51" s="20">
        <v>0.13358894209350819</v>
      </c>
      <c r="AM51" s="20">
        <v>0.32543316050773319</v>
      </c>
      <c r="AN51" s="20">
        <v>4.8548715430710238E-2</v>
      </c>
      <c r="AP51" s="20">
        <v>1.150396154912435E-2</v>
      </c>
      <c r="AQ51" s="20">
        <v>1.754370095733333E-2</v>
      </c>
      <c r="AR51" s="20">
        <v>1.23793954988889E-2</v>
      </c>
      <c r="AS51" s="20">
        <v>3.109267350699333E-2</v>
      </c>
      <c r="AT51" s="20">
        <v>7.6955123469880406E-3</v>
      </c>
      <c r="AU51" s="20">
        <v>0</v>
      </c>
      <c r="AV51" s="20">
        <v>0.37165324283612861</v>
      </c>
      <c r="AW51" s="20">
        <v>0.1211195870391171</v>
      </c>
      <c r="AY51" s="20">
        <v>1.725296197340424E-2</v>
      </c>
      <c r="AZ51" s="20">
        <v>2.0593711060183179E-2</v>
      </c>
      <c r="BA51" s="20">
        <v>2.7291667942878881E-2</v>
      </c>
      <c r="BB51" s="20">
        <v>2.8156228553312169E-2</v>
      </c>
      <c r="BC51" s="20">
        <v>1.3066075798517989E-2</v>
      </c>
      <c r="BD51" s="20">
        <v>1.3376527621926969E-2</v>
      </c>
      <c r="BE51" s="20">
        <v>0.21021275806059789</v>
      </c>
      <c r="BF51" s="20">
        <v>0.16086430855735159</v>
      </c>
      <c r="BG51" s="20">
        <v>1.040329318624056E-2</v>
      </c>
    </row>
    <row r="53" spans="2:59" ht="72.5" x14ac:dyDescent="0.35">
      <c r="B53" s="17" t="s">
        <v>97</v>
      </c>
    </row>
    <row r="54" spans="2:59" x14ac:dyDescent="0.35">
      <c r="B54" s="18" t="s">
        <v>16</v>
      </c>
    </row>
    <row r="55" spans="2:59" x14ac:dyDescent="0.35">
      <c r="B55" s="19" t="s">
        <v>88</v>
      </c>
      <c r="C55" s="20">
        <v>4.9608312682315123E-2</v>
      </c>
      <c r="D55" s="20">
        <v>5.0529101003527303E-2</v>
      </c>
      <c r="E55" s="20">
        <v>5.6388916416506327E-2</v>
      </c>
      <c r="F55" s="20">
        <v>3.9997995060330228E-2</v>
      </c>
      <c r="G55" s="20">
        <v>6.2968080478077851E-2</v>
      </c>
      <c r="H55" s="20">
        <v>4.9438897857867897E-2</v>
      </c>
      <c r="I55" s="20">
        <v>4.0595552854294337E-2</v>
      </c>
      <c r="K55" s="20">
        <v>5.574459234098636E-2</v>
      </c>
      <c r="L55" s="20">
        <v>4.3810031753442037E-2</v>
      </c>
      <c r="N55" s="20">
        <v>4.216277329834469E-2</v>
      </c>
      <c r="O55" s="20">
        <v>7.2118973495503891E-2</v>
      </c>
      <c r="P55" s="20">
        <v>6.5905702733103921E-2</v>
      </c>
      <c r="Q55" s="20">
        <v>3.6988119617019928E-2</v>
      </c>
      <c r="R55" s="20">
        <v>4.8909760026550453E-2</v>
      </c>
      <c r="S55" s="20">
        <v>6.842767663522123E-2</v>
      </c>
      <c r="T55" s="20">
        <v>4.9492166906180628E-2</v>
      </c>
      <c r="U55" s="20">
        <v>3.2143032613428671E-2</v>
      </c>
      <c r="V55" s="20">
        <v>6.565457450065984E-2</v>
      </c>
      <c r="W55" s="20">
        <v>2.426301732710754E-2</v>
      </c>
      <c r="X55" s="20">
        <v>1.6432268407070131E-2</v>
      </c>
      <c r="Y55" s="20">
        <v>8.8978439290844952E-2</v>
      </c>
      <c r="AA55" s="20">
        <v>4.3328911058353098E-2</v>
      </c>
      <c r="AB55" s="20">
        <v>4.0626277176201889E-2</v>
      </c>
      <c r="AC55" s="20">
        <v>6.1910971741998277E-2</v>
      </c>
      <c r="AD55" s="20">
        <v>5.502743211627905E-2</v>
      </c>
      <c r="AF55" s="20">
        <v>7.1384672500751631E-2</v>
      </c>
      <c r="AG55" s="20">
        <v>2.7624891579646389E-2</v>
      </c>
      <c r="AH55" s="20">
        <v>1.654734449581469E-2</v>
      </c>
      <c r="AI55" s="20">
        <v>4.8462173284669452E-2</v>
      </c>
      <c r="AJ55" s="20">
        <v>0.23095190047993619</v>
      </c>
      <c r="AK55" s="20">
        <v>4.7847121885015068E-2</v>
      </c>
      <c r="AL55" s="20">
        <v>2.8449761405260711E-2</v>
      </c>
      <c r="AM55" s="20">
        <v>1.6825272842600911E-2</v>
      </c>
      <c r="AN55" s="20">
        <v>6.0270846058271307E-2</v>
      </c>
      <c r="AP55" s="20">
        <v>5.3602150519928837E-2</v>
      </c>
      <c r="AQ55" s="20">
        <v>3.1588156534211383E-2</v>
      </c>
      <c r="AR55" s="20">
        <v>1.464702316736617E-2</v>
      </c>
      <c r="AS55" s="20">
        <v>1.6528136365685259E-2</v>
      </c>
      <c r="AT55" s="20">
        <v>0.13856227318013209</v>
      </c>
      <c r="AU55" s="20">
        <v>3.5042551656825481E-2</v>
      </c>
      <c r="AV55" s="20">
        <v>2.0827444678353541E-2</v>
      </c>
      <c r="AW55" s="20">
        <v>4.5319899895672512E-2</v>
      </c>
      <c r="AY55" s="20">
        <v>3.4200179775073128E-2</v>
      </c>
      <c r="AZ55" s="20">
        <v>3.082578030421056E-2</v>
      </c>
      <c r="BA55" s="20">
        <v>7.6565671267948424E-3</v>
      </c>
      <c r="BB55" s="20">
        <v>1.266276794191693E-2</v>
      </c>
      <c r="BC55" s="20">
        <v>9.9508407678820243E-2</v>
      </c>
      <c r="BD55" s="20">
        <v>1.5848648274709581E-2</v>
      </c>
      <c r="BE55" s="20">
        <v>7.8249693647513916E-3</v>
      </c>
      <c r="BF55" s="20">
        <v>3.3691014934135552E-2</v>
      </c>
      <c r="BG55" s="20">
        <v>0.18221178562414689</v>
      </c>
    </row>
    <row r="56" spans="2:59" x14ac:dyDescent="0.35">
      <c r="B56" s="19" t="s">
        <v>89</v>
      </c>
      <c r="C56" s="20">
        <v>5.7214092839635418E-2</v>
      </c>
      <c r="D56" s="20">
        <v>7.6906481011183483E-2</v>
      </c>
      <c r="E56" s="20">
        <v>6.2065227223066108E-2</v>
      </c>
      <c r="F56" s="20">
        <v>7.7220779234885933E-2</v>
      </c>
      <c r="G56" s="20">
        <v>4.0772518905663253E-2</v>
      </c>
      <c r="H56" s="20">
        <v>5.3069109520167718E-2</v>
      </c>
      <c r="I56" s="20">
        <v>4.0079240028878638E-2</v>
      </c>
      <c r="K56" s="20">
        <v>7.1879564846110078E-2</v>
      </c>
      <c r="L56" s="20">
        <v>4.1873597174211803E-2</v>
      </c>
      <c r="N56" s="20">
        <v>4.3804844786383038E-2</v>
      </c>
      <c r="O56" s="20">
        <v>0.13741208766356819</v>
      </c>
      <c r="P56" s="20">
        <v>3.4589579078759647E-2</v>
      </c>
      <c r="Q56" s="20">
        <v>3.0118535396694721E-2</v>
      </c>
      <c r="R56" s="20">
        <v>8.4684862063503522E-2</v>
      </c>
      <c r="S56" s="20">
        <v>4.5520213715492558E-2</v>
      </c>
      <c r="T56" s="20">
        <v>5.9411564338529822E-2</v>
      </c>
      <c r="U56" s="20">
        <v>7.369762235997207E-2</v>
      </c>
      <c r="V56" s="20">
        <v>7.4803492908415134E-2</v>
      </c>
      <c r="W56" s="20">
        <v>3.8387852224933079E-2</v>
      </c>
      <c r="X56" s="20">
        <v>5.3433968285611033E-2</v>
      </c>
      <c r="Y56" s="20">
        <v>3.0519443558140631E-2</v>
      </c>
      <c r="AA56" s="20">
        <v>6.6455828206795894E-2</v>
      </c>
      <c r="AB56" s="20">
        <v>4.1346084331667379E-2</v>
      </c>
      <c r="AC56" s="20">
        <v>7.3697975110683753E-2</v>
      </c>
      <c r="AD56" s="20">
        <v>4.9375992312528497E-2</v>
      </c>
      <c r="AF56" s="20">
        <v>7.078282844391634E-2</v>
      </c>
      <c r="AG56" s="20">
        <v>5.948618638665451E-2</v>
      </c>
      <c r="AH56" s="20">
        <v>5.4721701119059177E-2</v>
      </c>
      <c r="AI56" s="20">
        <v>1.8999572561264239E-2</v>
      </c>
      <c r="AJ56" s="20">
        <v>0.11032459103821229</v>
      </c>
      <c r="AK56" s="20">
        <v>2.7579136884977779E-2</v>
      </c>
      <c r="AL56" s="20">
        <v>3.4997935739727593E-2</v>
      </c>
      <c r="AM56" s="20">
        <v>1.6025513373518738E-2</v>
      </c>
      <c r="AN56" s="20">
        <v>7.0939757805152839E-2</v>
      </c>
      <c r="AP56" s="20">
        <v>6.0528700338491011E-2</v>
      </c>
      <c r="AQ56" s="20">
        <v>5.9976620908691491E-2</v>
      </c>
      <c r="AR56" s="20">
        <v>3.2954532366393341E-2</v>
      </c>
      <c r="AS56" s="20">
        <v>3.7741304882713218E-2</v>
      </c>
      <c r="AT56" s="20">
        <v>0.1218928973588695</v>
      </c>
      <c r="AU56" s="20">
        <v>0</v>
      </c>
      <c r="AV56" s="20">
        <v>0</v>
      </c>
      <c r="AW56" s="20">
        <v>3.7715563899873211E-2</v>
      </c>
      <c r="AY56" s="20">
        <v>3.5808215350801052E-2</v>
      </c>
      <c r="AZ56" s="20">
        <v>6.9391096273405339E-2</v>
      </c>
      <c r="BA56" s="20">
        <v>4.3181372172818359E-2</v>
      </c>
      <c r="BB56" s="20">
        <v>3.2258641805648643E-2</v>
      </c>
      <c r="BC56" s="20">
        <v>9.9714802129276692E-2</v>
      </c>
      <c r="BD56" s="20">
        <v>0</v>
      </c>
      <c r="BE56" s="20">
        <v>1.5272882634611851E-2</v>
      </c>
      <c r="BF56" s="20">
        <v>2.5025267552086391E-2</v>
      </c>
      <c r="BG56" s="20">
        <v>9.9984621975653318E-2</v>
      </c>
    </row>
    <row r="57" spans="2:59" x14ac:dyDescent="0.35">
      <c r="B57" s="19" t="s">
        <v>90</v>
      </c>
      <c r="C57" s="20">
        <v>8.8983356586839674E-2</v>
      </c>
      <c r="D57" s="20">
        <v>0.13312365272471369</v>
      </c>
      <c r="E57" s="20">
        <v>0.1458071434747919</v>
      </c>
      <c r="F57" s="20">
        <v>9.031028148983887E-2</v>
      </c>
      <c r="G57" s="20">
        <v>8.1812913818330488E-2</v>
      </c>
      <c r="H57" s="20">
        <v>3.2424597464664653E-2</v>
      </c>
      <c r="I57" s="20">
        <v>5.6186250171950947E-2</v>
      </c>
      <c r="K57" s="20">
        <v>0.1036930533686975</v>
      </c>
      <c r="L57" s="20">
        <v>7.4957744619264757E-2</v>
      </c>
      <c r="N57" s="20">
        <v>6.0982418405084129E-2</v>
      </c>
      <c r="O57" s="20">
        <v>0.1021019492185099</v>
      </c>
      <c r="P57" s="20">
        <v>8.8716204142433974E-2</v>
      </c>
      <c r="Q57" s="20">
        <v>9.036835605820541E-2</v>
      </c>
      <c r="R57" s="20">
        <v>8.3382492626917937E-2</v>
      </c>
      <c r="S57" s="20">
        <v>9.1238708647367162E-2</v>
      </c>
      <c r="T57" s="20">
        <v>0.1217887075938197</v>
      </c>
      <c r="U57" s="20">
        <v>9.2675924312007663E-2</v>
      </c>
      <c r="V57" s="20">
        <v>0.1080691899120373</v>
      </c>
      <c r="W57" s="20">
        <v>8.9182548512001761E-2</v>
      </c>
      <c r="X57" s="20">
        <v>4.9676257734769157E-2</v>
      </c>
      <c r="Y57" s="20">
        <v>9.2725951436332416E-2</v>
      </c>
      <c r="AA57" s="20">
        <v>0.11918439555893121</v>
      </c>
      <c r="AB57" s="20">
        <v>7.7011954831077006E-2</v>
      </c>
      <c r="AC57" s="20">
        <v>7.7648949029720457E-2</v>
      </c>
      <c r="AD57" s="20">
        <v>7.9054979760777661E-2</v>
      </c>
      <c r="AF57" s="20">
        <v>0.1007353500819045</v>
      </c>
      <c r="AG57" s="20">
        <v>9.656046764644606E-2</v>
      </c>
      <c r="AH57" s="20">
        <v>8.9504097959782106E-2</v>
      </c>
      <c r="AI57" s="20">
        <v>5.8151224679774252E-2</v>
      </c>
      <c r="AJ57" s="20">
        <v>7.2421930079092922E-2</v>
      </c>
      <c r="AK57" s="20">
        <v>2.527135804470107E-2</v>
      </c>
      <c r="AL57" s="20">
        <v>6.4937892908999942E-2</v>
      </c>
      <c r="AM57" s="20">
        <v>7.5835765360597787E-2</v>
      </c>
      <c r="AN57" s="20">
        <v>0.11201915021149771</v>
      </c>
      <c r="AP57" s="20">
        <v>9.0480970754640108E-2</v>
      </c>
      <c r="AQ57" s="20">
        <v>0.10630239081384139</v>
      </c>
      <c r="AR57" s="20">
        <v>6.5230746806932971E-2</v>
      </c>
      <c r="AS57" s="20">
        <v>8.8678137779191341E-2</v>
      </c>
      <c r="AT57" s="20">
        <v>0.11609005572625131</v>
      </c>
      <c r="AU57" s="20">
        <v>1.6993615995864551E-2</v>
      </c>
      <c r="AV57" s="20">
        <v>8.7160585194755516E-2</v>
      </c>
      <c r="AW57" s="20">
        <v>6.1359967701809577E-2</v>
      </c>
      <c r="AY57" s="20">
        <v>8.1690860311156938E-2</v>
      </c>
      <c r="AZ57" s="20">
        <v>0.12286391975657859</v>
      </c>
      <c r="BA57" s="20">
        <v>0.104855052984467</v>
      </c>
      <c r="BB57" s="20">
        <v>6.5235135747562373E-2</v>
      </c>
      <c r="BC57" s="20">
        <v>0.1061448718740491</v>
      </c>
      <c r="BD57" s="20">
        <v>4.2872953415897322E-2</v>
      </c>
      <c r="BE57" s="20">
        <v>2.7118976270500889E-2</v>
      </c>
      <c r="BF57" s="20">
        <v>6.6394726476947191E-2</v>
      </c>
      <c r="BG57" s="20">
        <v>7.8082729401515186E-2</v>
      </c>
    </row>
    <row r="58" spans="2:59" x14ac:dyDescent="0.35">
      <c r="B58" s="19" t="s">
        <v>91</v>
      </c>
      <c r="C58" s="20">
        <v>0.25748963789426699</v>
      </c>
      <c r="D58" s="20">
        <v>0.24838516228210031</v>
      </c>
      <c r="E58" s="20">
        <v>0.25103134913150621</v>
      </c>
      <c r="F58" s="20">
        <v>0.29524220920146321</v>
      </c>
      <c r="G58" s="20">
        <v>0.32900075286633562</v>
      </c>
      <c r="H58" s="20">
        <v>0.22217845426537411</v>
      </c>
      <c r="I58" s="20">
        <v>0.20424518864512481</v>
      </c>
      <c r="K58" s="20">
        <v>0.25765696184456532</v>
      </c>
      <c r="L58" s="20">
        <v>0.25841092792106951</v>
      </c>
      <c r="N58" s="20">
        <v>0.20479956721120629</v>
      </c>
      <c r="O58" s="20">
        <v>0.25213358711906342</v>
      </c>
      <c r="P58" s="20">
        <v>0.24441712611923419</v>
      </c>
      <c r="Q58" s="20">
        <v>0.20336541782099529</v>
      </c>
      <c r="R58" s="20">
        <v>0.23865066059816609</v>
      </c>
      <c r="S58" s="20">
        <v>0.26334369924613099</v>
      </c>
      <c r="T58" s="20">
        <v>0.27571394005273597</v>
      </c>
      <c r="U58" s="20">
        <v>0.24412172236015189</v>
      </c>
      <c r="V58" s="20">
        <v>0.30339483936383033</v>
      </c>
      <c r="W58" s="20">
        <v>0.26840818958765578</v>
      </c>
      <c r="X58" s="20">
        <v>0.28582840999054071</v>
      </c>
      <c r="Y58" s="20">
        <v>0.2476687705832033</v>
      </c>
      <c r="AA58" s="20">
        <v>0.24117578522276981</v>
      </c>
      <c r="AB58" s="20">
        <v>0.2478957056864225</v>
      </c>
      <c r="AC58" s="20">
        <v>0.30849799317294069</v>
      </c>
      <c r="AD58" s="20">
        <v>0.24085998483717319</v>
      </c>
      <c r="AF58" s="20">
        <v>0.22441069215556339</v>
      </c>
      <c r="AG58" s="20">
        <v>0.30342712759456031</v>
      </c>
      <c r="AH58" s="20">
        <v>0.25958133006478878</v>
      </c>
      <c r="AI58" s="20">
        <v>0.31265542238100852</v>
      </c>
      <c r="AJ58" s="20">
        <v>0.36023761785756209</v>
      </c>
      <c r="AK58" s="20">
        <v>0.21221571666062899</v>
      </c>
      <c r="AL58" s="20">
        <v>0.25455991042742238</v>
      </c>
      <c r="AM58" s="20">
        <v>0.20544245297719099</v>
      </c>
      <c r="AN58" s="20">
        <v>0.19537554247647601</v>
      </c>
      <c r="AP58" s="20">
        <v>0.26648207553522518</v>
      </c>
      <c r="AQ58" s="20">
        <v>0.28282111574817448</v>
      </c>
      <c r="AR58" s="20">
        <v>0.2264188211162925</v>
      </c>
      <c r="AS58" s="20">
        <v>0.25949083483252028</v>
      </c>
      <c r="AT58" s="20">
        <v>0.22906010979956209</v>
      </c>
      <c r="AU58" s="20">
        <v>0.22720151781198281</v>
      </c>
      <c r="AV58" s="20">
        <v>0.18157550564628561</v>
      </c>
      <c r="AW58" s="20">
        <v>0.25222383331147502</v>
      </c>
      <c r="AY58" s="20">
        <v>0.28718493286615793</v>
      </c>
      <c r="AZ58" s="20">
        <v>0.29386914077287257</v>
      </c>
      <c r="BA58" s="20">
        <v>0.25008410811494108</v>
      </c>
      <c r="BB58" s="20">
        <v>0.2287964920402728</v>
      </c>
      <c r="BC58" s="20">
        <v>0.26388756567046873</v>
      </c>
      <c r="BD58" s="20">
        <v>0.2320581971378825</v>
      </c>
      <c r="BE58" s="20">
        <v>0.21304205318849359</v>
      </c>
      <c r="BF58" s="20">
        <v>0.21886151019803329</v>
      </c>
      <c r="BG58" s="20">
        <v>0.2189213852193968</v>
      </c>
    </row>
    <row r="59" spans="2:59" x14ac:dyDescent="0.35">
      <c r="B59" s="19" t="s">
        <v>92</v>
      </c>
      <c r="C59" s="20">
        <v>7.0908403501243167E-2</v>
      </c>
      <c r="D59" s="20">
        <v>9.2448740437337765E-2</v>
      </c>
      <c r="E59" s="20">
        <v>0.1086367181629293</v>
      </c>
      <c r="F59" s="20">
        <v>7.4276208807014993E-2</v>
      </c>
      <c r="G59" s="20">
        <v>4.4581513364928688E-2</v>
      </c>
      <c r="H59" s="20">
        <v>6.493222946974414E-2</v>
      </c>
      <c r="I59" s="20">
        <v>4.8565548702220199E-2</v>
      </c>
      <c r="K59" s="20">
        <v>7.8520888152376969E-2</v>
      </c>
      <c r="L59" s="20">
        <v>6.3754698832895362E-2</v>
      </c>
      <c r="N59" s="20">
        <v>3.1826406958582978E-2</v>
      </c>
      <c r="O59" s="20">
        <v>6.7860694359250143E-2</v>
      </c>
      <c r="P59" s="20">
        <v>6.8069836310861886E-2</v>
      </c>
      <c r="Q59" s="20">
        <v>0.1081028934432564</v>
      </c>
      <c r="R59" s="20">
        <v>9.1469077666432655E-2</v>
      </c>
      <c r="S59" s="20">
        <v>5.3666286433458152E-2</v>
      </c>
      <c r="T59" s="20">
        <v>8.7299736252390153E-2</v>
      </c>
      <c r="U59" s="20">
        <v>8.3670425718666841E-2</v>
      </c>
      <c r="V59" s="20">
        <v>8.3167380889500028E-2</v>
      </c>
      <c r="W59" s="20">
        <v>6.7046326380689386E-2</v>
      </c>
      <c r="X59" s="20">
        <v>5.7443333156145429E-2</v>
      </c>
      <c r="Y59" s="20">
        <v>5.9324116158759342E-2</v>
      </c>
      <c r="AA59" s="20">
        <v>5.6442900345316932E-2</v>
      </c>
      <c r="AB59" s="20">
        <v>7.4250263564589761E-2</v>
      </c>
      <c r="AC59" s="20">
        <v>7.3977930154588617E-2</v>
      </c>
      <c r="AD59" s="20">
        <v>8.0540996693772321E-2</v>
      </c>
      <c r="AF59" s="20">
        <v>6.5042307727169485E-2</v>
      </c>
      <c r="AG59" s="20">
        <v>7.9057731345969662E-2</v>
      </c>
      <c r="AH59" s="20">
        <v>6.7129096419018361E-2</v>
      </c>
      <c r="AI59" s="20">
        <v>0.12280994780269749</v>
      </c>
      <c r="AJ59" s="20">
        <v>2.0138956232343311E-2</v>
      </c>
      <c r="AK59" s="20">
        <v>4.4918866693376983E-2</v>
      </c>
      <c r="AL59" s="20">
        <v>7.2592923462447542E-2</v>
      </c>
      <c r="AM59" s="20">
        <v>4.604705916073238E-2</v>
      </c>
      <c r="AN59" s="20">
        <v>6.8879868396853949E-2</v>
      </c>
      <c r="AP59" s="20">
        <v>5.7198322933834082E-2</v>
      </c>
      <c r="AQ59" s="20">
        <v>8.7312548180353874E-2</v>
      </c>
      <c r="AR59" s="20">
        <v>7.1884132104568399E-2</v>
      </c>
      <c r="AS59" s="20">
        <v>4.8598924717792237E-2</v>
      </c>
      <c r="AT59" s="20">
        <v>8.4869005126337119E-2</v>
      </c>
      <c r="AU59" s="20">
        <v>4.8865513475440867E-2</v>
      </c>
      <c r="AV59" s="20">
        <v>5.8869982137591953E-2</v>
      </c>
      <c r="AW59" s="20">
        <v>6.0061839364667087E-2</v>
      </c>
      <c r="AY59" s="20">
        <v>6.9064397885635467E-2</v>
      </c>
      <c r="AZ59" s="20">
        <v>6.6997999928326141E-2</v>
      </c>
      <c r="BA59" s="20">
        <v>3.4278671091474887E-2</v>
      </c>
      <c r="BB59" s="20">
        <v>8.0992317972527178E-2</v>
      </c>
      <c r="BC59" s="20">
        <v>8.5103412326796579E-2</v>
      </c>
      <c r="BD59" s="20">
        <v>4.2943886505466412E-2</v>
      </c>
      <c r="BE59" s="20">
        <v>3.3304981249667687E-2</v>
      </c>
      <c r="BF59" s="20">
        <v>7.6988745955265045E-2</v>
      </c>
      <c r="BG59" s="20">
        <v>0.1023824087404394</v>
      </c>
    </row>
    <row r="60" spans="2:59" x14ac:dyDescent="0.35">
      <c r="B60" s="19" t="s">
        <v>93</v>
      </c>
      <c r="C60" s="20">
        <v>6.8964498036011443E-2</v>
      </c>
      <c r="D60" s="20">
        <v>4.7344407739047252E-2</v>
      </c>
      <c r="E60" s="20">
        <v>6.9418487241893589E-2</v>
      </c>
      <c r="F60" s="20">
        <v>5.4095242016440427E-2</v>
      </c>
      <c r="G60" s="20">
        <v>6.2649432652412337E-2</v>
      </c>
      <c r="H60" s="20">
        <v>0.10194692711700901</v>
      </c>
      <c r="I60" s="20">
        <v>7.8007483376914072E-2</v>
      </c>
      <c r="K60" s="20">
        <v>8.3184272167645346E-2</v>
      </c>
      <c r="L60" s="20">
        <v>5.445416482608792E-2</v>
      </c>
      <c r="N60" s="20">
        <v>7.7016985371569521E-2</v>
      </c>
      <c r="O60" s="20">
        <v>3.0268985337790929E-2</v>
      </c>
      <c r="P60" s="20">
        <v>8.4385123411326909E-2</v>
      </c>
      <c r="Q60" s="20">
        <v>8.7483284354908125E-2</v>
      </c>
      <c r="R60" s="20">
        <v>7.468336381825641E-2</v>
      </c>
      <c r="S60" s="20">
        <v>6.747757443572483E-2</v>
      </c>
      <c r="T60" s="20">
        <v>6.8794362654762867E-2</v>
      </c>
      <c r="U60" s="20">
        <v>6.1195714612684457E-2</v>
      </c>
      <c r="V60" s="20">
        <v>7.0079321921697094E-2</v>
      </c>
      <c r="W60" s="20">
        <v>6.3249638535506969E-2</v>
      </c>
      <c r="X60" s="20">
        <v>6.0261536581204041E-2</v>
      </c>
      <c r="Y60" s="20">
        <v>7.3474010380238639E-2</v>
      </c>
      <c r="AA60" s="20">
        <v>4.9287715253825748E-2</v>
      </c>
      <c r="AB60" s="20">
        <v>7.9386666377909962E-2</v>
      </c>
      <c r="AC60" s="20">
        <v>6.279983703378926E-2</v>
      </c>
      <c r="AD60" s="20">
        <v>8.4988307147198044E-2</v>
      </c>
      <c r="AF60" s="20">
        <v>9.0110773475682984E-2</v>
      </c>
      <c r="AG60" s="20">
        <v>6.0307622594568122E-2</v>
      </c>
      <c r="AH60" s="20">
        <v>7.8679015349832612E-2</v>
      </c>
      <c r="AI60" s="20">
        <v>8.5645617212343733E-2</v>
      </c>
      <c r="AJ60" s="20">
        <v>6.6418507501510418E-2</v>
      </c>
      <c r="AK60" s="20">
        <v>6.3189115812255142E-2</v>
      </c>
      <c r="AL60" s="20">
        <v>5.5435287041840288E-2</v>
      </c>
      <c r="AM60" s="20">
        <v>4.6669149931987702E-2</v>
      </c>
      <c r="AN60" s="20">
        <v>4.8475224538429451E-2</v>
      </c>
      <c r="AP60" s="20">
        <v>9.1232803368247961E-2</v>
      </c>
      <c r="AQ60" s="20">
        <v>5.9858420702001931E-2</v>
      </c>
      <c r="AR60" s="20">
        <v>8.2925394677534792E-2</v>
      </c>
      <c r="AS60" s="20">
        <v>8.6845403697279555E-2</v>
      </c>
      <c r="AT60" s="20">
        <v>8.833147326225968E-2</v>
      </c>
      <c r="AU60" s="20">
        <v>3.4572419020012048E-2</v>
      </c>
      <c r="AV60" s="20">
        <v>3.7075842072370982E-2</v>
      </c>
      <c r="AW60" s="20">
        <v>4.7398586767773657E-2</v>
      </c>
      <c r="AY60" s="20">
        <v>7.9532315921049354E-2</v>
      </c>
      <c r="AZ60" s="20">
        <v>5.4781552603649628E-2</v>
      </c>
      <c r="BA60" s="20">
        <v>9.901522698730629E-2</v>
      </c>
      <c r="BB60" s="20">
        <v>8.7629032541088475E-2</v>
      </c>
      <c r="BC60" s="20">
        <v>7.4291292786926658E-2</v>
      </c>
      <c r="BD60" s="20">
        <v>3.038285966975468E-2</v>
      </c>
      <c r="BE60" s="20">
        <v>5.1208927075337821E-2</v>
      </c>
      <c r="BF60" s="20">
        <v>4.9603462219009617E-2</v>
      </c>
      <c r="BG60" s="20">
        <v>7.0985827045551286E-2</v>
      </c>
    </row>
    <row r="61" spans="2:59" x14ac:dyDescent="0.35">
      <c r="B61" s="19" t="s">
        <v>94</v>
      </c>
      <c r="C61" s="20">
        <v>0.1810348712941231</v>
      </c>
      <c r="D61" s="20">
        <v>0.11932686787533731</v>
      </c>
      <c r="E61" s="20">
        <v>0.1371707071197758</v>
      </c>
      <c r="F61" s="20">
        <v>0.154721104791574</v>
      </c>
      <c r="G61" s="20">
        <v>0.16669626653015451</v>
      </c>
      <c r="H61" s="20">
        <v>0.23120413986129101</v>
      </c>
      <c r="I61" s="20">
        <v>0.2568309326559895</v>
      </c>
      <c r="K61" s="20">
        <v>0.200732763038969</v>
      </c>
      <c r="L61" s="20">
        <v>0.16251379997263579</v>
      </c>
      <c r="N61" s="20">
        <v>0.23907560417190221</v>
      </c>
      <c r="O61" s="20">
        <v>0.14522479361583401</v>
      </c>
      <c r="P61" s="20">
        <v>0.24601581579808851</v>
      </c>
      <c r="Q61" s="20">
        <v>0.13517460202748829</v>
      </c>
      <c r="R61" s="20">
        <v>0.1217062090217796</v>
      </c>
      <c r="S61" s="20">
        <v>0.17080441929308329</v>
      </c>
      <c r="T61" s="20">
        <v>0.1811374959857063</v>
      </c>
      <c r="U61" s="20">
        <v>0.15180105012644909</v>
      </c>
      <c r="V61" s="20">
        <v>0.14390206177669171</v>
      </c>
      <c r="W61" s="20">
        <v>0.2349613585876906</v>
      </c>
      <c r="X61" s="20">
        <v>0.19089263447631249</v>
      </c>
      <c r="Y61" s="20">
        <v>0.2005807400966016</v>
      </c>
      <c r="AA61" s="20">
        <v>0.213664869628788</v>
      </c>
      <c r="AB61" s="20">
        <v>0.19053774847233529</v>
      </c>
      <c r="AC61" s="20">
        <v>0.160877606961044</v>
      </c>
      <c r="AD61" s="20">
        <v>0.15417965334479039</v>
      </c>
      <c r="AF61" s="20">
        <v>0.18506713139179101</v>
      </c>
      <c r="AG61" s="20">
        <v>0.1910457589475803</v>
      </c>
      <c r="AH61" s="20">
        <v>0.21219197959377281</v>
      </c>
      <c r="AI61" s="20">
        <v>0.16777543900667211</v>
      </c>
      <c r="AJ61" s="20">
        <v>7.3204524465029203E-2</v>
      </c>
      <c r="AK61" s="20">
        <v>0.34444764585530879</v>
      </c>
      <c r="AL61" s="20">
        <v>0.16071277257325031</v>
      </c>
      <c r="AM61" s="20">
        <v>6.1585189467585393E-2</v>
      </c>
      <c r="AN61" s="20">
        <v>0.17014723220158839</v>
      </c>
      <c r="AP61" s="20">
        <v>0.17853176007636129</v>
      </c>
      <c r="AQ61" s="20">
        <v>0.18486770725329421</v>
      </c>
      <c r="AR61" s="20">
        <v>0.29630736129932472</v>
      </c>
      <c r="AS61" s="20">
        <v>0.18903890919631769</v>
      </c>
      <c r="AT61" s="20">
        <v>0.1165180882084067</v>
      </c>
      <c r="AU61" s="20">
        <v>0.37708446941731899</v>
      </c>
      <c r="AV61" s="20">
        <v>5.6693304777268937E-2</v>
      </c>
      <c r="AW61" s="20">
        <v>0.15992128254968191</v>
      </c>
      <c r="AY61" s="20">
        <v>0.1971346067109607</v>
      </c>
      <c r="AZ61" s="20">
        <v>0.18879419444214099</v>
      </c>
      <c r="BA61" s="20">
        <v>0.25958468554621522</v>
      </c>
      <c r="BB61" s="20">
        <v>0.2182296374619809</v>
      </c>
      <c r="BC61" s="20">
        <v>0.1098018938625135</v>
      </c>
      <c r="BD61" s="20">
        <v>0.39440474264760073</v>
      </c>
      <c r="BE61" s="20">
        <v>0.25011716983792021</v>
      </c>
      <c r="BF61" s="20">
        <v>0.1131815221405066</v>
      </c>
      <c r="BG61" s="20">
        <v>0.13581448405726301</v>
      </c>
    </row>
    <row r="62" spans="2:59" x14ac:dyDescent="0.35">
      <c r="B62" s="19" t="s">
        <v>95</v>
      </c>
      <c r="C62" s="20">
        <v>0.22579682716556501</v>
      </c>
      <c r="D62" s="20">
        <v>0.23193558692675309</v>
      </c>
      <c r="E62" s="20">
        <v>0.16948145122953071</v>
      </c>
      <c r="F62" s="20">
        <v>0.21413617939845239</v>
      </c>
      <c r="G62" s="20">
        <v>0.21151852138409741</v>
      </c>
      <c r="H62" s="20">
        <v>0.24480564444388139</v>
      </c>
      <c r="I62" s="20">
        <v>0.27548980356462749</v>
      </c>
      <c r="K62" s="20">
        <v>0.1485879042406493</v>
      </c>
      <c r="L62" s="20">
        <v>0.30022503490039287</v>
      </c>
      <c r="N62" s="20">
        <v>0.30033139979692719</v>
      </c>
      <c r="O62" s="20">
        <v>0.1928789291904795</v>
      </c>
      <c r="P62" s="20">
        <v>0.16790061240619089</v>
      </c>
      <c r="Q62" s="20">
        <v>0.30839879128143188</v>
      </c>
      <c r="R62" s="20">
        <v>0.25651357417839338</v>
      </c>
      <c r="S62" s="20">
        <v>0.23952142159352191</v>
      </c>
      <c r="T62" s="20">
        <v>0.1563620262158745</v>
      </c>
      <c r="U62" s="20">
        <v>0.26069450789663939</v>
      </c>
      <c r="V62" s="20">
        <v>0.1509291387271684</v>
      </c>
      <c r="W62" s="20">
        <v>0.21450106884441461</v>
      </c>
      <c r="X62" s="20">
        <v>0.28603159136834688</v>
      </c>
      <c r="Y62" s="20">
        <v>0.2067285284958793</v>
      </c>
      <c r="AA62" s="20">
        <v>0.21045959472521941</v>
      </c>
      <c r="AB62" s="20">
        <v>0.24894529955979619</v>
      </c>
      <c r="AC62" s="20">
        <v>0.18058873679523479</v>
      </c>
      <c r="AD62" s="20">
        <v>0.25597265378748069</v>
      </c>
      <c r="AF62" s="20">
        <v>0.19246624422322081</v>
      </c>
      <c r="AG62" s="20">
        <v>0.18249021390457459</v>
      </c>
      <c r="AH62" s="20">
        <v>0.22164543499793149</v>
      </c>
      <c r="AI62" s="20">
        <v>0.18550060307157029</v>
      </c>
      <c r="AJ62" s="20">
        <v>6.6301972346313673E-2</v>
      </c>
      <c r="AK62" s="20">
        <v>0.23453103816373641</v>
      </c>
      <c r="AL62" s="20">
        <v>0.32831351644105111</v>
      </c>
      <c r="AM62" s="20">
        <v>0.53156959688578609</v>
      </c>
      <c r="AN62" s="20">
        <v>0.27389237831173052</v>
      </c>
      <c r="AP62" s="20">
        <v>0.2019432164732714</v>
      </c>
      <c r="AQ62" s="20">
        <v>0.18727303985943111</v>
      </c>
      <c r="AR62" s="20">
        <v>0.20963198846158729</v>
      </c>
      <c r="AS62" s="20">
        <v>0.27307834852850021</v>
      </c>
      <c r="AT62" s="20">
        <v>0.1046760973381816</v>
      </c>
      <c r="AU62" s="20">
        <v>0.26023991262255519</v>
      </c>
      <c r="AV62" s="20">
        <v>0.55779733549337351</v>
      </c>
      <c r="AW62" s="20">
        <v>0.33599902650904701</v>
      </c>
      <c r="AY62" s="20">
        <v>0.21538449117916561</v>
      </c>
      <c r="AZ62" s="20">
        <v>0.17247631591881621</v>
      </c>
      <c r="BA62" s="20">
        <v>0.20134431597598221</v>
      </c>
      <c r="BB62" s="20">
        <v>0.27419597448900263</v>
      </c>
      <c r="BC62" s="20">
        <v>0.16154775367114849</v>
      </c>
      <c r="BD62" s="20">
        <v>0.24148871234868891</v>
      </c>
      <c r="BE62" s="20">
        <v>0.40211004037871662</v>
      </c>
      <c r="BF62" s="20">
        <v>0.41625375052401642</v>
      </c>
      <c r="BG62" s="20">
        <v>0.11161675793603421</v>
      </c>
    </row>
    <row r="64" spans="2:59" ht="72.5" x14ac:dyDescent="0.35">
      <c r="B64" s="17" t="s">
        <v>98</v>
      </c>
    </row>
    <row r="65" spans="2:59" x14ac:dyDescent="0.35">
      <c r="B65" s="18" t="s">
        <v>16</v>
      </c>
    </row>
    <row r="66" spans="2:59" x14ac:dyDescent="0.35">
      <c r="B66" s="19" t="s">
        <v>88</v>
      </c>
      <c r="C66" s="20">
        <v>5.6023794397853967E-2</v>
      </c>
      <c r="D66" s="20">
        <v>5.5138612799524762E-2</v>
      </c>
      <c r="E66" s="20">
        <v>9.8685043080625534E-2</v>
      </c>
      <c r="F66" s="20">
        <v>5.2432435461589828E-2</v>
      </c>
      <c r="G66" s="20">
        <v>5.9128832538153098E-2</v>
      </c>
      <c r="H66" s="20">
        <v>3.1105273958973039E-2</v>
      </c>
      <c r="I66" s="20">
        <v>3.9159705474266858E-2</v>
      </c>
      <c r="K66" s="20">
        <v>6.8134822631306463E-2</v>
      </c>
      <c r="L66" s="20">
        <v>4.4403348618321091E-2</v>
      </c>
      <c r="N66" s="20">
        <v>6.5099814318609367E-2</v>
      </c>
      <c r="O66" s="20">
        <v>0</v>
      </c>
      <c r="P66" s="20">
        <v>4.9919039708411633E-2</v>
      </c>
      <c r="Q66" s="20">
        <v>4.8961478603146272E-2</v>
      </c>
      <c r="R66" s="20">
        <v>5.4656963497020747E-2</v>
      </c>
      <c r="S66" s="20">
        <v>3.6097624583704697E-2</v>
      </c>
      <c r="T66" s="20">
        <v>1.6200610847764019E-2</v>
      </c>
      <c r="U66" s="20">
        <v>5.8556598246297359E-2</v>
      </c>
      <c r="V66" s="20">
        <v>0.1087487274020672</v>
      </c>
      <c r="W66" s="20">
        <v>4.6321658632412853E-2</v>
      </c>
      <c r="X66" s="20">
        <v>3.4573901253005863E-2</v>
      </c>
      <c r="Y66" s="20">
        <v>7.1001078875716467E-2</v>
      </c>
      <c r="AA66" s="20">
        <v>9.063577850142307E-2</v>
      </c>
      <c r="AB66" s="20">
        <v>5.0095950883850528E-2</v>
      </c>
      <c r="AC66" s="20">
        <v>4.3859547442865118E-2</v>
      </c>
      <c r="AD66" s="20">
        <v>3.5690116332571672E-2</v>
      </c>
      <c r="AF66" s="20">
        <v>2.5587177167687419E-2</v>
      </c>
      <c r="AG66" s="20">
        <v>0.12598717097517631</v>
      </c>
      <c r="AH66" s="20">
        <v>2.7348828726844691E-2</v>
      </c>
      <c r="AI66" s="20">
        <v>1.9530983575947999E-2</v>
      </c>
      <c r="AJ66" s="20">
        <v>3.2269469416455449E-2</v>
      </c>
      <c r="AK66" s="20">
        <v>4.0262726758550318E-2</v>
      </c>
      <c r="AL66" s="20">
        <v>2.935583753549412E-2</v>
      </c>
      <c r="AM66" s="20">
        <v>0</v>
      </c>
      <c r="AN66" s="20">
        <v>4.5311461490744012E-2</v>
      </c>
      <c r="AP66" s="20">
        <v>3.1238363593196351E-2</v>
      </c>
      <c r="AQ66" s="20">
        <v>0.1321809019015254</v>
      </c>
      <c r="AR66" s="20">
        <v>1.181847962230155E-2</v>
      </c>
      <c r="AS66" s="20">
        <v>3.3365824420369179E-2</v>
      </c>
      <c r="AT66" s="20">
        <v>1.374701864254199E-2</v>
      </c>
      <c r="AU66" s="20">
        <v>1.8034053246129979E-2</v>
      </c>
      <c r="AV66" s="20">
        <v>0</v>
      </c>
      <c r="AW66" s="20">
        <v>2.147074267546056E-2</v>
      </c>
      <c r="AY66" s="20">
        <v>3.4349280846324402E-2</v>
      </c>
      <c r="AZ66" s="20">
        <v>0.2058693111354821</v>
      </c>
      <c r="BA66" s="20">
        <v>1.480482171558558E-2</v>
      </c>
      <c r="BB66" s="20">
        <v>1.7917083335614949E-2</v>
      </c>
      <c r="BC66" s="20">
        <v>1.713663912295035E-2</v>
      </c>
      <c r="BD66" s="20">
        <v>1.5848648274709581E-2</v>
      </c>
      <c r="BE66" s="20">
        <v>0</v>
      </c>
      <c r="BF66" s="20">
        <v>4.7894822277691537E-3</v>
      </c>
      <c r="BG66" s="20">
        <v>2.3263285184071739E-2</v>
      </c>
    </row>
    <row r="67" spans="2:59" x14ac:dyDescent="0.35">
      <c r="B67" s="19" t="s">
        <v>89</v>
      </c>
      <c r="C67" s="20">
        <v>9.3827651964987754E-2</v>
      </c>
      <c r="D67" s="20">
        <v>6.9971448399935812E-2</v>
      </c>
      <c r="E67" s="20">
        <v>0.1395190737380515</v>
      </c>
      <c r="F67" s="20">
        <v>6.8415867985469322E-2</v>
      </c>
      <c r="G67" s="20">
        <v>8.4470488788535969E-2</v>
      </c>
      <c r="H67" s="20">
        <v>9.5766947247804657E-2</v>
      </c>
      <c r="I67" s="20">
        <v>9.9488634796243924E-2</v>
      </c>
      <c r="K67" s="20">
        <v>0.1027377280353496</v>
      </c>
      <c r="L67" s="20">
        <v>8.5500207266839545E-2</v>
      </c>
      <c r="N67" s="20">
        <v>0.101238742362682</v>
      </c>
      <c r="O67" s="20">
        <v>6.5925930615346795E-2</v>
      </c>
      <c r="P67" s="20">
        <v>9.399715577942723E-2</v>
      </c>
      <c r="Q67" s="20">
        <v>7.4250607417361572E-2</v>
      </c>
      <c r="R67" s="20">
        <v>7.458794178659689E-2</v>
      </c>
      <c r="S67" s="20">
        <v>9.4051740425962621E-2</v>
      </c>
      <c r="T67" s="20">
        <v>0.1029407229642722</v>
      </c>
      <c r="U67" s="20">
        <v>0.1056060260142931</v>
      </c>
      <c r="V67" s="20">
        <v>9.1280413361007104E-2</v>
      </c>
      <c r="W67" s="20">
        <v>8.6031430301780537E-2</v>
      </c>
      <c r="X67" s="20">
        <v>7.2444037578720394E-2</v>
      </c>
      <c r="Y67" s="20">
        <v>0.14293592531078289</v>
      </c>
      <c r="AA67" s="20">
        <v>0.14485421552705741</v>
      </c>
      <c r="AB67" s="20">
        <v>8.7393167442045797E-2</v>
      </c>
      <c r="AC67" s="20">
        <v>6.5210878463649272E-2</v>
      </c>
      <c r="AD67" s="20">
        <v>7.0894736361707067E-2</v>
      </c>
      <c r="AF67" s="20">
        <v>4.8961775270173452E-2</v>
      </c>
      <c r="AG67" s="20">
        <v>0.18156711634741921</v>
      </c>
      <c r="AH67" s="20">
        <v>0.15117156898423359</v>
      </c>
      <c r="AI67" s="20">
        <v>8.9310213865496674E-2</v>
      </c>
      <c r="AJ67" s="20">
        <v>4.148698952126504E-2</v>
      </c>
      <c r="AK67" s="20">
        <v>8.1130483468562567E-2</v>
      </c>
      <c r="AL67" s="20">
        <v>2.878142839555646E-2</v>
      </c>
      <c r="AM67" s="20">
        <v>5.4110041053535778E-2</v>
      </c>
      <c r="AN67" s="20">
        <v>5.3085206717832227E-2</v>
      </c>
      <c r="AP67" s="20">
        <v>4.6648588056282067E-2</v>
      </c>
      <c r="AQ67" s="20">
        <v>0.18173464610713569</v>
      </c>
      <c r="AR67" s="20">
        <v>0.14486314855444909</v>
      </c>
      <c r="AS67" s="20">
        <v>6.9297834123753566E-2</v>
      </c>
      <c r="AT67" s="20">
        <v>4.311299619941341E-2</v>
      </c>
      <c r="AU67" s="20">
        <v>7.0858836000558104E-2</v>
      </c>
      <c r="AV67" s="20">
        <v>2.3434372197149271E-2</v>
      </c>
      <c r="AW67" s="20">
        <v>3.1568724759272963E-2</v>
      </c>
      <c r="AY67" s="20">
        <v>5.865661835397383E-2</v>
      </c>
      <c r="AZ67" s="20">
        <v>0.24966198386052019</v>
      </c>
      <c r="BA67" s="20">
        <v>0.1696252193912505</v>
      </c>
      <c r="BB67" s="20">
        <v>5.9180172696621923E-2</v>
      </c>
      <c r="BC67" s="20">
        <v>2.5815413100683301E-2</v>
      </c>
      <c r="BD67" s="20">
        <v>9.116334327708292E-2</v>
      </c>
      <c r="BE67" s="20">
        <v>1.8414885398312202E-2</v>
      </c>
      <c r="BF67" s="20">
        <v>4.4874226605548323E-2</v>
      </c>
      <c r="BG67" s="20">
        <v>4.0519168298615987E-2</v>
      </c>
    </row>
    <row r="68" spans="2:59" x14ac:dyDescent="0.35">
      <c r="B68" s="19" t="s">
        <v>90</v>
      </c>
      <c r="C68" s="20">
        <v>9.93539465048522E-2</v>
      </c>
      <c r="D68" s="20">
        <v>0.11895066534128999</v>
      </c>
      <c r="E68" s="20">
        <v>0.126331996119073</v>
      </c>
      <c r="F68" s="20">
        <v>0.1247074493779228</v>
      </c>
      <c r="G68" s="20">
        <v>6.9673759142858852E-2</v>
      </c>
      <c r="H68" s="20">
        <v>8.6922765399136584E-2</v>
      </c>
      <c r="I68" s="20">
        <v>7.629124886111277E-2</v>
      </c>
      <c r="K68" s="20">
        <v>0.10881657433793181</v>
      </c>
      <c r="L68" s="20">
        <v>9.0508849459497276E-2</v>
      </c>
      <c r="N68" s="20">
        <v>8.7476506719059363E-2</v>
      </c>
      <c r="O68" s="20">
        <v>1.9495297382862431E-2</v>
      </c>
      <c r="P68" s="20">
        <v>8.7339787729692683E-2</v>
      </c>
      <c r="Q68" s="20">
        <v>9.1564536089345366E-2</v>
      </c>
      <c r="R68" s="20">
        <v>0.10202011292555579</v>
      </c>
      <c r="S68" s="20">
        <v>8.5100085656205554E-2</v>
      </c>
      <c r="T68" s="20">
        <v>0.1157255246566037</v>
      </c>
      <c r="U68" s="20">
        <v>0.1203019943105243</v>
      </c>
      <c r="V68" s="20">
        <v>0.1380591745011307</v>
      </c>
      <c r="W68" s="20">
        <v>8.1197264149304213E-2</v>
      </c>
      <c r="X68" s="20">
        <v>9.987672231711868E-2</v>
      </c>
      <c r="Y68" s="20">
        <v>8.9144355281156759E-2</v>
      </c>
      <c r="AA68" s="20">
        <v>0.112736144266412</v>
      </c>
      <c r="AB68" s="20">
        <v>0.1196328656874973</v>
      </c>
      <c r="AC68" s="20">
        <v>9.6797902112346734E-2</v>
      </c>
      <c r="AD68" s="20">
        <v>6.6346511410021222E-2</v>
      </c>
      <c r="AF68" s="20">
        <v>6.4426194255582048E-2</v>
      </c>
      <c r="AG68" s="20">
        <v>0.1461862714505639</v>
      </c>
      <c r="AH68" s="20">
        <v>0.1281260497209292</v>
      </c>
      <c r="AI68" s="20">
        <v>0.1346067751583937</v>
      </c>
      <c r="AJ68" s="20">
        <v>8.20250066879014E-2</v>
      </c>
      <c r="AK68" s="20">
        <v>4.2888668253357423E-2</v>
      </c>
      <c r="AL68" s="20">
        <v>7.6094304464798437E-2</v>
      </c>
      <c r="AM68" s="20">
        <v>5.9359460716408727E-2</v>
      </c>
      <c r="AN68" s="20">
        <v>9.2939255896701323E-2</v>
      </c>
      <c r="AP68" s="20">
        <v>7.5953967351365365E-2</v>
      </c>
      <c r="AQ68" s="20">
        <v>0.14367973764131289</v>
      </c>
      <c r="AR68" s="20">
        <v>0.1785268537165941</v>
      </c>
      <c r="AS68" s="20">
        <v>9.9586402946806235E-2</v>
      </c>
      <c r="AT68" s="20">
        <v>5.0049813557514221E-2</v>
      </c>
      <c r="AU68" s="20">
        <v>6.3665436814423312E-2</v>
      </c>
      <c r="AV68" s="20">
        <v>4.0264683973179949E-2</v>
      </c>
      <c r="AW68" s="20">
        <v>6.6126908075043359E-2</v>
      </c>
      <c r="AY68" s="20">
        <v>9.1509724246909813E-2</v>
      </c>
      <c r="AZ68" s="20">
        <v>0.15663066003857429</v>
      </c>
      <c r="BA68" s="20">
        <v>0.1794861022800473</v>
      </c>
      <c r="BB68" s="20">
        <v>0.1169274523804195</v>
      </c>
      <c r="BC68" s="20">
        <v>4.2886561093025299E-2</v>
      </c>
      <c r="BD68" s="20">
        <v>5.340329386822136E-2</v>
      </c>
      <c r="BE68" s="20">
        <v>6.2409774811156997E-2</v>
      </c>
      <c r="BF68" s="20">
        <v>0.1162629919508105</v>
      </c>
      <c r="BG68" s="20">
        <v>4.5832580094872073E-2</v>
      </c>
    </row>
    <row r="69" spans="2:59" x14ac:dyDescent="0.35">
      <c r="B69" s="19" t="s">
        <v>91</v>
      </c>
      <c r="C69" s="20">
        <v>0.14381454188618559</v>
      </c>
      <c r="D69" s="20">
        <v>0.16425820023698121</v>
      </c>
      <c r="E69" s="20">
        <v>0.15087216969643069</v>
      </c>
      <c r="F69" s="20">
        <v>0.19809546870048869</v>
      </c>
      <c r="G69" s="20">
        <v>0.1535421781491243</v>
      </c>
      <c r="H69" s="20">
        <v>0.1109978999860604</v>
      </c>
      <c r="I69" s="20">
        <v>9.4812912647850536E-2</v>
      </c>
      <c r="K69" s="20">
        <v>0.12580712055130111</v>
      </c>
      <c r="L69" s="20">
        <v>0.16098934717690341</v>
      </c>
      <c r="N69" s="20">
        <v>0.14439117102102109</v>
      </c>
      <c r="O69" s="20">
        <v>0.27495207029828239</v>
      </c>
      <c r="P69" s="20">
        <v>0.16385130200351211</v>
      </c>
      <c r="Q69" s="20">
        <v>0.1197134147456262</v>
      </c>
      <c r="R69" s="20">
        <v>0.1244872993829929</v>
      </c>
      <c r="S69" s="20">
        <v>0.1177293957503547</v>
      </c>
      <c r="T69" s="20">
        <v>7.6611069143843025E-2</v>
      </c>
      <c r="U69" s="20">
        <v>0.19555528742895109</v>
      </c>
      <c r="V69" s="20">
        <v>0.1655410553741688</v>
      </c>
      <c r="W69" s="20">
        <v>0.15535756847431401</v>
      </c>
      <c r="X69" s="20">
        <v>0.1195216140370465</v>
      </c>
      <c r="Y69" s="20">
        <v>0.11772780693254491</v>
      </c>
      <c r="AA69" s="20">
        <v>0.14815279560239911</v>
      </c>
      <c r="AB69" s="20">
        <v>0.12625004683415439</v>
      </c>
      <c r="AC69" s="20">
        <v>0.1336001201486568</v>
      </c>
      <c r="AD69" s="20">
        <v>0.16678541282374201</v>
      </c>
      <c r="AF69" s="20">
        <v>9.4631161764412039E-2</v>
      </c>
      <c r="AG69" s="20">
        <v>0.15887623350931951</v>
      </c>
      <c r="AH69" s="20">
        <v>0.19864334065624889</v>
      </c>
      <c r="AI69" s="20">
        <v>0.1646629487831103</v>
      </c>
      <c r="AJ69" s="20">
        <v>0.12894568907121801</v>
      </c>
      <c r="AK69" s="20">
        <v>0.17234751296525139</v>
      </c>
      <c r="AL69" s="20">
        <v>0.14353638507160391</v>
      </c>
      <c r="AM69" s="20">
        <v>0.1846898631361262</v>
      </c>
      <c r="AN69" s="20">
        <v>0.17103987113309191</v>
      </c>
      <c r="AP69" s="20">
        <v>0.11306659727707249</v>
      </c>
      <c r="AQ69" s="20">
        <v>0.15801257402101651</v>
      </c>
      <c r="AR69" s="20">
        <v>0.1781156469972266</v>
      </c>
      <c r="AS69" s="20">
        <v>0.1347573303920481</v>
      </c>
      <c r="AT69" s="20">
        <v>9.7841796511514464E-2</v>
      </c>
      <c r="AU69" s="20">
        <v>0.20369652301043539</v>
      </c>
      <c r="AV69" s="20">
        <v>0.14879093088571579</v>
      </c>
      <c r="AW69" s="20">
        <v>0.16152624241822389</v>
      </c>
      <c r="AY69" s="20">
        <v>0.11247407838033779</v>
      </c>
      <c r="AZ69" s="20">
        <v>0.18416503353963171</v>
      </c>
      <c r="BA69" s="20">
        <v>0.1660094257126683</v>
      </c>
      <c r="BB69" s="20">
        <v>0.16529069827822729</v>
      </c>
      <c r="BC69" s="20">
        <v>7.0973447951578505E-2</v>
      </c>
      <c r="BD69" s="20">
        <v>0.23774146759442141</v>
      </c>
      <c r="BE69" s="20">
        <v>0.13157923022229381</v>
      </c>
      <c r="BF69" s="20">
        <v>0.1560285886602224</v>
      </c>
      <c r="BG69" s="20">
        <v>0.24369645826312261</v>
      </c>
    </row>
    <row r="70" spans="2:59" x14ac:dyDescent="0.35">
      <c r="B70" s="19" t="s">
        <v>92</v>
      </c>
      <c r="C70" s="20">
        <v>0.1123942175092334</v>
      </c>
      <c r="D70" s="20">
        <v>0.14343234799920421</v>
      </c>
      <c r="E70" s="20">
        <v>0.14813636654283421</v>
      </c>
      <c r="F70" s="20">
        <v>0.1141508070526966</v>
      </c>
      <c r="G70" s="20">
        <v>9.7113968485642535E-2</v>
      </c>
      <c r="H70" s="20">
        <v>7.9695135975794945E-2</v>
      </c>
      <c r="I70" s="20">
        <v>9.5607183052803899E-2</v>
      </c>
      <c r="K70" s="20">
        <v>0.1170745585356722</v>
      </c>
      <c r="L70" s="20">
        <v>0.1082858701722493</v>
      </c>
      <c r="N70" s="20">
        <v>0.12183007744777299</v>
      </c>
      <c r="O70" s="20">
        <v>0.19570982992453981</v>
      </c>
      <c r="P70" s="20">
        <v>0.1161976349028266</v>
      </c>
      <c r="Q70" s="20">
        <v>8.4026171067911201E-2</v>
      </c>
      <c r="R70" s="20">
        <v>0.1174392917766183</v>
      </c>
      <c r="S70" s="20">
        <v>0.1151458300418496</v>
      </c>
      <c r="T70" s="20">
        <v>0.12967260366414779</v>
      </c>
      <c r="U70" s="20">
        <v>9.0473328356556248E-2</v>
      </c>
      <c r="V70" s="20">
        <v>0.11464897772638211</v>
      </c>
      <c r="W70" s="20">
        <v>0.13226196962232881</v>
      </c>
      <c r="X70" s="20">
        <v>8.6094865254724318E-2</v>
      </c>
      <c r="Y70" s="20">
        <v>7.6720613269440727E-2</v>
      </c>
      <c r="AA70" s="20">
        <v>0.1025083869545818</v>
      </c>
      <c r="AB70" s="20">
        <v>0.1104509405298139</v>
      </c>
      <c r="AC70" s="20">
        <v>0.12573218057790539</v>
      </c>
      <c r="AD70" s="20">
        <v>0.1109004843796985</v>
      </c>
      <c r="AF70" s="20">
        <v>7.4454575676060772E-2</v>
      </c>
      <c r="AG70" s="20">
        <v>0.13118408345826041</v>
      </c>
      <c r="AH70" s="20">
        <v>0.13936918880759289</v>
      </c>
      <c r="AI70" s="20">
        <v>0.19049434570238741</v>
      </c>
      <c r="AJ70" s="20">
        <v>1.449995080191238E-2</v>
      </c>
      <c r="AK70" s="20">
        <v>0.14574387084478249</v>
      </c>
      <c r="AL70" s="20">
        <v>0.1125388296423593</v>
      </c>
      <c r="AM70" s="20">
        <v>3.3750388000907343E-2</v>
      </c>
      <c r="AN70" s="20">
        <v>0.1465481863159068</v>
      </c>
      <c r="AP70" s="20">
        <v>8.1249679274354725E-2</v>
      </c>
      <c r="AQ70" s="20">
        <v>0.1163726294739638</v>
      </c>
      <c r="AR70" s="20">
        <v>0.12444584360301961</v>
      </c>
      <c r="AS70" s="20">
        <v>0.19773237469013941</v>
      </c>
      <c r="AT70" s="20">
        <v>7.1648315159361264E-2</v>
      </c>
      <c r="AU70" s="20">
        <v>0.1422350341506447</v>
      </c>
      <c r="AV70" s="20">
        <v>4.2521946113944567E-2</v>
      </c>
      <c r="AW70" s="20">
        <v>0.13390249627470771</v>
      </c>
      <c r="AY70" s="20">
        <v>0.11488277166086849</v>
      </c>
      <c r="AZ70" s="20">
        <v>7.61228501205342E-2</v>
      </c>
      <c r="BA70" s="20">
        <v>0.1359500600104965</v>
      </c>
      <c r="BB70" s="20">
        <v>0.2037113903513616</v>
      </c>
      <c r="BC70" s="20">
        <v>8.0071573566272994E-2</v>
      </c>
      <c r="BD70" s="20">
        <v>0.1198248423902856</v>
      </c>
      <c r="BE70" s="20">
        <v>7.390720679118444E-2</v>
      </c>
      <c r="BF70" s="20">
        <v>0.12887004361647189</v>
      </c>
      <c r="BG70" s="20">
        <v>0.15742234318026621</v>
      </c>
    </row>
    <row r="71" spans="2:59" x14ac:dyDescent="0.35">
      <c r="B71" s="19" t="s">
        <v>93</v>
      </c>
      <c r="C71" s="20">
        <v>0.1156643767734036</v>
      </c>
      <c r="D71" s="20">
        <v>0.1146844932001989</v>
      </c>
      <c r="E71" s="20">
        <v>8.5689133635377182E-2</v>
      </c>
      <c r="F71" s="20">
        <v>0.1103791652295619</v>
      </c>
      <c r="G71" s="20">
        <v>0.11676847272931271</v>
      </c>
      <c r="H71" s="20">
        <v>0.1260819995492593</v>
      </c>
      <c r="I71" s="20">
        <v>0.13697447680595701</v>
      </c>
      <c r="K71" s="20">
        <v>0.1179435644940169</v>
      </c>
      <c r="L71" s="20">
        <v>0.1118162222358484</v>
      </c>
      <c r="N71" s="20">
        <v>0.12718729531024739</v>
      </c>
      <c r="O71" s="20">
        <v>0.16812699862400521</v>
      </c>
      <c r="P71" s="20">
        <v>5.588741208793644E-2</v>
      </c>
      <c r="Q71" s="20">
        <v>7.8726334932073719E-2</v>
      </c>
      <c r="R71" s="20">
        <v>0.12698752056023371</v>
      </c>
      <c r="S71" s="20">
        <v>0.12232850600759899</v>
      </c>
      <c r="T71" s="20">
        <v>0.1174450577674697</v>
      </c>
      <c r="U71" s="20">
        <v>9.5163772741568356E-2</v>
      </c>
      <c r="V71" s="20">
        <v>0.1053338871786334</v>
      </c>
      <c r="W71" s="20">
        <v>0.1084250848711916</v>
      </c>
      <c r="X71" s="20">
        <v>0.14118312193062529</v>
      </c>
      <c r="Y71" s="20">
        <v>0.13965271594910919</v>
      </c>
      <c r="AA71" s="20">
        <v>0.1102533869233218</v>
      </c>
      <c r="AB71" s="20">
        <v>0.13558233885712659</v>
      </c>
      <c r="AC71" s="20">
        <v>0.1094224706213705</v>
      </c>
      <c r="AD71" s="20">
        <v>0.1066109470470738</v>
      </c>
      <c r="AF71" s="20">
        <v>0.1367346559772171</v>
      </c>
      <c r="AG71" s="20">
        <v>8.2450650896812264E-2</v>
      </c>
      <c r="AH71" s="20">
        <v>0.18377590737115779</v>
      </c>
      <c r="AI71" s="20">
        <v>0.19341259821536499</v>
      </c>
      <c r="AJ71" s="20">
        <v>7.1583715509482532E-2</v>
      </c>
      <c r="AK71" s="20">
        <v>0.1525026330894165</v>
      </c>
      <c r="AL71" s="20">
        <v>0.1033992367455701</v>
      </c>
      <c r="AM71" s="20">
        <v>6.1093724867929459E-2</v>
      </c>
      <c r="AN71" s="20">
        <v>0.100766044746574</v>
      </c>
      <c r="AP71" s="20">
        <v>0.157918492009365</v>
      </c>
      <c r="AQ71" s="20">
        <v>7.3464364253990722E-2</v>
      </c>
      <c r="AR71" s="20">
        <v>0.16091221600149019</v>
      </c>
      <c r="AS71" s="20">
        <v>0.1986445488988822</v>
      </c>
      <c r="AT71" s="20">
        <v>0.1020746909388386</v>
      </c>
      <c r="AU71" s="20">
        <v>0.1350214298027195</v>
      </c>
      <c r="AV71" s="20">
        <v>5.4985120738825707E-2</v>
      </c>
      <c r="AW71" s="20">
        <v>0.1125428339998133</v>
      </c>
      <c r="AY71" s="20">
        <v>0.14462869012038049</v>
      </c>
      <c r="AZ71" s="20">
        <v>5.8029693696941442E-2</v>
      </c>
      <c r="BA71" s="20">
        <v>0.15299751422469429</v>
      </c>
      <c r="BB71" s="20">
        <v>0.14946500750239911</v>
      </c>
      <c r="BC71" s="20">
        <v>0.1056575273319785</v>
      </c>
      <c r="BD71" s="20">
        <v>0.14732712271456061</v>
      </c>
      <c r="BE71" s="20">
        <v>8.4156497575494121E-2</v>
      </c>
      <c r="BF71" s="20">
        <v>0.15095503717753131</v>
      </c>
      <c r="BG71" s="20">
        <v>0.13266143745440809</v>
      </c>
    </row>
    <row r="72" spans="2:59" x14ac:dyDescent="0.35">
      <c r="B72" s="19" t="s">
        <v>94</v>
      </c>
      <c r="C72" s="20">
        <v>0.33982697778633009</v>
      </c>
      <c r="D72" s="20">
        <v>0.25041957716118612</v>
      </c>
      <c r="E72" s="20">
        <v>0.1993785605881811</v>
      </c>
      <c r="F72" s="20">
        <v>0.27662662287844081</v>
      </c>
      <c r="G72" s="20">
        <v>0.38795765247790009</v>
      </c>
      <c r="H72" s="20">
        <v>0.45337375657943513</v>
      </c>
      <c r="I72" s="20">
        <v>0.44915718385210618</v>
      </c>
      <c r="K72" s="20">
        <v>0.33654221688879682</v>
      </c>
      <c r="L72" s="20">
        <v>0.34342521766462392</v>
      </c>
      <c r="N72" s="20">
        <v>0.3155643140533253</v>
      </c>
      <c r="O72" s="20">
        <v>0.27578987315496351</v>
      </c>
      <c r="P72" s="20">
        <v>0.42420837447249149</v>
      </c>
      <c r="Q72" s="20">
        <v>0.38336828426359337</v>
      </c>
      <c r="R72" s="20">
        <v>0.35959298972797538</v>
      </c>
      <c r="S72" s="20">
        <v>0.37430999221171452</v>
      </c>
      <c r="T72" s="20">
        <v>0.40860511864334281</v>
      </c>
      <c r="U72" s="20">
        <v>0.26799860038874679</v>
      </c>
      <c r="V72" s="20">
        <v>0.2391968241478917</v>
      </c>
      <c r="W72" s="20">
        <v>0.35274631608822887</v>
      </c>
      <c r="X72" s="20">
        <v>0.41751770234523428</v>
      </c>
      <c r="Y72" s="20">
        <v>0.35125679193140968</v>
      </c>
      <c r="AA72" s="20">
        <v>0.27349386891171612</v>
      </c>
      <c r="AB72" s="20">
        <v>0.33468850884795159</v>
      </c>
      <c r="AC72" s="20">
        <v>0.39372803580678711</v>
      </c>
      <c r="AD72" s="20">
        <v>0.3702402659494638</v>
      </c>
      <c r="AF72" s="20">
        <v>0.55138746827395557</v>
      </c>
      <c r="AG72" s="20">
        <v>0.16591464932366101</v>
      </c>
      <c r="AH72" s="20">
        <v>0.1715651157329931</v>
      </c>
      <c r="AI72" s="20">
        <v>0.19787708820904429</v>
      </c>
      <c r="AJ72" s="20">
        <v>0.60960523415810297</v>
      </c>
      <c r="AK72" s="20">
        <v>0.34887000768564258</v>
      </c>
      <c r="AL72" s="20">
        <v>0.36569774674149308</v>
      </c>
      <c r="AM72" s="20">
        <v>0.2823373150190342</v>
      </c>
      <c r="AN72" s="20">
        <v>0.33634637785418009</v>
      </c>
      <c r="AP72" s="20">
        <v>0.4852596869169985</v>
      </c>
      <c r="AQ72" s="20">
        <v>0.1876727397148136</v>
      </c>
      <c r="AR72" s="20">
        <v>0.20131781150491901</v>
      </c>
      <c r="AS72" s="20">
        <v>0.25034258842770019</v>
      </c>
      <c r="AT72" s="20">
        <v>0.61099649760609231</v>
      </c>
      <c r="AU72" s="20">
        <v>0.36648868697508907</v>
      </c>
      <c r="AV72" s="20">
        <v>0.25496071291589117</v>
      </c>
      <c r="AW72" s="20">
        <v>0.3543966152595085</v>
      </c>
      <c r="AY72" s="20">
        <v>0.4362482372869454</v>
      </c>
      <c r="AZ72" s="20">
        <v>5.1247348519232849E-2</v>
      </c>
      <c r="BA72" s="20">
        <v>0.1661785116672049</v>
      </c>
      <c r="BB72" s="20">
        <v>0.2722112592667541</v>
      </c>
      <c r="BC72" s="20">
        <v>0.64402037154045078</v>
      </c>
      <c r="BD72" s="20">
        <v>0.33469128188071873</v>
      </c>
      <c r="BE72" s="20">
        <v>0.40341016291601822</v>
      </c>
      <c r="BF72" s="20">
        <v>0.24858213619414021</v>
      </c>
      <c r="BG72" s="20">
        <v>0.33758315412817169</v>
      </c>
    </row>
    <row r="73" spans="2:59" x14ac:dyDescent="0.35">
      <c r="B73" s="19" t="s">
        <v>95</v>
      </c>
      <c r="C73" s="20">
        <v>3.9094493177153397E-2</v>
      </c>
      <c r="D73" s="20">
        <v>8.3144654861679226E-2</v>
      </c>
      <c r="E73" s="20">
        <v>5.1387656599426727E-2</v>
      </c>
      <c r="F73" s="20">
        <v>5.5192183313830183E-2</v>
      </c>
      <c r="G73" s="20">
        <v>3.134464768847256E-2</v>
      </c>
      <c r="H73" s="20">
        <v>1.605622130353606E-2</v>
      </c>
      <c r="I73" s="20">
        <v>8.5086545096589826E-3</v>
      </c>
      <c r="K73" s="20">
        <v>2.294341452562524E-2</v>
      </c>
      <c r="L73" s="20">
        <v>5.5070937405717113E-2</v>
      </c>
      <c r="N73" s="20">
        <v>3.721207876728256E-2</v>
      </c>
      <c r="O73" s="20">
        <v>0</v>
      </c>
      <c r="P73" s="20">
        <v>8.5992933157016185E-3</v>
      </c>
      <c r="Q73" s="20">
        <v>0.11938917288094229</v>
      </c>
      <c r="R73" s="20">
        <v>4.0227880343006207E-2</v>
      </c>
      <c r="S73" s="20">
        <v>5.5236825322609442E-2</v>
      </c>
      <c r="T73" s="20">
        <v>3.2799292312556738E-2</v>
      </c>
      <c r="U73" s="20">
        <v>6.6344392513062789E-2</v>
      </c>
      <c r="V73" s="20">
        <v>3.7190940308718848E-2</v>
      </c>
      <c r="W73" s="20">
        <v>3.7658707860438977E-2</v>
      </c>
      <c r="X73" s="20">
        <v>2.8788035283524371E-2</v>
      </c>
      <c r="Y73" s="20">
        <v>1.1560712449839529E-2</v>
      </c>
      <c r="AA73" s="20">
        <v>1.7365423313088772E-2</v>
      </c>
      <c r="AB73" s="20">
        <v>3.5906180917559823E-2</v>
      </c>
      <c r="AC73" s="20">
        <v>3.1648864826418953E-2</v>
      </c>
      <c r="AD73" s="20">
        <v>7.2531525695721855E-2</v>
      </c>
      <c r="AF73" s="20">
        <v>3.816991614911734E-3</v>
      </c>
      <c r="AG73" s="20">
        <v>7.8338240387873011E-3</v>
      </c>
      <c r="AH73" s="20">
        <v>0</v>
      </c>
      <c r="AI73" s="20">
        <v>1.010504649025469E-2</v>
      </c>
      <c r="AJ73" s="20">
        <v>1.958394483366226E-2</v>
      </c>
      <c r="AK73" s="20">
        <v>1.6254096934436649E-2</v>
      </c>
      <c r="AL73" s="20">
        <v>0.14059623140312449</v>
      </c>
      <c r="AM73" s="20">
        <v>0.3246592072060584</v>
      </c>
      <c r="AN73" s="20">
        <v>5.3963595844969833E-2</v>
      </c>
      <c r="AP73" s="20">
        <v>8.6646255213654703E-3</v>
      </c>
      <c r="AQ73" s="20">
        <v>6.8824068862412147E-3</v>
      </c>
      <c r="AR73" s="20">
        <v>0</v>
      </c>
      <c r="AS73" s="20">
        <v>1.627309610030106E-2</v>
      </c>
      <c r="AT73" s="20">
        <v>1.0528871384723771E-2</v>
      </c>
      <c r="AU73" s="20">
        <v>0</v>
      </c>
      <c r="AV73" s="20">
        <v>0.43504223317529372</v>
      </c>
      <c r="AW73" s="20">
        <v>0.1184654365379697</v>
      </c>
      <c r="AY73" s="20">
        <v>7.2505991042598854E-3</v>
      </c>
      <c r="AZ73" s="20">
        <v>1.8273119089083179E-2</v>
      </c>
      <c r="BA73" s="20">
        <v>1.494834499805257E-2</v>
      </c>
      <c r="BB73" s="20">
        <v>1.529693618860138E-2</v>
      </c>
      <c r="BC73" s="20">
        <v>1.3438466293060201E-2</v>
      </c>
      <c r="BD73" s="20">
        <v>0</v>
      </c>
      <c r="BE73" s="20">
        <v>0.22612224228554029</v>
      </c>
      <c r="BF73" s="20">
        <v>0.1496374935675063</v>
      </c>
      <c r="BG73" s="20">
        <v>1.902157339647173E-2</v>
      </c>
    </row>
    <row r="75" spans="2:59" ht="72.5" x14ac:dyDescent="0.35">
      <c r="B75" s="17" t="s">
        <v>99</v>
      </c>
    </row>
    <row r="76" spans="2:59" x14ac:dyDescent="0.35">
      <c r="B76" s="18" t="s">
        <v>16</v>
      </c>
    </row>
    <row r="77" spans="2:59" x14ac:dyDescent="0.35">
      <c r="B77" s="19" t="s">
        <v>88</v>
      </c>
      <c r="C77" s="20">
        <v>5.0382989303013333E-2</v>
      </c>
      <c r="D77" s="20">
        <v>0.1023796318563947</v>
      </c>
      <c r="E77" s="20">
        <v>8.3093303151515086E-2</v>
      </c>
      <c r="F77" s="20">
        <v>3.6008894923344352E-2</v>
      </c>
      <c r="G77" s="20">
        <v>3.2224015803682012E-2</v>
      </c>
      <c r="H77" s="20">
        <v>4.2807299162244648E-2</v>
      </c>
      <c r="I77" s="20">
        <v>2.062214894212883E-2</v>
      </c>
      <c r="K77" s="20">
        <v>4.2706578993906279E-2</v>
      </c>
      <c r="L77" s="20">
        <v>5.8110415546025543E-2</v>
      </c>
      <c r="N77" s="20">
        <v>7.1351707628447544E-2</v>
      </c>
      <c r="O77" s="20">
        <v>4.6250927006826967E-2</v>
      </c>
      <c r="P77" s="20">
        <v>6.2894765188268489E-2</v>
      </c>
      <c r="Q77" s="20">
        <v>4.1709481406011821E-2</v>
      </c>
      <c r="R77" s="20">
        <v>5.5643671123961243E-2</v>
      </c>
      <c r="S77" s="20">
        <v>3.9406284149714123E-2</v>
      </c>
      <c r="T77" s="20">
        <v>3.3292032471750818E-2</v>
      </c>
      <c r="U77" s="20">
        <v>3.6236804045573709E-2</v>
      </c>
      <c r="V77" s="20">
        <v>7.181433373615774E-2</v>
      </c>
      <c r="W77" s="20">
        <v>3.6549621162249579E-2</v>
      </c>
      <c r="X77" s="20">
        <v>5.3840503571363579E-2</v>
      </c>
      <c r="Y77" s="20">
        <v>4.2030321391179751E-2</v>
      </c>
      <c r="AA77" s="20">
        <v>5.1410839506574157E-2</v>
      </c>
      <c r="AB77" s="20">
        <v>5.4292357371184513E-2</v>
      </c>
      <c r="AC77" s="20">
        <v>4.8054996902314497E-2</v>
      </c>
      <c r="AD77" s="20">
        <v>4.7397352572194087E-2</v>
      </c>
      <c r="AF77" s="20">
        <v>1.8919069054493209E-2</v>
      </c>
      <c r="AG77" s="20">
        <v>6.2733122553782092E-2</v>
      </c>
      <c r="AH77" s="20">
        <v>4.6086104330868349E-2</v>
      </c>
      <c r="AI77" s="20">
        <v>0.16173508782456841</v>
      </c>
      <c r="AJ77" s="20">
        <v>0</v>
      </c>
      <c r="AK77" s="20">
        <v>7.4497862768609355E-2</v>
      </c>
      <c r="AL77" s="20">
        <v>2.118120194402338E-2</v>
      </c>
      <c r="AM77" s="20">
        <v>0</v>
      </c>
      <c r="AN77" s="20">
        <v>0.1080093260805796</v>
      </c>
      <c r="AP77" s="20">
        <v>1.841169653242114E-2</v>
      </c>
      <c r="AQ77" s="20">
        <v>5.7419587416410893E-2</v>
      </c>
      <c r="AR77" s="20">
        <v>2.767088130883285E-2</v>
      </c>
      <c r="AS77" s="20">
        <v>0.23571963351072781</v>
      </c>
      <c r="AT77" s="20">
        <v>1.5749066810371221E-2</v>
      </c>
      <c r="AU77" s="20">
        <v>5.2250913697331217E-2</v>
      </c>
      <c r="AV77" s="20">
        <v>0</v>
      </c>
      <c r="AW77" s="20">
        <v>4.4047495774108422E-2</v>
      </c>
      <c r="AY77" s="20">
        <v>1.5072754136381121E-2</v>
      </c>
      <c r="AZ77" s="20">
        <v>3.260749726223465E-2</v>
      </c>
      <c r="BA77" s="20">
        <v>6.4639958362985297E-3</v>
      </c>
      <c r="BB77" s="20">
        <v>0.27168601407243709</v>
      </c>
      <c r="BC77" s="20">
        <v>1.8075656564195641E-2</v>
      </c>
      <c r="BD77" s="20">
        <v>3.058527336957579E-2</v>
      </c>
      <c r="BE77" s="20">
        <v>1.6400975114812359E-2</v>
      </c>
      <c r="BF77" s="20">
        <v>0</v>
      </c>
      <c r="BG77" s="20">
        <v>4.2482445493867878E-2</v>
      </c>
    </row>
    <row r="78" spans="2:59" x14ac:dyDescent="0.35">
      <c r="B78" s="19" t="s">
        <v>89</v>
      </c>
      <c r="C78" s="20">
        <v>8.2018128920299818E-2</v>
      </c>
      <c r="D78" s="20">
        <v>9.5077044162365065E-2</v>
      </c>
      <c r="E78" s="20">
        <v>0.1129545487034558</v>
      </c>
      <c r="F78" s="20">
        <v>0.1061414270755632</v>
      </c>
      <c r="G78" s="20">
        <v>7.2389234854519369E-2</v>
      </c>
      <c r="H78" s="20">
        <v>7.9093017814347508E-2</v>
      </c>
      <c r="I78" s="20">
        <v>3.8555077528619031E-2</v>
      </c>
      <c r="K78" s="20">
        <v>8.9917687290696033E-2</v>
      </c>
      <c r="L78" s="20">
        <v>7.3750214023554417E-2</v>
      </c>
      <c r="N78" s="20">
        <v>9.6563847084914389E-2</v>
      </c>
      <c r="O78" s="20">
        <v>8.6760101814034096E-2</v>
      </c>
      <c r="P78" s="20">
        <v>6.682343576777687E-2</v>
      </c>
      <c r="Q78" s="20">
        <v>6.2057343214780701E-2</v>
      </c>
      <c r="R78" s="20">
        <v>8.9324786505429118E-2</v>
      </c>
      <c r="S78" s="20">
        <v>7.799898651324455E-2</v>
      </c>
      <c r="T78" s="20">
        <v>0.10670954252285179</v>
      </c>
      <c r="U78" s="20">
        <v>6.4610803515211424E-2</v>
      </c>
      <c r="V78" s="20">
        <v>9.7880127742374659E-2</v>
      </c>
      <c r="W78" s="20">
        <v>7.3748971098003324E-2</v>
      </c>
      <c r="X78" s="20">
        <v>6.4072900404256158E-2</v>
      </c>
      <c r="Y78" s="20">
        <v>7.9272783007234046E-2</v>
      </c>
      <c r="AA78" s="20">
        <v>0.1374234254782154</v>
      </c>
      <c r="AB78" s="20">
        <v>6.5239730761875614E-2</v>
      </c>
      <c r="AC78" s="20">
        <v>6.0684855489951339E-2</v>
      </c>
      <c r="AD78" s="20">
        <v>5.8666325736521592E-2</v>
      </c>
      <c r="AF78" s="20">
        <v>4.0719340087147608E-2</v>
      </c>
      <c r="AG78" s="20">
        <v>0.12726512628669459</v>
      </c>
      <c r="AH78" s="20">
        <v>0.1220181564419001</v>
      </c>
      <c r="AI78" s="20">
        <v>0.19613001082287279</v>
      </c>
      <c r="AJ78" s="20">
        <v>1.802372311994354E-2</v>
      </c>
      <c r="AK78" s="20">
        <v>8.163079375009491E-2</v>
      </c>
      <c r="AL78" s="20">
        <v>2.746820922898743E-2</v>
      </c>
      <c r="AM78" s="20">
        <v>5.3370195253539983E-2</v>
      </c>
      <c r="AN78" s="20">
        <v>8.3363696863576392E-2</v>
      </c>
      <c r="AP78" s="20">
        <v>5.4197847402262127E-2</v>
      </c>
      <c r="AQ78" s="20">
        <v>0.1120139740354661</v>
      </c>
      <c r="AR78" s="20">
        <v>0.14727346757416321</v>
      </c>
      <c r="AS78" s="20">
        <v>0.1671734893174763</v>
      </c>
      <c r="AT78" s="20">
        <v>4.9398592582067608E-2</v>
      </c>
      <c r="AU78" s="20">
        <v>0.10435605363160209</v>
      </c>
      <c r="AV78" s="20">
        <v>6.7425179689706932E-2</v>
      </c>
      <c r="AW78" s="20">
        <v>2.624752374560075E-2</v>
      </c>
      <c r="AY78" s="20">
        <v>5.556142075410736E-2</v>
      </c>
      <c r="AZ78" s="20">
        <v>0.12585962634583581</v>
      </c>
      <c r="BA78" s="20">
        <v>0.13752005149530661</v>
      </c>
      <c r="BB78" s="20">
        <v>0.16266979621054331</v>
      </c>
      <c r="BC78" s="20">
        <v>2.865166191006065E-2</v>
      </c>
      <c r="BD78" s="20">
        <v>0.1184661010539695</v>
      </c>
      <c r="BE78" s="20">
        <v>2.832169824720436E-2</v>
      </c>
      <c r="BF78" s="20">
        <v>4.1592278776478142E-2</v>
      </c>
      <c r="BG78" s="20">
        <v>7.0333550323751035E-2</v>
      </c>
    </row>
    <row r="79" spans="2:59" x14ac:dyDescent="0.35">
      <c r="B79" s="19" t="s">
        <v>90</v>
      </c>
      <c r="C79" s="20">
        <v>0.104788457988212</v>
      </c>
      <c r="D79" s="20">
        <v>0.1036402388765415</v>
      </c>
      <c r="E79" s="20">
        <v>0.1924765876959369</v>
      </c>
      <c r="F79" s="20">
        <v>0.1204021511966351</v>
      </c>
      <c r="G79" s="20">
        <v>7.2950660824828234E-2</v>
      </c>
      <c r="H79" s="20">
        <v>0.1014411879270074</v>
      </c>
      <c r="I79" s="20">
        <v>4.992676125219609E-2</v>
      </c>
      <c r="K79" s="20">
        <v>0.12607940862360251</v>
      </c>
      <c r="L79" s="20">
        <v>8.4386489639234133E-2</v>
      </c>
      <c r="N79" s="20">
        <v>0.1047406467592025</v>
      </c>
      <c r="O79" s="20">
        <v>7.9264441870726218E-2</v>
      </c>
      <c r="P79" s="20">
        <v>0.14484963689244679</v>
      </c>
      <c r="Q79" s="20">
        <v>6.5187483699221019E-2</v>
      </c>
      <c r="R79" s="20">
        <v>8.5016042443448514E-2</v>
      </c>
      <c r="S79" s="20">
        <v>9.8627391507261269E-2</v>
      </c>
      <c r="T79" s="20">
        <v>0.13919221432960141</v>
      </c>
      <c r="U79" s="20">
        <v>0.1190262864838094</v>
      </c>
      <c r="V79" s="20">
        <v>0.13337924975191859</v>
      </c>
      <c r="W79" s="20">
        <v>8.9618392045422338E-2</v>
      </c>
      <c r="X79" s="20">
        <v>7.8783700211187219E-2</v>
      </c>
      <c r="Y79" s="20">
        <v>9.7629223049675321E-2</v>
      </c>
      <c r="AA79" s="20">
        <v>0.15626912667513701</v>
      </c>
      <c r="AB79" s="20">
        <v>8.1860910023764735E-2</v>
      </c>
      <c r="AC79" s="20">
        <v>0.10279440254775959</v>
      </c>
      <c r="AD79" s="20">
        <v>7.5097253159633504E-2</v>
      </c>
      <c r="AF79" s="20">
        <v>6.2516432483485998E-2</v>
      </c>
      <c r="AG79" s="20">
        <v>0.15183711656064919</v>
      </c>
      <c r="AH79" s="20">
        <v>0.1325858686552896</v>
      </c>
      <c r="AI79" s="20">
        <v>0.1488779521312511</v>
      </c>
      <c r="AJ79" s="20">
        <v>6.6104780387481868E-2</v>
      </c>
      <c r="AK79" s="20">
        <v>0.179668738279993</v>
      </c>
      <c r="AL79" s="20">
        <v>9.7108457013303534E-2</v>
      </c>
      <c r="AM79" s="20">
        <v>2.5602137734351049E-2</v>
      </c>
      <c r="AN79" s="20">
        <v>6.9419269814926729E-2</v>
      </c>
      <c r="AP79" s="20">
        <v>6.6918396980689701E-2</v>
      </c>
      <c r="AQ79" s="20">
        <v>0.1443839200291647</v>
      </c>
      <c r="AR79" s="20">
        <v>0.11472706890094619</v>
      </c>
      <c r="AS79" s="20">
        <v>0.1159872337125006</v>
      </c>
      <c r="AT79" s="20">
        <v>7.9852113977188735E-2</v>
      </c>
      <c r="AU79" s="20">
        <v>0.1954547342315508</v>
      </c>
      <c r="AV79" s="20">
        <v>1.969895320264009E-2</v>
      </c>
      <c r="AW79" s="20">
        <v>8.2304929902080867E-2</v>
      </c>
      <c r="AY79" s="20">
        <v>9.2431225239905226E-2</v>
      </c>
      <c r="AZ79" s="20">
        <v>0.17624253923605099</v>
      </c>
      <c r="BA79" s="20">
        <v>0.15810651464695169</v>
      </c>
      <c r="BB79" s="20">
        <v>0.13344922265684661</v>
      </c>
      <c r="BC79" s="20">
        <v>6.5935696932849008E-2</v>
      </c>
      <c r="BD79" s="20">
        <v>0.1669816568898258</v>
      </c>
      <c r="BE79" s="20">
        <v>8.5219614201258783E-3</v>
      </c>
      <c r="BF79" s="20">
        <v>4.2854331071590861E-2</v>
      </c>
      <c r="BG79" s="20">
        <v>7.6992449428435375E-2</v>
      </c>
    </row>
    <row r="80" spans="2:59" x14ac:dyDescent="0.35">
      <c r="B80" s="19" t="s">
        <v>91</v>
      </c>
      <c r="C80" s="20">
        <v>0.2378109292821694</v>
      </c>
      <c r="D80" s="20">
        <v>0.2661339524538282</v>
      </c>
      <c r="E80" s="20">
        <v>0.2378537086404664</v>
      </c>
      <c r="F80" s="20">
        <v>0.25984264454330569</v>
      </c>
      <c r="G80" s="20">
        <v>0.29809164199102378</v>
      </c>
      <c r="H80" s="20">
        <v>0.2004935569793764</v>
      </c>
      <c r="I80" s="20">
        <v>0.1774809652886444</v>
      </c>
      <c r="K80" s="20">
        <v>0.23198114241607379</v>
      </c>
      <c r="L80" s="20">
        <v>0.2445203833753897</v>
      </c>
      <c r="N80" s="20">
        <v>0.22349416639383149</v>
      </c>
      <c r="O80" s="20">
        <v>0.29701428181318468</v>
      </c>
      <c r="P80" s="20">
        <v>0.216632226641712</v>
      </c>
      <c r="Q80" s="20">
        <v>0.24652216230187671</v>
      </c>
      <c r="R80" s="20">
        <v>0.23754231656355931</v>
      </c>
      <c r="S80" s="20">
        <v>0.22118844672080429</v>
      </c>
      <c r="T80" s="20">
        <v>0.26467984730955357</v>
      </c>
      <c r="U80" s="20">
        <v>0.27972936059882753</v>
      </c>
      <c r="V80" s="20">
        <v>0.26355764823828209</v>
      </c>
      <c r="W80" s="20">
        <v>0.22694225604776119</v>
      </c>
      <c r="X80" s="20">
        <v>0.21468649733387449</v>
      </c>
      <c r="Y80" s="20">
        <v>0.18893962380890819</v>
      </c>
      <c r="AA80" s="20">
        <v>0.22789956042778281</v>
      </c>
      <c r="AB80" s="20">
        <v>0.20872248864047671</v>
      </c>
      <c r="AC80" s="20">
        <v>0.26673741112196608</v>
      </c>
      <c r="AD80" s="20">
        <v>0.25393305859507542</v>
      </c>
      <c r="AF80" s="20">
        <v>0.1628405473374531</v>
      </c>
      <c r="AG80" s="20">
        <v>0.3058189029781232</v>
      </c>
      <c r="AH80" s="20">
        <v>0.25766894400364032</v>
      </c>
      <c r="AI80" s="20">
        <v>0.24665073015099589</v>
      </c>
      <c r="AJ80" s="20">
        <v>0.24296657272634631</v>
      </c>
      <c r="AK80" s="20">
        <v>0.2325314139591258</v>
      </c>
      <c r="AL80" s="20">
        <v>0.2478234135595051</v>
      </c>
      <c r="AM80" s="20">
        <v>0.2036215930379327</v>
      </c>
      <c r="AN80" s="20">
        <v>0.23137453798862229</v>
      </c>
      <c r="AP80" s="20">
        <v>0.20483851297231059</v>
      </c>
      <c r="AQ80" s="20">
        <v>0.29308001375967913</v>
      </c>
      <c r="AR80" s="20">
        <v>0.2402542084471761</v>
      </c>
      <c r="AS80" s="20">
        <v>0.22166929015868969</v>
      </c>
      <c r="AT80" s="20">
        <v>0.14607657506710281</v>
      </c>
      <c r="AU80" s="20">
        <v>0.27160292358697402</v>
      </c>
      <c r="AV80" s="20">
        <v>0.15787315350363881</v>
      </c>
      <c r="AW80" s="20">
        <v>0.2509693688410124</v>
      </c>
      <c r="AY80" s="20">
        <v>0.23503987454054029</v>
      </c>
      <c r="AZ80" s="20">
        <v>0.30373179531033928</v>
      </c>
      <c r="BA80" s="20">
        <v>0.23047255376363229</v>
      </c>
      <c r="BB80" s="20">
        <v>0.1819190720170549</v>
      </c>
      <c r="BC80" s="20">
        <v>0.19278861683618029</v>
      </c>
      <c r="BD80" s="20">
        <v>0.3084958715074077</v>
      </c>
      <c r="BE80" s="20">
        <v>0.23562583687788</v>
      </c>
      <c r="BF80" s="20">
        <v>0.2611202406059156</v>
      </c>
      <c r="BG80" s="20">
        <v>0.23904285200336961</v>
      </c>
    </row>
    <row r="81" spans="2:59" x14ac:dyDescent="0.35">
      <c r="B81" s="19" t="s">
        <v>92</v>
      </c>
      <c r="C81" s="20">
        <v>8.8269501475822063E-2</v>
      </c>
      <c r="D81" s="20">
        <v>8.0187220057131012E-2</v>
      </c>
      <c r="E81" s="20">
        <v>0.1022664979890472</v>
      </c>
      <c r="F81" s="20">
        <v>9.80594537169001E-2</v>
      </c>
      <c r="G81" s="20">
        <v>6.1763499114028002E-2</v>
      </c>
      <c r="H81" s="20">
        <v>8.7612959378394709E-2</v>
      </c>
      <c r="I81" s="20">
        <v>9.6251343734415115E-2</v>
      </c>
      <c r="K81" s="20">
        <v>0.10111059443915769</v>
      </c>
      <c r="L81" s="20">
        <v>7.4845920911954661E-2</v>
      </c>
      <c r="N81" s="20">
        <v>7.7199052342325658E-2</v>
      </c>
      <c r="O81" s="20">
        <v>5.1439784337411469E-2</v>
      </c>
      <c r="P81" s="20">
        <v>8.3862099898277892E-2</v>
      </c>
      <c r="Q81" s="20">
        <v>0.1039034590861062</v>
      </c>
      <c r="R81" s="20">
        <v>9.7119715489226974E-2</v>
      </c>
      <c r="S81" s="20">
        <v>8.224400836105332E-2</v>
      </c>
      <c r="T81" s="20">
        <v>5.502561788740401E-2</v>
      </c>
      <c r="U81" s="20">
        <v>0.1005436293571537</v>
      </c>
      <c r="V81" s="20">
        <v>8.6926691776826909E-2</v>
      </c>
      <c r="W81" s="20">
        <v>0.110405061112219</v>
      </c>
      <c r="X81" s="20">
        <v>9.5196479525982799E-2</v>
      </c>
      <c r="Y81" s="20">
        <v>7.9154524977505955E-2</v>
      </c>
      <c r="AA81" s="20">
        <v>7.1763562018839031E-2</v>
      </c>
      <c r="AB81" s="20">
        <v>0.10008823467754981</v>
      </c>
      <c r="AC81" s="20">
        <v>8.3413474581691238E-2</v>
      </c>
      <c r="AD81" s="20">
        <v>9.8318737537345963E-2</v>
      </c>
      <c r="AF81" s="20">
        <v>6.7075592223320574E-2</v>
      </c>
      <c r="AG81" s="20">
        <v>0.1131098054823524</v>
      </c>
      <c r="AH81" s="20">
        <v>9.0819868491540667E-2</v>
      </c>
      <c r="AI81" s="20">
        <v>9.2576567546392874E-2</v>
      </c>
      <c r="AJ81" s="20">
        <v>7.9276646627764971E-2</v>
      </c>
      <c r="AK81" s="20">
        <v>8.7434635622815116E-2</v>
      </c>
      <c r="AL81" s="20">
        <v>7.8944591400965575E-2</v>
      </c>
      <c r="AM81" s="20">
        <v>6.2924133626560602E-2</v>
      </c>
      <c r="AN81" s="20">
        <v>9.5458317969395162E-2</v>
      </c>
      <c r="AP81" s="20">
        <v>9.1348467508793871E-2</v>
      </c>
      <c r="AQ81" s="20">
        <v>9.8936929095521819E-2</v>
      </c>
      <c r="AR81" s="20">
        <v>7.445474310032614E-2</v>
      </c>
      <c r="AS81" s="20">
        <v>9.6920561699885957E-2</v>
      </c>
      <c r="AT81" s="20">
        <v>9.3020309156578093E-2</v>
      </c>
      <c r="AU81" s="20">
        <v>9.9016624045763252E-2</v>
      </c>
      <c r="AV81" s="20">
        <v>5.5510988618193847E-2</v>
      </c>
      <c r="AW81" s="20">
        <v>6.9317538058227657E-2</v>
      </c>
      <c r="AY81" s="20">
        <v>8.6588132202303797E-2</v>
      </c>
      <c r="AZ81" s="20">
        <v>0.1143474514713187</v>
      </c>
      <c r="BA81" s="20">
        <v>0.1135081019758077</v>
      </c>
      <c r="BB81" s="20">
        <v>8.3967763011505284E-2</v>
      </c>
      <c r="BC81" s="20">
        <v>7.5623899177326454E-2</v>
      </c>
      <c r="BD81" s="20">
        <v>7.7060566687453008E-2</v>
      </c>
      <c r="BE81" s="20">
        <v>3.9478951063616527E-2</v>
      </c>
      <c r="BF81" s="20">
        <v>5.7602655365574497E-2</v>
      </c>
      <c r="BG81" s="20">
        <v>0.1422188447715699</v>
      </c>
    </row>
    <row r="82" spans="2:59" x14ac:dyDescent="0.35">
      <c r="B82" s="19" t="s">
        <v>93</v>
      </c>
      <c r="C82" s="20">
        <v>7.7488365442535775E-2</v>
      </c>
      <c r="D82" s="20">
        <v>7.9179638193457802E-2</v>
      </c>
      <c r="E82" s="20">
        <v>4.6827370424239928E-2</v>
      </c>
      <c r="F82" s="20">
        <v>7.2454247820061851E-2</v>
      </c>
      <c r="G82" s="20">
        <v>9.0449172097573263E-2</v>
      </c>
      <c r="H82" s="20">
        <v>6.2787820268538241E-2</v>
      </c>
      <c r="I82" s="20">
        <v>0.1046158774914904</v>
      </c>
      <c r="K82" s="20">
        <v>9.3117969793624744E-2</v>
      </c>
      <c r="L82" s="20">
        <v>6.2513734483897215E-2</v>
      </c>
      <c r="N82" s="20">
        <v>6.4871965773492912E-2</v>
      </c>
      <c r="O82" s="20">
        <v>3.0268985337790929E-2</v>
      </c>
      <c r="P82" s="20">
        <v>5.7215655292464751E-2</v>
      </c>
      <c r="Q82" s="20">
        <v>9.2341624626287699E-2</v>
      </c>
      <c r="R82" s="20">
        <v>6.8975640456291967E-2</v>
      </c>
      <c r="S82" s="20">
        <v>9.4269101010175785E-2</v>
      </c>
      <c r="T82" s="20">
        <v>3.7748005417979028E-2</v>
      </c>
      <c r="U82" s="20">
        <v>7.9781224358948841E-2</v>
      </c>
      <c r="V82" s="20">
        <v>7.3646605362553103E-2</v>
      </c>
      <c r="W82" s="20">
        <v>0.10390645195354201</v>
      </c>
      <c r="X82" s="20">
        <v>7.0787682675463273E-2</v>
      </c>
      <c r="Y82" s="20">
        <v>0.1083416026048885</v>
      </c>
      <c r="AA82" s="20">
        <v>6.242516761699729E-2</v>
      </c>
      <c r="AB82" s="20">
        <v>0.102867522539049</v>
      </c>
      <c r="AC82" s="20">
        <v>7.6198596563711599E-2</v>
      </c>
      <c r="AD82" s="20">
        <v>6.871003517650795E-2</v>
      </c>
      <c r="AF82" s="20">
        <v>0.1134339449199082</v>
      </c>
      <c r="AG82" s="20">
        <v>6.2283732657116612E-2</v>
      </c>
      <c r="AH82" s="20">
        <v>0.12450924000685649</v>
      </c>
      <c r="AI82" s="20">
        <v>3.8486303459114558E-2</v>
      </c>
      <c r="AJ82" s="20">
        <v>9.5795866492520587E-2</v>
      </c>
      <c r="AK82" s="20">
        <v>5.8342048465239008E-2</v>
      </c>
      <c r="AL82" s="20">
        <v>6.2602759863257584E-2</v>
      </c>
      <c r="AM82" s="20">
        <v>0</v>
      </c>
      <c r="AN82" s="20">
        <v>5.5394280394123023E-2</v>
      </c>
      <c r="AP82" s="20">
        <v>0.11510718601629059</v>
      </c>
      <c r="AQ82" s="20">
        <v>6.2869953895576633E-2</v>
      </c>
      <c r="AR82" s="20">
        <v>0.12902556674036861</v>
      </c>
      <c r="AS82" s="20">
        <v>2.3424137452289381E-2</v>
      </c>
      <c r="AT82" s="20">
        <v>9.5177204538181834E-2</v>
      </c>
      <c r="AU82" s="20">
        <v>6.3468078456291765E-2</v>
      </c>
      <c r="AV82" s="20">
        <v>2.3482637886616638E-2</v>
      </c>
      <c r="AW82" s="20">
        <v>6.1604721802479653E-2</v>
      </c>
      <c r="AY82" s="20">
        <v>0.1117290941690989</v>
      </c>
      <c r="AZ82" s="20">
        <v>6.6947772735235916E-2</v>
      </c>
      <c r="BA82" s="20">
        <v>0.12935476371683949</v>
      </c>
      <c r="BB82" s="20">
        <v>2.9734989849106289E-2</v>
      </c>
      <c r="BC82" s="20">
        <v>9.3115374721790378E-2</v>
      </c>
      <c r="BD82" s="20">
        <v>5.5776881569388669E-2</v>
      </c>
      <c r="BE82" s="20">
        <v>2.399403132186834E-2</v>
      </c>
      <c r="BF82" s="20">
        <v>7.163448269182239E-2</v>
      </c>
      <c r="BG82" s="20">
        <v>8.7831058283973445E-2</v>
      </c>
    </row>
    <row r="83" spans="2:59" x14ac:dyDescent="0.35">
      <c r="B83" s="19" t="s">
        <v>94</v>
      </c>
      <c r="C83" s="20">
        <v>0.23337662890375871</v>
      </c>
      <c r="D83" s="20">
        <v>9.0264030230418263E-2</v>
      </c>
      <c r="E83" s="20">
        <v>0.10137752093434491</v>
      </c>
      <c r="F83" s="20">
        <v>0.1477106524566825</v>
      </c>
      <c r="G83" s="20">
        <v>0.25145107150002688</v>
      </c>
      <c r="H83" s="20">
        <v>0.32443073448646798</v>
      </c>
      <c r="I83" s="20">
        <v>0.42905007899850661</v>
      </c>
      <c r="K83" s="20">
        <v>0.24426308862768581</v>
      </c>
      <c r="L83" s="20">
        <v>0.2237024097442612</v>
      </c>
      <c r="N83" s="20">
        <v>0.21587135991637529</v>
      </c>
      <c r="O83" s="20">
        <v>0.1974858678172248</v>
      </c>
      <c r="P83" s="20">
        <v>0.24557819593493119</v>
      </c>
      <c r="Q83" s="20">
        <v>0.19387410742928371</v>
      </c>
      <c r="R83" s="20">
        <v>0.24308030583217549</v>
      </c>
      <c r="S83" s="20">
        <v>0.25915762979545198</v>
      </c>
      <c r="T83" s="20">
        <v>0.22678200748184771</v>
      </c>
      <c r="U83" s="20">
        <v>0.16729370863130749</v>
      </c>
      <c r="V83" s="20">
        <v>0.18527225849689691</v>
      </c>
      <c r="W83" s="20">
        <v>0.27696313403996747</v>
      </c>
      <c r="X83" s="20">
        <v>0.24257321026092821</v>
      </c>
      <c r="Y83" s="20">
        <v>0.31350049415982018</v>
      </c>
      <c r="AA83" s="20">
        <v>0.21639276553152689</v>
      </c>
      <c r="AB83" s="20">
        <v>0.24579126445966071</v>
      </c>
      <c r="AC83" s="20">
        <v>0.24896028317447749</v>
      </c>
      <c r="AD83" s="20">
        <v>0.22297124722344991</v>
      </c>
      <c r="AF83" s="20">
        <v>0.4632240775061775</v>
      </c>
      <c r="AG83" s="20">
        <v>9.2870262335043641E-2</v>
      </c>
      <c r="AH83" s="20">
        <v>0.16250247993805811</v>
      </c>
      <c r="AI83" s="20">
        <v>5.6751508898701779E-2</v>
      </c>
      <c r="AJ83" s="20">
        <v>0.4664336056714245</v>
      </c>
      <c r="AK83" s="20">
        <v>0.19387700758580501</v>
      </c>
      <c r="AL83" s="20">
        <v>0.2040844519425174</v>
      </c>
      <c r="AM83" s="20">
        <v>0.13982854272618081</v>
      </c>
      <c r="AN83" s="20">
        <v>0.15142007213246689</v>
      </c>
      <c r="AP83" s="20">
        <v>0.37780828707617631</v>
      </c>
      <c r="AQ83" s="20">
        <v>0.14041641623390869</v>
      </c>
      <c r="AR83" s="20">
        <v>0.1906753107035252</v>
      </c>
      <c r="AS83" s="20">
        <v>3.6813553630939293E-2</v>
      </c>
      <c r="AT83" s="20">
        <v>0.46744903004087068</v>
      </c>
      <c r="AU83" s="20">
        <v>0.14654772572131361</v>
      </c>
      <c r="AV83" s="20">
        <v>0.1158172020279544</v>
      </c>
      <c r="AW83" s="20">
        <v>0.20010920898241771</v>
      </c>
      <c r="AY83" s="20">
        <v>0.30782926563946389</v>
      </c>
      <c r="AZ83" s="20">
        <v>9.5983432814085765E-2</v>
      </c>
      <c r="BA83" s="20">
        <v>0.16492733246679361</v>
      </c>
      <c r="BB83" s="20">
        <v>3.6532660995804572E-2</v>
      </c>
      <c r="BC83" s="20">
        <v>0.43632483691821888</v>
      </c>
      <c r="BD83" s="20">
        <v>0.17100621591169349</v>
      </c>
      <c r="BE83" s="20">
        <v>0.32465721281666071</v>
      </c>
      <c r="BF83" s="20">
        <v>0.2021932818744924</v>
      </c>
      <c r="BG83" s="20">
        <v>0.21013856729054109</v>
      </c>
    </row>
    <row r="84" spans="2:59" x14ac:dyDescent="0.35">
      <c r="B84" s="19" t="s">
        <v>95</v>
      </c>
      <c r="C84" s="20">
        <v>0.12586499868418899</v>
      </c>
      <c r="D84" s="20">
        <v>0.1831382441698636</v>
      </c>
      <c r="E84" s="20">
        <v>0.1231504624609939</v>
      </c>
      <c r="F84" s="20">
        <v>0.1593805282675072</v>
      </c>
      <c r="G84" s="20">
        <v>0.1206807038143185</v>
      </c>
      <c r="H84" s="20">
        <v>0.10133342398362299</v>
      </c>
      <c r="I84" s="20">
        <v>8.3497746763999556E-2</v>
      </c>
      <c r="K84" s="20">
        <v>7.0823529815253097E-2</v>
      </c>
      <c r="L84" s="20">
        <v>0.17817043227568319</v>
      </c>
      <c r="N84" s="20">
        <v>0.14590725410141039</v>
      </c>
      <c r="O84" s="20">
        <v>0.21151561000280081</v>
      </c>
      <c r="P84" s="20">
        <v>0.1221439843841218</v>
      </c>
      <c r="Q84" s="20">
        <v>0.19440433823643211</v>
      </c>
      <c r="R84" s="20">
        <v>0.1232975215859075</v>
      </c>
      <c r="S84" s="20">
        <v>0.12710815194229469</v>
      </c>
      <c r="T84" s="20">
        <v>0.1365707325790117</v>
      </c>
      <c r="U84" s="20">
        <v>0.1527781830091679</v>
      </c>
      <c r="V84" s="20">
        <v>8.7523084894989917E-2</v>
      </c>
      <c r="W84" s="20">
        <v>8.1866112540834882E-2</v>
      </c>
      <c r="X84" s="20">
        <v>0.18005902601694421</v>
      </c>
      <c r="Y84" s="20">
        <v>9.1131427000788259E-2</v>
      </c>
      <c r="AA84" s="20">
        <v>7.6415552744927562E-2</v>
      </c>
      <c r="AB84" s="20">
        <v>0.1411374915264389</v>
      </c>
      <c r="AC84" s="20">
        <v>0.11315597961812809</v>
      </c>
      <c r="AD84" s="20">
        <v>0.1749059899992717</v>
      </c>
      <c r="AF84" s="20">
        <v>7.127099638801386E-2</v>
      </c>
      <c r="AG84" s="20">
        <v>8.4081931146238104E-2</v>
      </c>
      <c r="AH84" s="20">
        <v>6.3809338131846499E-2</v>
      </c>
      <c r="AI84" s="20">
        <v>5.8791839166102623E-2</v>
      </c>
      <c r="AJ84" s="20">
        <v>3.1398804974518413E-2</v>
      </c>
      <c r="AK84" s="20">
        <v>9.2017499568317937E-2</v>
      </c>
      <c r="AL84" s="20">
        <v>0.26078691504744</v>
      </c>
      <c r="AM84" s="20">
        <v>0.5146533976214348</v>
      </c>
      <c r="AN84" s="20">
        <v>0.20556049875630991</v>
      </c>
      <c r="AP84" s="20">
        <v>7.1369605511055714E-2</v>
      </c>
      <c r="AQ84" s="20">
        <v>9.0879205534271923E-2</v>
      </c>
      <c r="AR84" s="20">
        <v>7.5918753224661809E-2</v>
      </c>
      <c r="AS84" s="20">
        <v>0.10229210051749089</v>
      </c>
      <c r="AT84" s="20">
        <v>5.3277107827638968E-2</v>
      </c>
      <c r="AU84" s="20">
        <v>6.7302946629173244E-2</v>
      </c>
      <c r="AV84" s="20">
        <v>0.56019188507124951</v>
      </c>
      <c r="AW84" s="20">
        <v>0.26539921289407248</v>
      </c>
      <c r="AY84" s="20">
        <v>9.5748233318199566E-2</v>
      </c>
      <c r="AZ84" s="20">
        <v>8.4279884824898871E-2</v>
      </c>
      <c r="BA84" s="20">
        <v>5.9646686098370087E-2</v>
      </c>
      <c r="BB84" s="20">
        <v>0.10004048118670179</v>
      </c>
      <c r="BC84" s="20">
        <v>8.9484256939378712E-2</v>
      </c>
      <c r="BD84" s="20">
        <v>7.1627433010686151E-2</v>
      </c>
      <c r="BE84" s="20">
        <v>0.32299933313783191</v>
      </c>
      <c r="BF84" s="20">
        <v>0.32300272961412618</v>
      </c>
      <c r="BG84" s="20">
        <v>0.13096023240449189</v>
      </c>
    </row>
    <row r="86" spans="2:59" ht="72.5" x14ac:dyDescent="0.35">
      <c r="B86" s="17" t="s">
        <v>100</v>
      </c>
    </row>
    <row r="87" spans="2:59" x14ac:dyDescent="0.35">
      <c r="B87" s="18" t="s">
        <v>16</v>
      </c>
    </row>
    <row r="88" spans="2:59" x14ac:dyDescent="0.35">
      <c r="B88" s="19" t="s">
        <v>88</v>
      </c>
      <c r="C88" s="20">
        <v>4.8351899107720607E-2</v>
      </c>
      <c r="D88" s="20">
        <v>5.5902375707258457E-2</v>
      </c>
      <c r="E88" s="20">
        <v>7.1500688911757593E-2</v>
      </c>
      <c r="F88" s="20">
        <v>4.8436513919294197E-2</v>
      </c>
      <c r="G88" s="20">
        <v>5.1582826601958079E-2</v>
      </c>
      <c r="H88" s="20">
        <v>4.7085764183742412E-2</v>
      </c>
      <c r="I88" s="20">
        <v>2.2765568363848739E-2</v>
      </c>
      <c r="K88" s="20">
        <v>4.9568976349418988E-2</v>
      </c>
      <c r="L88" s="20">
        <v>4.5090281966141017E-2</v>
      </c>
      <c r="N88" s="20">
        <v>6.883164320798979E-2</v>
      </c>
      <c r="O88" s="20">
        <v>0.1236989121499272</v>
      </c>
      <c r="P88" s="20">
        <v>7.6971442732848422E-2</v>
      </c>
      <c r="Q88" s="20">
        <v>3.4716563130811083E-2</v>
      </c>
      <c r="R88" s="20">
        <v>4.6186993569893829E-2</v>
      </c>
      <c r="S88" s="20">
        <v>2.9098767888028319E-2</v>
      </c>
      <c r="T88" s="20">
        <v>4.4142655340359542E-2</v>
      </c>
      <c r="U88" s="20">
        <v>2.4929449269305851E-2</v>
      </c>
      <c r="V88" s="20">
        <v>9.4732965432155189E-2</v>
      </c>
      <c r="W88" s="20">
        <v>1.7613911532259462E-2</v>
      </c>
      <c r="X88" s="20">
        <v>2.3025835579688601E-2</v>
      </c>
      <c r="Y88" s="20">
        <v>3.4257743086600817E-2</v>
      </c>
      <c r="AA88" s="20">
        <v>6.5435752060012814E-2</v>
      </c>
      <c r="AB88" s="20">
        <v>5.4456853133458771E-2</v>
      </c>
      <c r="AC88" s="20">
        <v>2.7725948640693769E-2</v>
      </c>
      <c r="AD88" s="20">
        <v>4.1860271968674097E-2</v>
      </c>
      <c r="AF88" s="20">
        <v>1.88527028407008E-2</v>
      </c>
      <c r="AG88" s="20">
        <v>8.4832531506181988E-2</v>
      </c>
      <c r="AH88" s="20">
        <v>2.2916473229541372E-2</v>
      </c>
      <c r="AI88" s="20">
        <v>6.9594929126148647E-2</v>
      </c>
      <c r="AJ88" s="20">
        <v>0</v>
      </c>
      <c r="AK88" s="20">
        <v>5.4295062469739391E-2</v>
      </c>
      <c r="AL88" s="20">
        <v>2.4490209877711371E-2</v>
      </c>
      <c r="AM88" s="20">
        <v>1.670977705554846E-2</v>
      </c>
      <c r="AN88" s="20">
        <v>8.5548003166309061E-2</v>
      </c>
      <c r="AP88" s="20">
        <v>3.0858090341804902E-2</v>
      </c>
      <c r="AQ88" s="20">
        <v>6.3908196275664561E-2</v>
      </c>
      <c r="AR88" s="20">
        <v>2.165630150230043E-2</v>
      </c>
      <c r="AS88" s="20">
        <v>0.1181534298534519</v>
      </c>
      <c r="AT88" s="20">
        <v>2.3568514527089759E-2</v>
      </c>
      <c r="AU88" s="20">
        <v>5.9065517500158711E-2</v>
      </c>
      <c r="AV88" s="20">
        <v>4.178175854154683E-2</v>
      </c>
      <c r="AW88" s="20">
        <v>4.1698222538276208E-2</v>
      </c>
      <c r="AY88" s="20">
        <v>3.8748788864094982E-2</v>
      </c>
      <c r="AZ88" s="20">
        <v>5.2673473690329473E-2</v>
      </c>
      <c r="BA88" s="20">
        <v>3.2430397876823211E-2</v>
      </c>
      <c r="BB88" s="20">
        <v>0.13055678552006111</v>
      </c>
      <c r="BC88" s="20">
        <v>1.766431315303793E-2</v>
      </c>
      <c r="BD88" s="20">
        <v>4.1950820299041423E-2</v>
      </c>
      <c r="BE88" s="20">
        <v>7.8249693647513916E-3</v>
      </c>
      <c r="BF88" s="20">
        <v>2.877997115640878E-2</v>
      </c>
      <c r="BG88" s="20">
        <v>0.1071059463582828</v>
      </c>
    </row>
    <row r="89" spans="2:59" x14ac:dyDescent="0.35">
      <c r="B89" s="19" t="s">
        <v>89</v>
      </c>
      <c r="C89" s="20">
        <v>8.1481111305829718E-2</v>
      </c>
      <c r="D89" s="20">
        <v>7.5549071179424332E-2</v>
      </c>
      <c r="E89" s="20">
        <v>0.1617648330600768</v>
      </c>
      <c r="F89" s="20">
        <v>0.1029764951083162</v>
      </c>
      <c r="G89" s="20">
        <v>6.4552017582110058E-2</v>
      </c>
      <c r="H89" s="20">
        <v>6.475932473777081E-2</v>
      </c>
      <c r="I89" s="20">
        <v>2.7970931513514471E-2</v>
      </c>
      <c r="K89" s="20">
        <v>9.3966406847591527E-2</v>
      </c>
      <c r="L89" s="20">
        <v>6.9601543490024648E-2</v>
      </c>
      <c r="N89" s="20">
        <v>3.9979747603466231E-2</v>
      </c>
      <c r="O89" s="20">
        <v>9.28343678765539E-2</v>
      </c>
      <c r="P89" s="20">
        <v>8.8311060052547685E-2</v>
      </c>
      <c r="Q89" s="20">
        <v>6.2430154170958388E-2</v>
      </c>
      <c r="R89" s="20">
        <v>9.6115220572352542E-2</v>
      </c>
      <c r="S89" s="20">
        <v>0.1054730517325624</v>
      </c>
      <c r="T89" s="20">
        <v>7.4436215008536685E-2</v>
      </c>
      <c r="U89" s="20">
        <v>7.2055478496076519E-2</v>
      </c>
      <c r="V89" s="20">
        <v>0.1119465049021999</v>
      </c>
      <c r="W89" s="20">
        <v>8.0718995125656959E-2</v>
      </c>
      <c r="X89" s="20">
        <v>4.3410444334520973E-2</v>
      </c>
      <c r="Y89" s="20">
        <v>8.7068906289186065E-2</v>
      </c>
      <c r="AA89" s="20">
        <v>0.12010336519030369</v>
      </c>
      <c r="AB89" s="20">
        <v>5.689993579539953E-2</v>
      </c>
      <c r="AC89" s="20">
        <v>8.4316941547715796E-2</v>
      </c>
      <c r="AD89" s="20">
        <v>6.3072428322577451E-2</v>
      </c>
      <c r="AF89" s="20">
        <v>3.3955525519239929E-2</v>
      </c>
      <c r="AG89" s="20">
        <v>0.16719891519864211</v>
      </c>
      <c r="AH89" s="20">
        <v>8.2178956016831201E-2</v>
      </c>
      <c r="AI89" s="20">
        <v>0.1215815340879552</v>
      </c>
      <c r="AJ89" s="20">
        <v>4.3487790681189457E-2</v>
      </c>
      <c r="AK89" s="20">
        <v>2.5064598989371641E-2</v>
      </c>
      <c r="AL89" s="20">
        <v>2.393748854159947E-2</v>
      </c>
      <c r="AM89" s="20">
        <v>3.5833318017381537E-2</v>
      </c>
      <c r="AN89" s="20">
        <v>7.0053668010077952E-2</v>
      </c>
      <c r="AP89" s="20">
        <v>4.1811182791806803E-2</v>
      </c>
      <c r="AQ89" s="20">
        <v>0.15454558600948029</v>
      </c>
      <c r="AR89" s="20">
        <v>5.7454521386817767E-2</v>
      </c>
      <c r="AS89" s="20">
        <v>0.13447255078026971</v>
      </c>
      <c r="AT89" s="20">
        <v>3.4769353057192177E-2</v>
      </c>
      <c r="AU89" s="20">
        <v>1.7008498410695509E-2</v>
      </c>
      <c r="AV89" s="20">
        <v>4.5269984393398077E-2</v>
      </c>
      <c r="AW89" s="20">
        <v>3.7308060445813369E-2</v>
      </c>
      <c r="AY89" s="20">
        <v>4.6803603055333182E-2</v>
      </c>
      <c r="AZ89" s="20">
        <v>0.17673350328870591</v>
      </c>
      <c r="BA89" s="20">
        <v>7.7655436430364419E-2</v>
      </c>
      <c r="BB89" s="20">
        <v>0.1620441515123921</v>
      </c>
      <c r="BC89" s="20">
        <v>4.0148951574139898E-2</v>
      </c>
      <c r="BD89" s="20">
        <v>2.510728824074767E-2</v>
      </c>
      <c r="BE89" s="20">
        <v>1.842562414089581E-2</v>
      </c>
      <c r="BF89" s="20">
        <v>8.2056485077827875E-3</v>
      </c>
      <c r="BG89" s="20">
        <v>4.3932028398903068E-2</v>
      </c>
    </row>
    <row r="90" spans="2:59" x14ac:dyDescent="0.35">
      <c r="B90" s="19" t="s">
        <v>90</v>
      </c>
      <c r="C90" s="20">
        <v>0.112041714044727</v>
      </c>
      <c r="D90" s="20">
        <v>0.15184535438918889</v>
      </c>
      <c r="E90" s="20">
        <v>0.16219248645691201</v>
      </c>
      <c r="F90" s="20">
        <v>0.12758520402483969</v>
      </c>
      <c r="G90" s="20">
        <v>0.102258164316299</v>
      </c>
      <c r="H90" s="20">
        <v>9.9544190456221107E-2</v>
      </c>
      <c r="I90" s="20">
        <v>4.8681211632016087E-2</v>
      </c>
      <c r="K90" s="20">
        <v>0.12622846049138181</v>
      </c>
      <c r="L90" s="20">
        <v>9.6684968722758155E-2</v>
      </c>
      <c r="N90" s="20">
        <v>0.17233031526545131</v>
      </c>
      <c r="O90" s="20">
        <v>7.3963923827795652E-2</v>
      </c>
      <c r="P90" s="20">
        <v>8.0261187361658659E-2</v>
      </c>
      <c r="Q90" s="20">
        <v>0.13649615338215529</v>
      </c>
      <c r="R90" s="20">
        <v>0.1168701632934126</v>
      </c>
      <c r="S90" s="20">
        <v>0.12772633863985619</v>
      </c>
      <c r="T90" s="20">
        <v>0.13993838716029941</v>
      </c>
      <c r="U90" s="20">
        <v>8.2383199831777471E-2</v>
      </c>
      <c r="V90" s="20">
        <v>0.1234867315494725</v>
      </c>
      <c r="W90" s="20">
        <v>0.1116942675806722</v>
      </c>
      <c r="X90" s="20">
        <v>6.5409665754356625E-2</v>
      </c>
      <c r="Y90" s="20">
        <v>8.3539655668159823E-2</v>
      </c>
      <c r="AA90" s="20">
        <v>0.12106286579558111</v>
      </c>
      <c r="AB90" s="20">
        <v>0.11864153557867479</v>
      </c>
      <c r="AC90" s="20">
        <v>0.1041776457055322</v>
      </c>
      <c r="AD90" s="20">
        <v>0.1026748543537641</v>
      </c>
      <c r="AF90" s="20">
        <v>6.3141061202327209E-2</v>
      </c>
      <c r="AG90" s="20">
        <v>0.18948236533807269</v>
      </c>
      <c r="AH90" s="20">
        <v>9.9565042469546311E-2</v>
      </c>
      <c r="AI90" s="20">
        <v>0.1733613746206833</v>
      </c>
      <c r="AJ90" s="20">
        <v>7.8272890510787091E-2</v>
      </c>
      <c r="AK90" s="20">
        <v>0.17942590909410461</v>
      </c>
      <c r="AL90" s="20">
        <v>4.1097804812620063E-2</v>
      </c>
      <c r="AM90" s="20">
        <v>1.623593313017975E-2</v>
      </c>
      <c r="AN90" s="20">
        <v>0.11709417948770549</v>
      </c>
      <c r="AP90" s="20">
        <v>8.4794686901226352E-2</v>
      </c>
      <c r="AQ90" s="20">
        <v>0.15997415165797951</v>
      </c>
      <c r="AR90" s="20">
        <v>0.1066412378692554</v>
      </c>
      <c r="AS90" s="20">
        <v>0.13278269057471001</v>
      </c>
      <c r="AT90" s="20">
        <v>8.2400756639061268E-2</v>
      </c>
      <c r="AU90" s="20">
        <v>0.23000371822428281</v>
      </c>
      <c r="AV90" s="20">
        <v>1.7197599588478212E-2</v>
      </c>
      <c r="AW90" s="20">
        <v>6.8294170246388716E-2</v>
      </c>
      <c r="AY90" s="20">
        <v>9.9507067795601256E-2</v>
      </c>
      <c r="AZ90" s="20">
        <v>0.176607071450258</v>
      </c>
      <c r="BA90" s="20">
        <v>0.105360697395474</v>
      </c>
      <c r="BB90" s="20">
        <v>0.1273548830739237</v>
      </c>
      <c r="BC90" s="20">
        <v>7.6396867411783073E-2</v>
      </c>
      <c r="BD90" s="20">
        <v>0.2153841207675348</v>
      </c>
      <c r="BE90" s="20">
        <v>3.6540626254665837E-2</v>
      </c>
      <c r="BF90" s="20">
        <v>7.0276525191288602E-2</v>
      </c>
      <c r="BG90" s="20">
        <v>0.1172661398519067</v>
      </c>
    </row>
    <row r="91" spans="2:59" x14ac:dyDescent="0.35">
      <c r="B91" s="19" t="s">
        <v>91</v>
      </c>
      <c r="C91" s="20">
        <v>0.20195707390497861</v>
      </c>
      <c r="D91" s="20">
        <v>0.24934400250300659</v>
      </c>
      <c r="E91" s="20">
        <v>0.26131472047385168</v>
      </c>
      <c r="F91" s="20">
        <v>0.2467405820986249</v>
      </c>
      <c r="G91" s="20">
        <v>0.21882782170940479</v>
      </c>
      <c r="H91" s="20">
        <v>0.15634697367148351</v>
      </c>
      <c r="I91" s="20">
        <v>0.1031597154975475</v>
      </c>
      <c r="K91" s="20">
        <v>0.19052922789913629</v>
      </c>
      <c r="L91" s="20">
        <v>0.2139958613288544</v>
      </c>
      <c r="N91" s="20">
        <v>0.20096568375783219</v>
      </c>
      <c r="O91" s="20">
        <v>0.17182538257304861</v>
      </c>
      <c r="P91" s="20">
        <v>0.28189910340233842</v>
      </c>
      <c r="Q91" s="20">
        <v>0.19791054945718201</v>
      </c>
      <c r="R91" s="20">
        <v>0.18733381929610951</v>
      </c>
      <c r="S91" s="20">
        <v>0.17374814199954161</v>
      </c>
      <c r="T91" s="20">
        <v>0.11915919415934</v>
      </c>
      <c r="U91" s="20">
        <v>0.30469136331751728</v>
      </c>
      <c r="V91" s="20">
        <v>0.22558540960467441</v>
      </c>
      <c r="W91" s="20">
        <v>0.1735070682389156</v>
      </c>
      <c r="X91" s="20">
        <v>0.23022944204030871</v>
      </c>
      <c r="Y91" s="20">
        <v>0.15407505017570389</v>
      </c>
      <c r="AA91" s="20">
        <v>0.2029875339291593</v>
      </c>
      <c r="AB91" s="20">
        <v>0.17652387843181261</v>
      </c>
      <c r="AC91" s="20">
        <v>0.2353763886310265</v>
      </c>
      <c r="AD91" s="20">
        <v>0.19841122435104189</v>
      </c>
      <c r="AF91" s="20">
        <v>9.3178025640763065E-2</v>
      </c>
      <c r="AG91" s="20">
        <v>0.2495955467984618</v>
      </c>
      <c r="AH91" s="20">
        <v>0.20117882066179199</v>
      </c>
      <c r="AI91" s="20">
        <v>0.21019357826023841</v>
      </c>
      <c r="AJ91" s="20">
        <v>0.23676808812302039</v>
      </c>
      <c r="AK91" s="20">
        <v>0.16447006642476161</v>
      </c>
      <c r="AL91" s="20">
        <v>0.2953964340122292</v>
      </c>
      <c r="AM91" s="20">
        <v>0.25521501490041631</v>
      </c>
      <c r="AN91" s="20">
        <v>0.22242878647126421</v>
      </c>
      <c r="AP91" s="20">
        <v>8.9635736075369399E-2</v>
      </c>
      <c r="AQ91" s="20">
        <v>0.24649572146959131</v>
      </c>
      <c r="AR91" s="20">
        <v>0.191264860392171</v>
      </c>
      <c r="AS91" s="20">
        <v>0.18701031501501289</v>
      </c>
      <c r="AT91" s="20">
        <v>0.16384755397532369</v>
      </c>
      <c r="AU91" s="20">
        <v>0.18851349425787431</v>
      </c>
      <c r="AV91" s="20">
        <v>0.2058233971396663</v>
      </c>
      <c r="AW91" s="20">
        <v>0.27378696551389708</v>
      </c>
      <c r="AY91" s="20">
        <v>0.14864284324943389</v>
      </c>
      <c r="AZ91" s="20">
        <v>0.27804735149440662</v>
      </c>
      <c r="BA91" s="20">
        <v>0.20703997569545959</v>
      </c>
      <c r="BB91" s="20">
        <v>0.2140546065801224</v>
      </c>
      <c r="BC91" s="20">
        <v>0.14748209200146359</v>
      </c>
      <c r="BD91" s="20">
        <v>0.2080154826796774</v>
      </c>
      <c r="BE91" s="20">
        <v>0.22292075221508709</v>
      </c>
      <c r="BF91" s="20">
        <v>0.20775429420826219</v>
      </c>
      <c r="BG91" s="20">
        <v>0.2164539494362103</v>
      </c>
    </row>
    <row r="92" spans="2:59" x14ac:dyDescent="0.35">
      <c r="B92" s="19" t="s">
        <v>92</v>
      </c>
      <c r="C92" s="20">
        <v>9.5022908085776431E-2</v>
      </c>
      <c r="D92" s="20">
        <v>0.11904489835196649</v>
      </c>
      <c r="E92" s="20">
        <v>9.6182961283154858E-2</v>
      </c>
      <c r="F92" s="20">
        <v>9.4895358157224108E-2</v>
      </c>
      <c r="G92" s="20">
        <v>9.1541259987988094E-2</v>
      </c>
      <c r="H92" s="20">
        <v>7.9398907167915339E-2</v>
      </c>
      <c r="I92" s="20">
        <v>9.1462782920433278E-2</v>
      </c>
      <c r="K92" s="20">
        <v>9.4688616133323009E-2</v>
      </c>
      <c r="L92" s="20">
        <v>9.5750615588353294E-2</v>
      </c>
      <c r="N92" s="20">
        <v>9.7703679215270095E-2</v>
      </c>
      <c r="O92" s="20">
        <v>6.1350737905719058E-2</v>
      </c>
      <c r="P92" s="20">
        <v>6.8379975263295992E-2</v>
      </c>
      <c r="Q92" s="20">
        <v>6.9424089752978951E-2</v>
      </c>
      <c r="R92" s="20">
        <v>0.12593385049911551</v>
      </c>
      <c r="S92" s="20">
        <v>0.1020093327090528</v>
      </c>
      <c r="T92" s="20">
        <v>0.16210057154775659</v>
      </c>
      <c r="U92" s="20">
        <v>5.566374757975967E-2</v>
      </c>
      <c r="V92" s="20">
        <v>8.1390351195957389E-2</v>
      </c>
      <c r="W92" s="20">
        <v>8.6274532632068274E-2</v>
      </c>
      <c r="X92" s="20">
        <v>0.13186986215610991</v>
      </c>
      <c r="Y92" s="20">
        <v>7.3928486355092346E-2</v>
      </c>
      <c r="AA92" s="20">
        <v>9.4540856976066248E-2</v>
      </c>
      <c r="AB92" s="20">
        <v>9.9398652550630198E-2</v>
      </c>
      <c r="AC92" s="20">
        <v>9.322263128275482E-2</v>
      </c>
      <c r="AD92" s="20">
        <v>9.2840235454880446E-2</v>
      </c>
      <c r="AF92" s="20">
        <v>8.500332823888132E-2</v>
      </c>
      <c r="AG92" s="20">
        <v>0.1023488403181627</v>
      </c>
      <c r="AH92" s="20">
        <v>0.1112112861654601</v>
      </c>
      <c r="AI92" s="20">
        <v>0.14597643922825859</v>
      </c>
      <c r="AJ92" s="20">
        <v>1.8174038784534389E-2</v>
      </c>
      <c r="AK92" s="20">
        <v>0.16244380281504051</v>
      </c>
      <c r="AL92" s="20">
        <v>8.640417447726724E-2</v>
      </c>
      <c r="AM92" s="20">
        <v>4.4132562743555467E-2</v>
      </c>
      <c r="AN92" s="20">
        <v>9.2790944158785138E-2</v>
      </c>
      <c r="AP92" s="20">
        <v>6.8581663985903665E-2</v>
      </c>
      <c r="AQ92" s="20">
        <v>0.11794449896740369</v>
      </c>
      <c r="AR92" s="20">
        <v>0.1214681682075324</v>
      </c>
      <c r="AS92" s="20">
        <v>0.11830182530124531</v>
      </c>
      <c r="AT92" s="20">
        <v>8.7575165361219565E-2</v>
      </c>
      <c r="AU92" s="20">
        <v>0.13675292022352681</v>
      </c>
      <c r="AV92" s="20">
        <v>3.5422175215254759E-2</v>
      </c>
      <c r="AW92" s="20">
        <v>7.1050342565113722E-2</v>
      </c>
      <c r="AY92" s="20">
        <v>9.2632805805950263E-2</v>
      </c>
      <c r="AZ92" s="20">
        <v>9.7198081234847356E-2</v>
      </c>
      <c r="BA92" s="20">
        <v>0.1050400405777818</v>
      </c>
      <c r="BB92" s="20">
        <v>0.1148365826901126</v>
      </c>
      <c r="BC92" s="20">
        <v>8.0363849629419365E-2</v>
      </c>
      <c r="BD92" s="20">
        <v>0.14550562793485389</v>
      </c>
      <c r="BE92" s="20">
        <v>5.5566402559640057E-2</v>
      </c>
      <c r="BF92" s="20">
        <v>8.6034707738593133E-2</v>
      </c>
      <c r="BG92" s="20">
        <v>0.12701441348066789</v>
      </c>
    </row>
    <row r="93" spans="2:59" x14ac:dyDescent="0.35">
      <c r="B93" s="19" t="s">
        <v>93</v>
      </c>
      <c r="C93" s="20">
        <v>8.8579659814916945E-2</v>
      </c>
      <c r="D93" s="20">
        <v>6.9601660391620065E-2</v>
      </c>
      <c r="E93" s="20">
        <v>4.4519270315459901E-2</v>
      </c>
      <c r="F93" s="20">
        <v>9.0608343588768403E-2</v>
      </c>
      <c r="G93" s="20">
        <v>8.8286925112439824E-2</v>
      </c>
      <c r="H93" s="20">
        <v>0.10579287804641931</v>
      </c>
      <c r="I93" s="20">
        <v>0.1239461180189962</v>
      </c>
      <c r="K93" s="20">
        <v>8.2709508885083716E-2</v>
      </c>
      <c r="L93" s="20">
        <v>9.4699747988196539E-2</v>
      </c>
      <c r="N93" s="20">
        <v>7.0567414496715178E-2</v>
      </c>
      <c r="O93" s="20">
        <v>9.8174718691715332E-2</v>
      </c>
      <c r="P93" s="20">
        <v>4.7835891597356343E-2</v>
      </c>
      <c r="Q93" s="20">
        <v>6.9640076127658823E-2</v>
      </c>
      <c r="R93" s="20">
        <v>9.5748130188986869E-2</v>
      </c>
      <c r="S93" s="20">
        <v>7.5573820995700133E-2</v>
      </c>
      <c r="T93" s="20">
        <v>5.7551245888542872E-2</v>
      </c>
      <c r="U93" s="20">
        <v>9.517971037185044E-2</v>
      </c>
      <c r="V93" s="20">
        <v>8.597300558378948E-2</v>
      </c>
      <c r="W93" s="20">
        <v>0.1169277975165301</v>
      </c>
      <c r="X93" s="20">
        <v>9.7260219514041804E-2</v>
      </c>
      <c r="Y93" s="20">
        <v>0.1102100263159987</v>
      </c>
      <c r="AA93" s="20">
        <v>9.3379790590825892E-2</v>
      </c>
      <c r="AB93" s="20">
        <v>8.8238795543461798E-2</v>
      </c>
      <c r="AC93" s="20">
        <v>8.1955916543146851E-2</v>
      </c>
      <c r="AD93" s="20">
        <v>8.9829294366576495E-2</v>
      </c>
      <c r="AF93" s="20">
        <v>0.11654321579139321</v>
      </c>
      <c r="AG93" s="20">
        <v>6.7533949865270088E-2</v>
      </c>
      <c r="AH93" s="20">
        <v>0.15061734068466451</v>
      </c>
      <c r="AI93" s="20">
        <v>9.353579717649052E-2</v>
      </c>
      <c r="AJ93" s="20">
        <v>0.1071414533066006</v>
      </c>
      <c r="AK93" s="20">
        <v>6.2733042968425232E-2</v>
      </c>
      <c r="AL93" s="20">
        <v>7.3116306841116488E-2</v>
      </c>
      <c r="AM93" s="20">
        <v>2.9711846597948809E-2</v>
      </c>
      <c r="AN93" s="20">
        <v>6.946025345122063E-2</v>
      </c>
      <c r="AP93" s="20">
        <v>0.1123693192944805</v>
      </c>
      <c r="AQ93" s="20">
        <v>6.5515459835500472E-2</v>
      </c>
      <c r="AR93" s="20">
        <v>0.14656221065094871</v>
      </c>
      <c r="AS93" s="20">
        <v>0.10395843577779169</v>
      </c>
      <c r="AT93" s="20">
        <v>0.1098095468857286</v>
      </c>
      <c r="AU93" s="20">
        <v>5.1236374672466702E-2</v>
      </c>
      <c r="AV93" s="20">
        <v>2.0197276168903901E-2</v>
      </c>
      <c r="AW93" s="20">
        <v>7.6615215948152959E-2</v>
      </c>
      <c r="AY93" s="20">
        <v>9.8255599722278653E-2</v>
      </c>
      <c r="AZ93" s="20">
        <v>5.6369604848837913E-2</v>
      </c>
      <c r="BA93" s="20">
        <v>0.1767377187568126</v>
      </c>
      <c r="BB93" s="20">
        <v>7.0340082891040032E-2</v>
      </c>
      <c r="BC93" s="20">
        <v>9.5267733715234199E-2</v>
      </c>
      <c r="BD93" s="20">
        <v>4.3934473392156247E-2</v>
      </c>
      <c r="BE93" s="20">
        <v>5.9503156071980937E-2</v>
      </c>
      <c r="BF93" s="20">
        <v>8.9330338859574379E-2</v>
      </c>
      <c r="BG93" s="20">
        <v>0.15030580026566151</v>
      </c>
    </row>
    <row r="94" spans="2:59" x14ac:dyDescent="0.35">
      <c r="B94" s="19" t="s">
        <v>94</v>
      </c>
      <c r="C94" s="20">
        <v>0.29523060801264139</v>
      </c>
      <c r="D94" s="20">
        <v>0.1132266463964071</v>
      </c>
      <c r="E94" s="20">
        <v>0.1121393857555362</v>
      </c>
      <c r="F94" s="20">
        <v>0.2057746639079589</v>
      </c>
      <c r="G94" s="20">
        <v>0.309220657448115</v>
      </c>
      <c r="H94" s="20">
        <v>0.41059511794562342</v>
      </c>
      <c r="I94" s="20">
        <v>0.54822032342225879</v>
      </c>
      <c r="K94" s="20">
        <v>0.31492900105513411</v>
      </c>
      <c r="L94" s="20">
        <v>0.27719028301538978</v>
      </c>
      <c r="N94" s="20">
        <v>0.26079439323851661</v>
      </c>
      <c r="O94" s="20">
        <v>0.3066606478598482</v>
      </c>
      <c r="P94" s="20">
        <v>0.29208892861918773</v>
      </c>
      <c r="Q94" s="20">
        <v>0.32296718569408261</v>
      </c>
      <c r="R94" s="20">
        <v>0.25861911883457789</v>
      </c>
      <c r="S94" s="20">
        <v>0.29661752466664482</v>
      </c>
      <c r="T94" s="20">
        <v>0.33798120662902609</v>
      </c>
      <c r="U94" s="20">
        <v>0.25322346621474467</v>
      </c>
      <c r="V94" s="20">
        <v>0.21227273887427661</v>
      </c>
      <c r="W94" s="20">
        <v>0.33465790629282249</v>
      </c>
      <c r="X94" s="20">
        <v>0.30662411266736372</v>
      </c>
      <c r="Y94" s="20">
        <v>0.42952477819733531</v>
      </c>
      <c r="AA94" s="20">
        <v>0.27023040776364721</v>
      </c>
      <c r="AB94" s="20">
        <v>0.34079134599482841</v>
      </c>
      <c r="AC94" s="20">
        <v>0.30439914923098871</v>
      </c>
      <c r="AD94" s="20">
        <v>0.26483488330583771</v>
      </c>
      <c r="AF94" s="20">
        <v>0.57050464055451733</v>
      </c>
      <c r="AG94" s="20">
        <v>0.10504748590827551</v>
      </c>
      <c r="AH94" s="20">
        <v>0.28880058525927071</v>
      </c>
      <c r="AI94" s="20">
        <v>0.1147851393207649</v>
      </c>
      <c r="AJ94" s="20">
        <v>0.51615573859386832</v>
      </c>
      <c r="AK94" s="20">
        <v>0.3081479376406413</v>
      </c>
      <c r="AL94" s="20">
        <v>0.24605560893609871</v>
      </c>
      <c r="AM94" s="20">
        <v>0.16367897904598569</v>
      </c>
      <c r="AN94" s="20">
        <v>0.21233815042844309</v>
      </c>
      <c r="AP94" s="20">
        <v>0.54415849689649154</v>
      </c>
      <c r="AQ94" s="20">
        <v>0.16003250702180019</v>
      </c>
      <c r="AR94" s="20">
        <v>0.31928073138365859</v>
      </c>
      <c r="AS94" s="20">
        <v>0.13526783463695591</v>
      </c>
      <c r="AT94" s="20">
        <v>0.46012064442207629</v>
      </c>
      <c r="AU94" s="20">
        <v>0.28786718928975391</v>
      </c>
      <c r="AV94" s="20">
        <v>9.9569289174801984E-2</v>
      </c>
      <c r="AW94" s="20">
        <v>0.23747655554433111</v>
      </c>
      <c r="AY94" s="20">
        <v>0.46149269289545569</v>
      </c>
      <c r="AZ94" s="20">
        <v>0.117788910284865</v>
      </c>
      <c r="BA94" s="20">
        <v>0.26314624271028308</v>
      </c>
      <c r="BB94" s="20">
        <v>9.6717596927782035E-2</v>
      </c>
      <c r="BC94" s="20">
        <v>0.4824835337430749</v>
      </c>
      <c r="BD94" s="20">
        <v>0.2941311083787374</v>
      </c>
      <c r="BE94" s="20">
        <v>0.31358883629653372</v>
      </c>
      <c r="BF94" s="20">
        <v>0.29404944622470658</v>
      </c>
      <c r="BG94" s="20">
        <v>0.19548024898736949</v>
      </c>
    </row>
    <row r="95" spans="2:59" x14ac:dyDescent="0.35">
      <c r="B95" s="19" t="s">
        <v>95</v>
      </c>
      <c r="C95" s="20">
        <v>7.7335025723409306E-2</v>
      </c>
      <c r="D95" s="20">
        <v>0.16548599108112819</v>
      </c>
      <c r="E95" s="20">
        <v>9.0385653743251027E-2</v>
      </c>
      <c r="F95" s="20">
        <v>8.2982839194973498E-2</v>
      </c>
      <c r="G95" s="20">
        <v>7.3730327241685184E-2</v>
      </c>
      <c r="H95" s="20">
        <v>3.6476843790824061E-2</v>
      </c>
      <c r="I95" s="20">
        <v>3.3793348631385042E-2</v>
      </c>
      <c r="K95" s="20">
        <v>4.7379802338930521E-2</v>
      </c>
      <c r="L95" s="20">
        <v>0.1069866979002822</v>
      </c>
      <c r="N95" s="20">
        <v>8.8827123214758913E-2</v>
      </c>
      <c r="O95" s="20">
        <v>7.149130911539206E-2</v>
      </c>
      <c r="P95" s="20">
        <v>6.4252410970766713E-2</v>
      </c>
      <c r="Q95" s="20">
        <v>0.10641522828417301</v>
      </c>
      <c r="R95" s="20">
        <v>7.3192703745551216E-2</v>
      </c>
      <c r="S95" s="20">
        <v>8.9753021368613906E-2</v>
      </c>
      <c r="T95" s="20">
        <v>6.469052426613893E-2</v>
      </c>
      <c r="U95" s="20">
        <v>0.111873584918968</v>
      </c>
      <c r="V95" s="20">
        <v>6.4612292857474371E-2</v>
      </c>
      <c r="W95" s="20">
        <v>7.86055210810747E-2</v>
      </c>
      <c r="X95" s="20">
        <v>0.1021704179536095</v>
      </c>
      <c r="Y95" s="20">
        <v>2.7395353911923211E-2</v>
      </c>
      <c r="AA95" s="20">
        <v>3.2259427694403833E-2</v>
      </c>
      <c r="AB95" s="20">
        <v>6.5049002971733869E-2</v>
      </c>
      <c r="AC95" s="20">
        <v>6.882537841814125E-2</v>
      </c>
      <c r="AD95" s="20">
        <v>0.14647680787664791</v>
      </c>
      <c r="AF95" s="20">
        <v>1.882150021217719E-2</v>
      </c>
      <c r="AG95" s="20">
        <v>3.3960365066933118E-2</v>
      </c>
      <c r="AH95" s="20">
        <v>4.3531495512894022E-2</v>
      </c>
      <c r="AI95" s="20">
        <v>7.0971208179460496E-2</v>
      </c>
      <c r="AJ95" s="20">
        <v>0</v>
      </c>
      <c r="AK95" s="20">
        <v>4.341957959791589E-2</v>
      </c>
      <c r="AL95" s="20">
        <v>0.20950197250135741</v>
      </c>
      <c r="AM95" s="20">
        <v>0.43848256850898409</v>
      </c>
      <c r="AN95" s="20">
        <v>0.13028601482619459</v>
      </c>
      <c r="AP95" s="20">
        <v>2.7790823712916829E-2</v>
      </c>
      <c r="AQ95" s="20">
        <v>3.1583878762579953E-2</v>
      </c>
      <c r="AR95" s="20">
        <v>3.5671968607316043E-2</v>
      </c>
      <c r="AS95" s="20">
        <v>7.005291806056263E-2</v>
      </c>
      <c r="AT95" s="20">
        <v>3.7908465132308521E-2</v>
      </c>
      <c r="AU95" s="20">
        <v>2.9552287421241309E-2</v>
      </c>
      <c r="AV95" s="20">
        <v>0.53473851977795017</v>
      </c>
      <c r="AW95" s="20">
        <v>0.19377046719802679</v>
      </c>
      <c r="AY95" s="20">
        <v>1.3916598611852319E-2</v>
      </c>
      <c r="AZ95" s="20">
        <v>4.4582003707749777E-2</v>
      </c>
      <c r="BA95" s="20">
        <v>3.258949055700118E-2</v>
      </c>
      <c r="BB95" s="20">
        <v>8.4095310804566031E-2</v>
      </c>
      <c r="BC95" s="20">
        <v>6.0192658771846999E-2</v>
      </c>
      <c r="BD95" s="20">
        <v>2.5971078307251119E-2</v>
      </c>
      <c r="BE95" s="20">
        <v>0.28562963309644512</v>
      </c>
      <c r="BF95" s="20">
        <v>0.2155690681133835</v>
      </c>
      <c r="BG95" s="20">
        <v>4.2441473220998227E-2</v>
      </c>
    </row>
    <row r="97" spans="2:59" ht="72.5" x14ac:dyDescent="0.35">
      <c r="B97" s="17" t="s">
        <v>101</v>
      </c>
    </row>
    <row r="98" spans="2:59" x14ac:dyDescent="0.35">
      <c r="B98" s="18" t="s">
        <v>16</v>
      </c>
    </row>
    <row r="99" spans="2:59" x14ac:dyDescent="0.35">
      <c r="B99" s="19" t="s">
        <v>88</v>
      </c>
      <c r="C99" s="20">
        <v>8.5790139917576613E-2</v>
      </c>
      <c r="D99" s="20">
        <v>4.8541738401760737E-2</v>
      </c>
      <c r="E99" s="20">
        <v>8.7228431211852239E-2</v>
      </c>
      <c r="F99" s="20">
        <v>6.750846402085077E-2</v>
      </c>
      <c r="G99" s="20">
        <v>6.677647120243968E-2</v>
      </c>
      <c r="H99" s="20">
        <v>8.1739067524021158E-2</v>
      </c>
      <c r="I99" s="20">
        <v>0.14222422493994341</v>
      </c>
      <c r="K99" s="20">
        <v>8.9074071938913313E-2</v>
      </c>
      <c r="L99" s="20">
        <v>8.2936745338346121E-2</v>
      </c>
      <c r="N99" s="20">
        <v>6.0294519298184933E-2</v>
      </c>
      <c r="O99" s="20">
        <v>2.3764428478636478E-2</v>
      </c>
      <c r="P99" s="20">
        <v>8.190424774635445E-2</v>
      </c>
      <c r="Q99" s="20">
        <v>0.1023175264043919</v>
      </c>
      <c r="R99" s="20">
        <v>8.6318162786046884E-2</v>
      </c>
      <c r="S99" s="20">
        <v>9.6866021564685004E-2</v>
      </c>
      <c r="T99" s="20">
        <v>1.686162928937297E-2</v>
      </c>
      <c r="U99" s="20">
        <v>0.1053877806498616</v>
      </c>
      <c r="V99" s="20">
        <v>0.1079216882063086</v>
      </c>
      <c r="W99" s="20">
        <v>8.2877631963802476E-2</v>
      </c>
      <c r="X99" s="20">
        <v>9.1316726702302176E-2</v>
      </c>
      <c r="Y99" s="20">
        <v>0.11516494268630779</v>
      </c>
      <c r="AA99" s="20">
        <v>0.1137535553857805</v>
      </c>
      <c r="AB99" s="20">
        <v>8.4820405281391606E-2</v>
      </c>
      <c r="AC99" s="20">
        <v>8.4934218776882342E-2</v>
      </c>
      <c r="AD99" s="20">
        <v>5.7600876563208649E-2</v>
      </c>
      <c r="AF99" s="20">
        <v>0.21108709163504469</v>
      </c>
      <c r="AG99" s="20">
        <v>3.8676985805908351E-2</v>
      </c>
      <c r="AH99" s="20">
        <v>6.4838692220921257E-2</v>
      </c>
      <c r="AI99" s="20">
        <v>4.026864964674879E-2</v>
      </c>
      <c r="AJ99" s="20">
        <v>2.870085447885155E-2</v>
      </c>
      <c r="AK99" s="20">
        <v>9.6502396471563577E-3</v>
      </c>
      <c r="AL99" s="20">
        <v>4.1186150788771893E-2</v>
      </c>
      <c r="AM99" s="20">
        <v>3.1207980078199641E-2</v>
      </c>
      <c r="AN99" s="20">
        <v>3.1581332546987237E-2</v>
      </c>
      <c r="AP99" s="20">
        <v>0.26455077812333477</v>
      </c>
      <c r="AQ99" s="20">
        <v>5.1697670367787329E-2</v>
      </c>
      <c r="AR99" s="20">
        <v>6.3485858941970202E-2</v>
      </c>
      <c r="AS99" s="20">
        <v>2.1884494170964181E-2</v>
      </c>
      <c r="AT99" s="20">
        <v>5.331068625458165E-2</v>
      </c>
      <c r="AU99" s="20">
        <v>0</v>
      </c>
      <c r="AV99" s="20">
        <v>0</v>
      </c>
      <c r="AW99" s="20">
        <v>4.6782409515685817E-2</v>
      </c>
      <c r="AY99" s="20">
        <v>0.36449859636596288</v>
      </c>
      <c r="AZ99" s="20">
        <v>4.3936760819294589E-2</v>
      </c>
      <c r="BA99" s="20">
        <v>6.08394141731965E-2</v>
      </c>
      <c r="BB99" s="20">
        <v>1.9250151746967401E-2</v>
      </c>
      <c r="BC99" s="20">
        <v>5.2954811749334293E-2</v>
      </c>
      <c r="BD99" s="20">
        <v>0</v>
      </c>
      <c r="BE99" s="20">
        <v>2.735395767001848E-2</v>
      </c>
      <c r="BF99" s="20">
        <v>4.3207752696376042E-2</v>
      </c>
      <c r="BG99" s="20">
        <v>1.646160087913753E-2</v>
      </c>
    </row>
    <row r="100" spans="2:59" x14ac:dyDescent="0.35">
      <c r="B100" s="19" t="s">
        <v>89</v>
      </c>
      <c r="C100" s="20">
        <v>0.13196592625010731</v>
      </c>
      <c r="D100" s="20">
        <v>7.9275429800061706E-2</v>
      </c>
      <c r="E100" s="20">
        <v>0.13031529419370269</v>
      </c>
      <c r="F100" s="20">
        <v>0.1021344346617125</v>
      </c>
      <c r="G100" s="20">
        <v>0.1187483160642408</v>
      </c>
      <c r="H100" s="20">
        <v>0.13149067916725901</v>
      </c>
      <c r="I100" s="20">
        <v>0.20342729057303649</v>
      </c>
      <c r="K100" s="20">
        <v>0.15011665848557371</v>
      </c>
      <c r="L100" s="20">
        <v>0.11475272030680971</v>
      </c>
      <c r="N100" s="20">
        <v>7.4611797164507512E-2</v>
      </c>
      <c r="O100" s="20">
        <v>0.14486903450983041</v>
      </c>
      <c r="P100" s="20">
        <v>0.10681360103198891</v>
      </c>
      <c r="Q100" s="20">
        <v>9.7402914768899701E-2</v>
      </c>
      <c r="R100" s="20">
        <v>0.1166543503620263</v>
      </c>
      <c r="S100" s="20">
        <v>0.14923418510303921</v>
      </c>
      <c r="T100" s="20">
        <v>0.1367758055136373</v>
      </c>
      <c r="U100" s="20">
        <v>0.12668084563616311</v>
      </c>
      <c r="V100" s="20">
        <v>0.16799125769183831</v>
      </c>
      <c r="W100" s="20">
        <v>0.15063873604564251</v>
      </c>
      <c r="X100" s="20">
        <v>9.43786953550141E-2</v>
      </c>
      <c r="Y100" s="20">
        <v>0.16956532748408221</v>
      </c>
      <c r="AA100" s="20">
        <v>0.1758416619960872</v>
      </c>
      <c r="AB100" s="20">
        <v>0.11853171922743359</v>
      </c>
      <c r="AC100" s="20">
        <v>0.1111590847600013</v>
      </c>
      <c r="AD100" s="20">
        <v>0.1172570154651973</v>
      </c>
      <c r="AF100" s="20">
        <v>0.25192529671278302</v>
      </c>
      <c r="AG100" s="20">
        <v>8.9371082053398151E-2</v>
      </c>
      <c r="AH100" s="20">
        <v>0.13199206613777681</v>
      </c>
      <c r="AI100" s="20">
        <v>9.4718147845041067E-2</v>
      </c>
      <c r="AJ100" s="20">
        <v>0.16521032085249299</v>
      </c>
      <c r="AK100" s="20">
        <v>4.2627255944028879E-2</v>
      </c>
      <c r="AL100" s="20">
        <v>6.206115495623607E-2</v>
      </c>
      <c r="AM100" s="20">
        <v>3.330558220014742E-2</v>
      </c>
      <c r="AN100" s="20">
        <v>8.6485776879406298E-2</v>
      </c>
      <c r="AP100" s="20">
        <v>0.25694552273142007</v>
      </c>
      <c r="AQ100" s="20">
        <v>0.1193953353351533</v>
      </c>
      <c r="AR100" s="20">
        <v>0.1047070313551212</v>
      </c>
      <c r="AS100" s="20">
        <v>9.7046161383089663E-2</v>
      </c>
      <c r="AT100" s="20">
        <v>0.1573026725607814</v>
      </c>
      <c r="AU100" s="20">
        <v>4.6372557971529067E-2</v>
      </c>
      <c r="AV100" s="20">
        <v>0</v>
      </c>
      <c r="AW100" s="20">
        <v>6.7856143439658456E-2</v>
      </c>
      <c r="AY100" s="20">
        <v>0.27603450709552929</v>
      </c>
      <c r="AZ100" s="20">
        <v>0.1125153107979129</v>
      </c>
      <c r="BA100" s="20">
        <v>0.10537238084978549</v>
      </c>
      <c r="BB100" s="20">
        <v>8.2798921934362474E-2</v>
      </c>
      <c r="BC100" s="20">
        <v>0.15904224071952741</v>
      </c>
      <c r="BD100" s="20">
        <v>5.3654764803911473E-2</v>
      </c>
      <c r="BE100" s="20">
        <v>3.3744178108985598E-2</v>
      </c>
      <c r="BF100" s="20">
        <v>7.8113439353960437E-2</v>
      </c>
      <c r="BG100" s="20">
        <v>0.1031602924138761</v>
      </c>
    </row>
    <row r="101" spans="2:59" x14ac:dyDescent="0.35">
      <c r="B101" s="19" t="s">
        <v>90</v>
      </c>
      <c r="C101" s="20">
        <v>0.1358399992006312</v>
      </c>
      <c r="D101" s="20">
        <v>0.1013643272756317</v>
      </c>
      <c r="E101" s="20">
        <v>0.1513410091621962</v>
      </c>
      <c r="F101" s="20">
        <v>9.2702508683394788E-2</v>
      </c>
      <c r="G101" s="20">
        <v>0.13462632140402139</v>
      </c>
      <c r="H101" s="20">
        <v>0.15118321729913831</v>
      </c>
      <c r="I101" s="20">
        <v>0.17176037063150301</v>
      </c>
      <c r="K101" s="20">
        <v>0.1368668237624748</v>
      </c>
      <c r="L101" s="20">
        <v>0.1341829015190866</v>
      </c>
      <c r="N101" s="20">
        <v>0.11333469590025461</v>
      </c>
      <c r="O101" s="20">
        <v>0.2158032525621216</v>
      </c>
      <c r="P101" s="20">
        <v>0.12400886687172839</v>
      </c>
      <c r="Q101" s="20">
        <v>9.9453167698605308E-2</v>
      </c>
      <c r="R101" s="20">
        <v>0.11032786461723181</v>
      </c>
      <c r="S101" s="20">
        <v>0.1290146388708299</v>
      </c>
      <c r="T101" s="20">
        <v>0.23201482082528169</v>
      </c>
      <c r="U101" s="20">
        <v>0.11650179460208521</v>
      </c>
      <c r="V101" s="20">
        <v>0.1024468581695672</v>
      </c>
      <c r="W101" s="20">
        <v>0.16452783002716581</v>
      </c>
      <c r="X101" s="20">
        <v>0.1585244153756746</v>
      </c>
      <c r="Y101" s="20">
        <v>0.12643900842731329</v>
      </c>
      <c r="AA101" s="20">
        <v>0.13530634412303691</v>
      </c>
      <c r="AB101" s="20">
        <v>0.15233971650782371</v>
      </c>
      <c r="AC101" s="20">
        <v>0.1521345467103227</v>
      </c>
      <c r="AD101" s="20">
        <v>0.105282771792806</v>
      </c>
      <c r="AF101" s="20">
        <v>0.2032979925008937</v>
      </c>
      <c r="AG101" s="20">
        <v>0.1089130007253636</v>
      </c>
      <c r="AH101" s="20">
        <v>0.11729691447096879</v>
      </c>
      <c r="AI101" s="20">
        <v>8.7258136088029944E-2</v>
      </c>
      <c r="AJ101" s="20">
        <v>0.1171344106475785</v>
      </c>
      <c r="AK101" s="20">
        <v>0.102759856280976</v>
      </c>
      <c r="AL101" s="20">
        <v>0.11917688452441309</v>
      </c>
      <c r="AM101" s="20">
        <v>7.8897267558050765E-2</v>
      </c>
      <c r="AN101" s="20">
        <v>0.1204107188930286</v>
      </c>
      <c r="AP101" s="20">
        <v>0.1539945048685894</v>
      </c>
      <c r="AQ101" s="20">
        <v>0.13035050621406929</v>
      </c>
      <c r="AR101" s="20">
        <v>0.16958386783202589</v>
      </c>
      <c r="AS101" s="20">
        <v>7.1227250053140095E-2</v>
      </c>
      <c r="AT101" s="20">
        <v>0.18537338273081219</v>
      </c>
      <c r="AU101" s="20">
        <v>6.1720596009526639E-2</v>
      </c>
      <c r="AV101" s="20">
        <v>2.2155195296308852E-2</v>
      </c>
      <c r="AW101" s="20">
        <v>0.12955880544581169</v>
      </c>
      <c r="AY101" s="20">
        <v>0.1591024394606321</v>
      </c>
      <c r="AZ101" s="20">
        <v>0.110219845518416</v>
      </c>
      <c r="BA101" s="20">
        <v>0.12629987403115561</v>
      </c>
      <c r="BB101" s="20">
        <v>8.6932716751296019E-2</v>
      </c>
      <c r="BC101" s="20">
        <v>0.2022455418259666</v>
      </c>
      <c r="BD101" s="20">
        <v>7.7279472125347415E-2</v>
      </c>
      <c r="BE101" s="20">
        <v>4.357342753179478E-2</v>
      </c>
      <c r="BF101" s="20">
        <v>0.1325791637800863</v>
      </c>
      <c r="BG101" s="20">
        <v>0.15671360711217441</v>
      </c>
    </row>
    <row r="102" spans="2:59" x14ac:dyDescent="0.35">
      <c r="B102" s="19" t="s">
        <v>91</v>
      </c>
      <c r="C102" s="20">
        <v>0.22176057583722669</v>
      </c>
      <c r="D102" s="20">
        <v>0.29513778832471188</v>
      </c>
      <c r="E102" s="20">
        <v>0.24203756086552161</v>
      </c>
      <c r="F102" s="20">
        <v>0.24344953745560369</v>
      </c>
      <c r="G102" s="20">
        <v>0.26011949706324011</v>
      </c>
      <c r="H102" s="20">
        <v>0.15764519268798299</v>
      </c>
      <c r="I102" s="20">
        <v>0.15096681165981429</v>
      </c>
      <c r="K102" s="20">
        <v>0.21320570896720151</v>
      </c>
      <c r="L102" s="20">
        <v>0.23000992978764659</v>
      </c>
      <c r="N102" s="20">
        <v>0.16061324210889261</v>
      </c>
      <c r="O102" s="20">
        <v>0.2421957438887237</v>
      </c>
      <c r="P102" s="20">
        <v>0.26281357927368137</v>
      </c>
      <c r="Q102" s="20">
        <v>0.26173827303239239</v>
      </c>
      <c r="R102" s="20">
        <v>0.23842325787725971</v>
      </c>
      <c r="S102" s="20">
        <v>0.20440467435386711</v>
      </c>
      <c r="T102" s="20">
        <v>0.2285114428314797</v>
      </c>
      <c r="U102" s="20">
        <v>0.28100433934080821</v>
      </c>
      <c r="V102" s="20">
        <v>0.23551357890993499</v>
      </c>
      <c r="W102" s="20">
        <v>0.1869314299725745</v>
      </c>
      <c r="X102" s="20">
        <v>0.197947592053481</v>
      </c>
      <c r="Y102" s="20">
        <v>0.21632894762678881</v>
      </c>
      <c r="AA102" s="20">
        <v>0.18096901372905971</v>
      </c>
      <c r="AB102" s="20">
        <v>0.2217677023163967</v>
      </c>
      <c r="AC102" s="20">
        <v>0.2281082410737027</v>
      </c>
      <c r="AD102" s="20">
        <v>0.25805935619945097</v>
      </c>
      <c r="AF102" s="20">
        <v>0.14791135547171719</v>
      </c>
      <c r="AG102" s="20">
        <v>0.26303841649409743</v>
      </c>
      <c r="AH102" s="20">
        <v>0.18891790788875121</v>
      </c>
      <c r="AI102" s="20">
        <v>0.23665380119483531</v>
      </c>
      <c r="AJ102" s="20">
        <v>0.18767786706939521</v>
      </c>
      <c r="AK102" s="20">
        <v>0.1377478827259267</v>
      </c>
      <c r="AL102" s="20">
        <v>0.27774299366479449</v>
      </c>
      <c r="AM102" s="20">
        <v>0.32145036835789559</v>
      </c>
      <c r="AN102" s="20">
        <v>0.25329255822498659</v>
      </c>
      <c r="AP102" s="20">
        <v>0.16770408944630391</v>
      </c>
      <c r="AQ102" s="20">
        <v>0.23493459889958879</v>
      </c>
      <c r="AR102" s="20">
        <v>0.20179797067108141</v>
      </c>
      <c r="AS102" s="20">
        <v>0.22592225044483069</v>
      </c>
      <c r="AT102" s="20">
        <v>0.21470203654260431</v>
      </c>
      <c r="AU102" s="20">
        <v>0.14641657724981469</v>
      </c>
      <c r="AV102" s="20">
        <v>0.2844979918334532</v>
      </c>
      <c r="AW102" s="20">
        <v>0.26691545338659722</v>
      </c>
      <c r="AY102" s="20">
        <v>0.11305086706647589</v>
      </c>
      <c r="AZ102" s="20">
        <v>0.22183179754131899</v>
      </c>
      <c r="BA102" s="20">
        <v>0.24368745541062481</v>
      </c>
      <c r="BB102" s="20">
        <v>0.23289138371031509</v>
      </c>
      <c r="BC102" s="20">
        <v>0.23964764749976941</v>
      </c>
      <c r="BD102" s="20">
        <v>0.14841968343173409</v>
      </c>
      <c r="BE102" s="20">
        <v>0.25813179968753958</v>
      </c>
      <c r="BF102" s="20">
        <v>0.29217997915985139</v>
      </c>
      <c r="BG102" s="20">
        <v>0.26713695956028649</v>
      </c>
    </row>
    <row r="103" spans="2:59" x14ac:dyDescent="0.35">
      <c r="B103" s="19" t="s">
        <v>92</v>
      </c>
      <c r="C103" s="20">
        <v>8.6585721112506772E-2</v>
      </c>
      <c r="D103" s="20">
        <v>0.12663190486346551</v>
      </c>
      <c r="E103" s="20">
        <v>6.7081205480539099E-2</v>
      </c>
      <c r="F103" s="20">
        <v>0.1171366094812358</v>
      </c>
      <c r="G103" s="20">
        <v>9.6129049747386189E-2</v>
      </c>
      <c r="H103" s="20">
        <v>9.6071807636550016E-2</v>
      </c>
      <c r="I103" s="20">
        <v>3.7013950991977143E-2</v>
      </c>
      <c r="K103" s="20">
        <v>9.5979513397868629E-2</v>
      </c>
      <c r="L103" s="20">
        <v>7.7754206047720709E-2</v>
      </c>
      <c r="N103" s="20">
        <v>7.5742504675631844E-2</v>
      </c>
      <c r="O103" s="20">
        <v>2.0474232184704171E-2</v>
      </c>
      <c r="P103" s="20">
        <v>0.1297941437088036</v>
      </c>
      <c r="Q103" s="20">
        <v>5.7279496305728678E-2</v>
      </c>
      <c r="R103" s="20">
        <v>0.1164074008674897</v>
      </c>
      <c r="S103" s="20">
        <v>0.10266991606397299</v>
      </c>
      <c r="T103" s="20">
        <v>7.5829125918784934E-2</v>
      </c>
      <c r="U103" s="20">
        <v>8.6298791037423245E-2</v>
      </c>
      <c r="V103" s="20">
        <v>9.9329960738924084E-2</v>
      </c>
      <c r="W103" s="20">
        <v>7.9777681966067798E-2</v>
      </c>
      <c r="X103" s="20">
        <v>5.7094258134801512E-2</v>
      </c>
      <c r="Y103" s="20">
        <v>8.237780259836025E-2</v>
      </c>
      <c r="AA103" s="20">
        <v>8.1909467414466725E-2</v>
      </c>
      <c r="AB103" s="20">
        <v>8.2323168190731225E-2</v>
      </c>
      <c r="AC103" s="20">
        <v>9.157820167604562E-2</v>
      </c>
      <c r="AD103" s="20">
        <v>9.1906879481156625E-2</v>
      </c>
      <c r="AF103" s="20">
        <v>4.8902698935854673E-2</v>
      </c>
      <c r="AG103" s="20">
        <v>0.11214267216743801</v>
      </c>
      <c r="AH103" s="20">
        <v>0.1083215169673607</v>
      </c>
      <c r="AI103" s="20">
        <v>0.13155413783966141</v>
      </c>
      <c r="AJ103" s="20">
        <v>0.1380220755970967</v>
      </c>
      <c r="AK103" s="20">
        <v>5.4643374357097228E-2</v>
      </c>
      <c r="AL103" s="20">
        <v>7.2488226848857182E-2</v>
      </c>
      <c r="AM103" s="20">
        <v>6.1645857812270929E-2</v>
      </c>
      <c r="AN103" s="20">
        <v>0.10193472499822639</v>
      </c>
      <c r="AP103" s="20">
        <v>5.3452072339871252E-2</v>
      </c>
      <c r="AQ103" s="20">
        <v>0.10054803133733629</v>
      </c>
      <c r="AR103" s="20">
        <v>7.8788701460949295E-2</v>
      </c>
      <c r="AS103" s="20">
        <v>0.12714733720767979</v>
      </c>
      <c r="AT103" s="20">
        <v>0.1210521317703676</v>
      </c>
      <c r="AU103" s="20">
        <v>4.4710244859025097E-2</v>
      </c>
      <c r="AV103" s="20">
        <v>5.9655511308593617E-2</v>
      </c>
      <c r="AW103" s="20">
        <v>7.1158991171596936E-2</v>
      </c>
      <c r="AY103" s="20">
        <v>2.1403060919510879E-2</v>
      </c>
      <c r="AZ103" s="20">
        <v>0.1071990298165174</v>
      </c>
      <c r="BA103" s="20">
        <v>0.1328441568347819</v>
      </c>
      <c r="BB103" s="20">
        <v>0.1028619233933822</v>
      </c>
      <c r="BC103" s="20">
        <v>0.10620231573887021</v>
      </c>
      <c r="BD103" s="20">
        <v>3.929216218760432E-2</v>
      </c>
      <c r="BE103" s="20">
        <v>7.6986629789280461E-2</v>
      </c>
      <c r="BF103" s="20">
        <v>5.180288410783964E-2</v>
      </c>
      <c r="BG103" s="20">
        <v>0.1058586131559411</v>
      </c>
    </row>
    <row r="104" spans="2:59" x14ac:dyDescent="0.35">
      <c r="B104" s="19" t="s">
        <v>93</v>
      </c>
      <c r="C104" s="20">
        <v>7.7533628698732718E-2</v>
      </c>
      <c r="D104" s="20">
        <v>7.7630534347373881E-2</v>
      </c>
      <c r="E104" s="20">
        <v>5.4534377984655262E-2</v>
      </c>
      <c r="F104" s="20">
        <v>8.2645862874353423E-2</v>
      </c>
      <c r="G104" s="20">
        <v>9.5404679985575211E-2</v>
      </c>
      <c r="H104" s="20">
        <v>8.0843883953130052E-2</v>
      </c>
      <c r="I104" s="20">
        <v>7.5320066626888033E-2</v>
      </c>
      <c r="K104" s="20">
        <v>8.0490099841601867E-2</v>
      </c>
      <c r="L104" s="20">
        <v>7.408603313615543E-2</v>
      </c>
      <c r="N104" s="20">
        <v>8.8407163572346736E-2</v>
      </c>
      <c r="O104" s="20">
        <v>8.3963863763134916E-2</v>
      </c>
      <c r="P104" s="20">
        <v>7.3208900703372617E-2</v>
      </c>
      <c r="Q104" s="20">
        <v>0.1421716425564272</v>
      </c>
      <c r="R104" s="20">
        <v>9.4658108351305364E-2</v>
      </c>
      <c r="S104" s="20">
        <v>7.0921420097279406E-2</v>
      </c>
      <c r="T104" s="20">
        <v>8.9692241148086924E-2</v>
      </c>
      <c r="U104" s="20">
        <v>3.2708505640486878E-2</v>
      </c>
      <c r="V104" s="20">
        <v>8.2691397915236137E-2</v>
      </c>
      <c r="W104" s="20">
        <v>4.6312324191683907E-2</v>
      </c>
      <c r="X104" s="20">
        <v>7.6794417738450541E-2</v>
      </c>
      <c r="Y104" s="20">
        <v>9.6529875375596819E-2</v>
      </c>
      <c r="AA104" s="20">
        <v>6.4736779809414793E-2</v>
      </c>
      <c r="AB104" s="20">
        <v>8.798427109544045E-2</v>
      </c>
      <c r="AC104" s="20">
        <v>6.6676633320250145E-2</v>
      </c>
      <c r="AD104" s="20">
        <v>9.0256947784664504E-2</v>
      </c>
      <c r="AF104" s="20">
        <v>4.5799039753382509E-2</v>
      </c>
      <c r="AG104" s="20">
        <v>0.10333574660481271</v>
      </c>
      <c r="AH104" s="20">
        <v>9.8911180454100814E-2</v>
      </c>
      <c r="AI104" s="20">
        <v>9.2498609150252542E-2</v>
      </c>
      <c r="AJ104" s="20">
        <v>0.14499260546440121</v>
      </c>
      <c r="AK104" s="20">
        <v>0.1735241761722052</v>
      </c>
      <c r="AL104" s="20">
        <v>5.4537138594072443E-2</v>
      </c>
      <c r="AM104" s="20">
        <v>0</v>
      </c>
      <c r="AN104" s="20">
        <v>7.3587467299825904E-2</v>
      </c>
      <c r="AP104" s="20">
        <v>3.0630028863140209E-2</v>
      </c>
      <c r="AQ104" s="20">
        <v>9.4908568866756304E-2</v>
      </c>
      <c r="AR104" s="20">
        <v>8.9053543217409034E-2</v>
      </c>
      <c r="AS104" s="20">
        <v>8.3502245225781202E-2</v>
      </c>
      <c r="AT104" s="20">
        <v>0.1008839452581588</v>
      </c>
      <c r="AU104" s="20">
        <v>0.187480491190918</v>
      </c>
      <c r="AV104" s="20">
        <v>0</v>
      </c>
      <c r="AW104" s="20">
        <v>6.4487099063112466E-2</v>
      </c>
      <c r="AY104" s="20">
        <v>1.7335259440853231E-2</v>
      </c>
      <c r="AZ104" s="20">
        <v>0.1074015327195416</v>
      </c>
      <c r="BA104" s="20">
        <v>0.113661499474966</v>
      </c>
      <c r="BB104" s="20">
        <v>8.9381896785088719E-2</v>
      </c>
      <c r="BC104" s="20">
        <v>6.4613218347694207E-2</v>
      </c>
      <c r="BD104" s="20">
        <v>0.16482553604673239</v>
      </c>
      <c r="BE104" s="20">
        <v>4.1821846651431613E-2</v>
      </c>
      <c r="BF104" s="20">
        <v>4.1233643089745163E-2</v>
      </c>
      <c r="BG104" s="20">
        <v>0.1571416083268434</v>
      </c>
    </row>
    <row r="105" spans="2:59" x14ac:dyDescent="0.35">
      <c r="B105" s="19" t="s">
        <v>94</v>
      </c>
      <c r="C105" s="20">
        <v>0.17063591813271109</v>
      </c>
      <c r="D105" s="20">
        <v>8.6497993332582929E-2</v>
      </c>
      <c r="E105" s="20">
        <v>0.1590633589433125</v>
      </c>
      <c r="F105" s="20">
        <v>0.17093399888461469</v>
      </c>
      <c r="G105" s="20">
        <v>0.16461920475736341</v>
      </c>
      <c r="H105" s="20">
        <v>0.24692245780670019</v>
      </c>
      <c r="I105" s="20">
        <v>0.18956597493643759</v>
      </c>
      <c r="K105" s="20">
        <v>0.18481348787928309</v>
      </c>
      <c r="L105" s="20">
        <v>0.15747534707944261</v>
      </c>
      <c r="N105" s="20">
        <v>0.32161620012997211</v>
      </c>
      <c r="O105" s="20">
        <v>0.18041571657199751</v>
      </c>
      <c r="P105" s="20">
        <v>0.13868595862563871</v>
      </c>
      <c r="Q105" s="20">
        <v>0.1031945553942394</v>
      </c>
      <c r="R105" s="20">
        <v>0.14161997494819689</v>
      </c>
      <c r="S105" s="20">
        <v>0.14720944303116901</v>
      </c>
      <c r="T105" s="20">
        <v>0.1300521297090009</v>
      </c>
      <c r="U105" s="20">
        <v>0.1548697650790721</v>
      </c>
      <c r="V105" s="20">
        <v>0.14479657877645291</v>
      </c>
      <c r="W105" s="20">
        <v>0.20473054450143971</v>
      </c>
      <c r="X105" s="20">
        <v>0.17868823950549251</v>
      </c>
      <c r="Y105" s="20">
        <v>0.15142257598810061</v>
      </c>
      <c r="AA105" s="20">
        <v>0.1925031758006529</v>
      </c>
      <c r="AB105" s="20">
        <v>0.1651989834892541</v>
      </c>
      <c r="AC105" s="20">
        <v>0.18448914762177659</v>
      </c>
      <c r="AD105" s="20">
        <v>0.14095101061638399</v>
      </c>
      <c r="AF105" s="20">
        <v>6.846886971899549E-2</v>
      </c>
      <c r="AG105" s="20">
        <v>0.23412214832470599</v>
      </c>
      <c r="AH105" s="20">
        <v>0.23606482626359321</v>
      </c>
      <c r="AI105" s="20">
        <v>0.1937686404010259</v>
      </c>
      <c r="AJ105" s="20">
        <v>0.20136301171757789</v>
      </c>
      <c r="AK105" s="20">
        <v>0.40594666234016452</v>
      </c>
      <c r="AL105" s="20">
        <v>0.18700789642295901</v>
      </c>
      <c r="AM105" s="20">
        <v>8.5735625549444555E-2</v>
      </c>
      <c r="AN105" s="20">
        <v>0.1356236694708686</v>
      </c>
      <c r="AP105" s="20">
        <v>4.4760236074953108E-2</v>
      </c>
      <c r="AQ105" s="20">
        <v>0.22097531319323149</v>
      </c>
      <c r="AR105" s="20">
        <v>0.2416795460934596</v>
      </c>
      <c r="AS105" s="20">
        <v>0.25736031444578211</v>
      </c>
      <c r="AT105" s="20">
        <v>0.1398833386911949</v>
      </c>
      <c r="AU105" s="20">
        <v>0.44568215669778521</v>
      </c>
      <c r="AV105" s="20">
        <v>7.8939331516837685E-2</v>
      </c>
      <c r="AW105" s="20">
        <v>0.14185156351792999</v>
      </c>
      <c r="AY105" s="20">
        <v>2.4454387204969761E-2</v>
      </c>
      <c r="AZ105" s="20">
        <v>0.25208798738667232</v>
      </c>
      <c r="BA105" s="20">
        <v>0.19160295033114219</v>
      </c>
      <c r="BB105" s="20">
        <v>0.2533344781918066</v>
      </c>
      <c r="BC105" s="20">
        <v>0.1122058162205879</v>
      </c>
      <c r="BD105" s="20">
        <v>0.45710502298401468</v>
      </c>
      <c r="BE105" s="20">
        <v>0.23980416930967591</v>
      </c>
      <c r="BF105" s="20">
        <v>0.1033527988223422</v>
      </c>
      <c r="BG105" s="20">
        <v>0.14356865601840979</v>
      </c>
    </row>
    <row r="106" spans="2:59" x14ac:dyDescent="0.35">
      <c r="B106" s="19" t="s">
        <v>95</v>
      </c>
      <c r="C106" s="20">
        <v>8.9888090850507682E-2</v>
      </c>
      <c r="D106" s="20">
        <v>0.18492028365441171</v>
      </c>
      <c r="E106" s="20">
        <v>0.1083987621582205</v>
      </c>
      <c r="F106" s="20">
        <v>0.1234885839382342</v>
      </c>
      <c r="G106" s="20">
        <v>6.3576459775733216E-2</v>
      </c>
      <c r="H106" s="20">
        <v>5.4103693925218112E-2</v>
      </c>
      <c r="I106" s="20">
        <v>2.9721309640400109E-2</v>
      </c>
      <c r="K106" s="20">
        <v>4.9453635727083063E-2</v>
      </c>
      <c r="L106" s="20">
        <v>0.12880211678479231</v>
      </c>
      <c r="N106" s="20">
        <v>0.10537987715020999</v>
      </c>
      <c r="O106" s="20">
        <v>8.8513728040851308E-2</v>
      </c>
      <c r="P106" s="20">
        <v>8.2770702038431884E-2</v>
      </c>
      <c r="Q106" s="20">
        <v>0.1364424238393154</v>
      </c>
      <c r="R106" s="20">
        <v>9.5590880190443372E-2</v>
      </c>
      <c r="S106" s="20">
        <v>9.9679700915157418E-2</v>
      </c>
      <c r="T106" s="20">
        <v>9.0262804764355525E-2</v>
      </c>
      <c r="U106" s="20">
        <v>9.6548178014099623E-2</v>
      </c>
      <c r="V106" s="20">
        <v>5.9308679591737579E-2</v>
      </c>
      <c r="W106" s="20">
        <v>8.4203821331623185E-2</v>
      </c>
      <c r="X106" s="20">
        <v>0.14525565513478339</v>
      </c>
      <c r="Y106" s="20">
        <v>4.2171519813450388E-2</v>
      </c>
      <c r="AA106" s="20">
        <v>5.4980001741501298E-2</v>
      </c>
      <c r="AB106" s="20">
        <v>8.7034033891528612E-2</v>
      </c>
      <c r="AC106" s="20">
        <v>8.0919926061018513E-2</v>
      </c>
      <c r="AD106" s="20">
        <v>0.13868514209713181</v>
      </c>
      <c r="AF106" s="20">
        <v>2.2607655271328731E-2</v>
      </c>
      <c r="AG106" s="20">
        <v>5.0399947824275669E-2</v>
      </c>
      <c r="AH106" s="20">
        <v>5.3656895596527372E-2</v>
      </c>
      <c r="AI106" s="20">
        <v>0.123279877834405</v>
      </c>
      <c r="AJ106" s="20">
        <v>1.6898854172606032E-2</v>
      </c>
      <c r="AK106" s="20">
        <v>7.3100552532445282E-2</v>
      </c>
      <c r="AL106" s="20">
        <v>0.1857995541998958</v>
      </c>
      <c r="AM106" s="20">
        <v>0.38775731844399108</v>
      </c>
      <c r="AN106" s="20">
        <v>0.1970837516866705</v>
      </c>
      <c r="AP106" s="20">
        <v>2.7962767552387021E-2</v>
      </c>
      <c r="AQ106" s="20">
        <v>4.7189975786077143E-2</v>
      </c>
      <c r="AR106" s="20">
        <v>5.09034804279834E-2</v>
      </c>
      <c r="AS106" s="20">
        <v>0.1159099470687322</v>
      </c>
      <c r="AT106" s="20">
        <v>2.7491806191499161E-2</v>
      </c>
      <c r="AU106" s="20">
        <v>6.7617376021401332E-2</v>
      </c>
      <c r="AV106" s="20">
        <v>0.55475197004480681</v>
      </c>
      <c r="AW106" s="20">
        <v>0.2113895344596074</v>
      </c>
      <c r="AY106" s="20">
        <v>2.412088244606592E-2</v>
      </c>
      <c r="AZ106" s="20">
        <v>4.4807735400326253E-2</v>
      </c>
      <c r="BA106" s="20">
        <v>2.569226889434742E-2</v>
      </c>
      <c r="BB106" s="20">
        <v>0.13254852748678139</v>
      </c>
      <c r="BC106" s="20">
        <v>6.3088407898250112E-2</v>
      </c>
      <c r="BD106" s="20">
        <v>5.9423358420655721E-2</v>
      </c>
      <c r="BE106" s="20">
        <v>0.27858399125127348</v>
      </c>
      <c r="BF106" s="20">
        <v>0.25753033898979882</v>
      </c>
      <c r="BG106" s="20">
        <v>4.9958662533331463E-2</v>
      </c>
    </row>
    <row r="108" spans="2:59" ht="58" x14ac:dyDescent="0.35">
      <c r="B108" s="17" t="s">
        <v>102</v>
      </c>
    </row>
    <row r="109" spans="2:59" x14ac:dyDescent="0.35">
      <c r="B109" s="18" t="s">
        <v>16</v>
      </c>
    </row>
    <row r="110" spans="2:59" x14ac:dyDescent="0.35">
      <c r="B110" s="19" t="s">
        <v>103</v>
      </c>
      <c r="C110" s="20">
        <v>9.0253980267428952E-2</v>
      </c>
      <c r="D110" s="20">
        <v>5.5153967171150578E-2</v>
      </c>
      <c r="E110" s="20">
        <v>7.8499865053636306E-2</v>
      </c>
      <c r="F110" s="20">
        <v>9.6599706471408947E-2</v>
      </c>
      <c r="G110" s="20">
        <v>0.10226440442641101</v>
      </c>
      <c r="H110" s="20">
        <v>9.8677149246938961E-2</v>
      </c>
      <c r="I110" s="20">
        <v>0.102681234484696</v>
      </c>
      <c r="K110" s="20">
        <v>9.4034758464538931E-2</v>
      </c>
      <c r="L110" s="20">
        <v>8.6932991047860758E-2</v>
      </c>
      <c r="N110" s="20">
        <v>6.7603261895922626E-2</v>
      </c>
      <c r="O110" s="20">
        <v>0.1094378204890056</v>
      </c>
      <c r="P110" s="20">
        <v>0.1151909316507413</v>
      </c>
      <c r="Q110" s="20">
        <v>9.2478546952275295E-2</v>
      </c>
      <c r="R110" s="20">
        <v>5.7521392979022611E-2</v>
      </c>
      <c r="S110" s="20">
        <v>8.3830960859825651E-2</v>
      </c>
      <c r="T110" s="20">
        <v>0.1026106424800665</v>
      </c>
      <c r="U110" s="20">
        <v>9.1900423452758215E-2</v>
      </c>
      <c r="V110" s="20">
        <v>5.9186391208728317E-2</v>
      </c>
      <c r="W110" s="20">
        <v>0.1099098198420078</v>
      </c>
      <c r="X110" s="20">
        <v>0.14617979609782011</v>
      </c>
      <c r="Y110" s="20">
        <v>9.622344325260368E-2</v>
      </c>
      <c r="AA110" s="20">
        <v>5.7861519442729333E-2</v>
      </c>
      <c r="AB110" s="20">
        <v>8.9422339539103723E-2</v>
      </c>
      <c r="AC110" s="20">
        <v>0.1151751972674533</v>
      </c>
      <c r="AD110" s="20">
        <v>0.10438661760267021</v>
      </c>
      <c r="AF110" s="20">
        <v>0.13361121257688979</v>
      </c>
      <c r="AG110" s="20">
        <v>2.9489366520801891E-2</v>
      </c>
      <c r="AH110" s="20">
        <v>1.198653082483018E-2</v>
      </c>
      <c r="AI110" s="20">
        <v>8.1058912531497371E-2</v>
      </c>
      <c r="AJ110" s="20">
        <v>0.27683582600966278</v>
      </c>
      <c r="AK110" s="20">
        <v>0.104399539915583</v>
      </c>
      <c r="AL110" s="20">
        <v>0.1269750564379242</v>
      </c>
      <c r="AM110" s="20">
        <v>0.11254316063600869</v>
      </c>
      <c r="AN110" s="20">
        <v>8.4742956790904156E-2</v>
      </c>
      <c r="AP110" s="20">
        <v>0.1055281497809224</v>
      </c>
      <c r="AQ110" s="20">
        <v>3.8495702240941281E-2</v>
      </c>
      <c r="AR110" s="20">
        <v>5.6898405023910151E-2</v>
      </c>
      <c r="AS110" s="20">
        <v>5.9031238201263589E-2</v>
      </c>
      <c r="AT110" s="20">
        <v>0.1839113258094065</v>
      </c>
      <c r="AU110" s="20">
        <v>5.1491370200753533E-2</v>
      </c>
      <c r="AV110" s="20">
        <v>0.11903817046548471</v>
      </c>
      <c r="AW110" s="20">
        <v>0.12239471748630169</v>
      </c>
      <c r="AY110" s="20">
        <v>9.1024810168536086E-2</v>
      </c>
      <c r="AZ110" s="20">
        <v>2.1123320961719191E-2</v>
      </c>
      <c r="BA110" s="20">
        <v>3.7131111115991558E-2</v>
      </c>
      <c r="BB110" s="20">
        <v>4.327129056297279E-2</v>
      </c>
      <c r="BC110" s="20">
        <v>0.1862730525215803</v>
      </c>
      <c r="BD110" s="20">
        <v>5.862806394362044E-2</v>
      </c>
      <c r="BE110" s="20">
        <v>0.16431344455041261</v>
      </c>
      <c r="BF110" s="20">
        <v>6.400472772601537E-2</v>
      </c>
      <c r="BG110" s="20">
        <v>9.4942908988205954E-2</v>
      </c>
    </row>
    <row r="111" spans="2:59" x14ac:dyDescent="0.35">
      <c r="B111" s="19" t="s">
        <v>104</v>
      </c>
      <c r="C111" s="20">
        <v>0.1519882129559284</v>
      </c>
      <c r="D111" s="20">
        <v>0.23560694805016719</v>
      </c>
      <c r="E111" s="20">
        <v>0.1790431932031725</v>
      </c>
      <c r="F111" s="20">
        <v>0.13301861425990361</v>
      </c>
      <c r="G111" s="20">
        <v>0.1591521849193453</v>
      </c>
      <c r="H111" s="20">
        <v>0.1240184037248573</v>
      </c>
      <c r="I111" s="20">
        <v>0.1026779727724844</v>
      </c>
      <c r="K111" s="20">
        <v>0.14289318650889141</v>
      </c>
      <c r="L111" s="20">
        <v>0.16048304742025149</v>
      </c>
      <c r="N111" s="20">
        <v>0.16941228731003691</v>
      </c>
      <c r="O111" s="20">
        <v>9.5186584198028459E-2</v>
      </c>
      <c r="P111" s="20">
        <v>0.13388689233158441</v>
      </c>
      <c r="Q111" s="20">
        <v>0.15139338216262299</v>
      </c>
      <c r="R111" s="20">
        <v>0.1323629044910534</v>
      </c>
      <c r="S111" s="20">
        <v>0.1217977130117327</v>
      </c>
      <c r="T111" s="20">
        <v>0.20282360463789381</v>
      </c>
      <c r="U111" s="20">
        <v>0.15865087192927529</v>
      </c>
      <c r="V111" s="20">
        <v>0.16258181574918079</v>
      </c>
      <c r="W111" s="20">
        <v>0.14013822779994239</v>
      </c>
      <c r="X111" s="20">
        <v>0.17004798506441859</v>
      </c>
      <c r="Y111" s="20">
        <v>0.15292850511889861</v>
      </c>
      <c r="AA111" s="20">
        <v>9.9622093116040422E-2</v>
      </c>
      <c r="AB111" s="20">
        <v>0.14704439961465551</v>
      </c>
      <c r="AC111" s="20">
        <v>0.18827662712747439</v>
      </c>
      <c r="AD111" s="20">
        <v>0.1821169382937744</v>
      </c>
      <c r="AF111" s="20">
        <v>0.18272665233411889</v>
      </c>
      <c r="AG111" s="20">
        <v>0.1151550749791321</v>
      </c>
      <c r="AH111" s="20">
        <v>0.13785748940287931</v>
      </c>
      <c r="AI111" s="20">
        <v>0.1836703766071448</v>
      </c>
      <c r="AJ111" s="20">
        <v>0.16815496257558321</v>
      </c>
      <c r="AK111" s="20">
        <v>0.1499838847904921</v>
      </c>
      <c r="AL111" s="20">
        <v>0.12500902318896509</v>
      </c>
      <c r="AM111" s="20">
        <v>0.1316146657563842</v>
      </c>
      <c r="AN111" s="20">
        <v>0.2019145833008327</v>
      </c>
      <c r="AP111" s="20">
        <v>0.17543895359222059</v>
      </c>
      <c r="AQ111" s="20">
        <v>0.1038960080686097</v>
      </c>
      <c r="AR111" s="20">
        <v>0.1100277639156125</v>
      </c>
      <c r="AS111" s="20">
        <v>0.18014122964742069</v>
      </c>
      <c r="AT111" s="20">
        <v>0.25263652940999048</v>
      </c>
      <c r="AU111" s="20">
        <v>0.14639302910431659</v>
      </c>
      <c r="AV111" s="20">
        <v>0.13221926363539879</v>
      </c>
      <c r="AW111" s="20">
        <v>0.14926523033527569</v>
      </c>
      <c r="AY111" s="20">
        <v>0.16693749552537909</v>
      </c>
      <c r="AZ111" s="20">
        <v>8.4921558685754753E-2</v>
      </c>
      <c r="BA111" s="20">
        <v>0.1152712189288012</v>
      </c>
      <c r="BB111" s="20">
        <v>0.16632891668146069</v>
      </c>
      <c r="BC111" s="20">
        <v>0.22014153909895801</v>
      </c>
      <c r="BD111" s="20">
        <v>0.13270806644247959</v>
      </c>
      <c r="BE111" s="20">
        <v>0.16451164400315299</v>
      </c>
      <c r="BF111" s="20">
        <v>9.583021139713728E-2</v>
      </c>
      <c r="BG111" s="20">
        <v>0.18505316403095831</v>
      </c>
    </row>
    <row r="112" spans="2:59" x14ac:dyDescent="0.35">
      <c r="B112" s="19" t="s">
        <v>105</v>
      </c>
      <c r="C112" s="20">
        <v>0.2926547026305038</v>
      </c>
      <c r="D112" s="20">
        <v>0.30556924298245719</v>
      </c>
      <c r="E112" s="20">
        <v>0.22396861471255519</v>
      </c>
      <c r="F112" s="20">
        <v>0.31821428029217907</v>
      </c>
      <c r="G112" s="20">
        <v>0.31161251504970261</v>
      </c>
      <c r="H112" s="20">
        <v>0.28566448973070679</v>
      </c>
      <c r="I112" s="20">
        <v>0.30839890948345111</v>
      </c>
      <c r="K112" s="20">
        <v>0.27208080773762799</v>
      </c>
      <c r="L112" s="20">
        <v>0.31174498656881428</v>
      </c>
      <c r="N112" s="20">
        <v>0.25255361311979801</v>
      </c>
      <c r="O112" s="20">
        <v>0.30844927286216139</v>
      </c>
      <c r="P112" s="20">
        <v>0.30606829426435478</v>
      </c>
      <c r="Q112" s="20">
        <v>0.2780124793120996</v>
      </c>
      <c r="R112" s="20">
        <v>0.2179379903214452</v>
      </c>
      <c r="S112" s="20">
        <v>0.34524225173873629</v>
      </c>
      <c r="T112" s="20">
        <v>0.31097230636648848</v>
      </c>
      <c r="U112" s="20">
        <v>0.29934678140770021</v>
      </c>
      <c r="V112" s="20">
        <v>0.30535830238827089</v>
      </c>
      <c r="W112" s="20">
        <v>0.27682408861119467</v>
      </c>
      <c r="X112" s="20">
        <v>0.28679731074066378</v>
      </c>
      <c r="Y112" s="20">
        <v>0.35837214874316192</v>
      </c>
      <c r="AA112" s="20">
        <v>0.28464171600142402</v>
      </c>
      <c r="AB112" s="20">
        <v>0.29986061212136278</v>
      </c>
      <c r="AC112" s="20">
        <v>0.27964094793393007</v>
      </c>
      <c r="AD112" s="20">
        <v>0.30332998115893822</v>
      </c>
      <c r="AF112" s="20">
        <v>0.29532668412794688</v>
      </c>
      <c r="AG112" s="20">
        <v>0.2104184968439641</v>
      </c>
      <c r="AH112" s="20">
        <v>0.32241405311702959</v>
      </c>
      <c r="AI112" s="20">
        <v>0.35414549549128399</v>
      </c>
      <c r="AJ112" s="20">
        <v>0.24861442698479971</v>
      </c>
      <c r="AK112" s="20">
        <v>0.20648847085252961</v>
      </c>
      <c r="AL112" s="20">
        <v>0.40809673944872371</v>
      </c>
      <c r="AM112" s="20">
        <v>0.46761583863434342</v>
      </c>
      <c r="AN112" s="20">
        <v>0.29844751700845612</v>
      </c>
      <c r="AP112" s="20">
        <v>0.32537796451919437</v>
      </c>
      <c r="AQ112" s="20">
        <v>0.20891082724516599</v>
      </c>
      <c r="AR112" s="20">
        <v>0.30601275061899469</v>
      </c>
      <c r="AS112" s="20">
        <v>0.35249651915442842</v>
      </c>
      <c r="AT112" s="20">
        <v>0.26828453242646472</v>
      </c>
      <c r="AU112" s="20">
        <v>0.22197483192517881</v>
      </c>
      <c r="AV112" s="20">
        <v>0.54042881965711764</v>
      </c>
      <c r="AW112" s="20">
        <v>0.36868990306509691</v>
      </c>
      <c r="AY112" s="20">
        <v>0.32020307247534552</v>
      </c>
      <c r="AZ112" s="20">
        <v>0.16387332383585029</v>
      </c>
      <c r="BA112" s="20">
        <v>0.30003646787502408</v>
      </c>
      <c r="BB112" s="20">
        <v>0.33461277605489692</v>
      </c>
      <c r="BC112" s="20">
        <v>0.27576933350518118</v>
      </c>
      <c r="BD112" s="20">
        <v>0.2526044057820141</v>
      </c>
      <c r="BE112" s="20">
        <v>0.44444853970199222</v>
      </c>
      <c r="BF112" s="20">
        <v>0.45392558828789809</v>
      </c>
      <c r="BG112" s="20">
        <v>0.2523106688718697</v>
      </c>
    </row>
    <row r="113" spans="2:59" x14ac:dyDescent="0.35">
      <c r="B113" s="19" t="s">
        <v>106</v>
      </c>
      <c r="C113" s="20">
        <v>0.34404128939348028</v>
      </c>
      <c r="D113" s="20">
        <v>0.34563506754142059</v>
      </c>
      <c r="E113" s="20">
        <v>0.3887662992584151</v>
      </c>
      <c r="F113" s="20">
        <v>0.33683970633672361</v>
      </c>
      <c r="G113" s="20">
        <v>0.31593645971379869</v>
      </c>
      <c r="H113" s="20">
        <v>0.32581549225621498</v>
      </c>
      <c r="I113" s="20">
        <v>0.3474743689615265</v>
      </c>
      <c r="K113" s="20">
        <v>0.35443885151905219</v>
      </c>
      <c r="L113" s="20">
        <v>0.33443206442876522</v>
      </c>
      <c r="N113" s="20">
        <v>0.37655235324571718</v>
      </c>
      <c r="O113" s="20">
        <v>0.37359216103901821</v>
      </c>
      <c r="P113" s="20">
        <v>0.29897556554275589</v>
      </c>
      <c r="Q113" s="20">
        <v>0.37098716577217711</v>
      </c>
      <c r="R113" s="20">
        <v>0.42474713709081541</v>
      </c>
      <c r="S113" s="20">
        <v>0.35412818723841732</v>
      </c>
      <c r="T113" s="20">
        <v>0.260187329314091</v>
      </c>
      <c r="U113" s="20">
        <v>0.34233288123744637</v>
      </c>
      <c r="V113" s="20">
        <v>0.35468890434402561</v>
      </c>
      <c r="W113" s="20">
        <v>0.34869367930033018</v>
      </c>
      <c r="X113" s="20">
        <v>0.32232554846134942</v>
      </c>
      <c r="Y113" s="20">
        <v>0.27044015204017408</v>
      </c>
      <c r="AA113" s="20">
        <v>0.3904602126681524</v>
      </c>
      <c r="AB113" s="20">
        <v>0.34728118412764308</v>
      </c>
      <c r="AC113" s="20">
        <v>0.30486150372576531</v>
      </c>
      <c r="AD113" s="20">
        <v>0.32601402426300802</v>
      </c>
      <c r="AF113" s="20">
        <v>0.29716744957938301</v>
      </c>
      <c r="AG113" s="20">
        <v>0.44092544227068092</v>
      </c>
      <c r="AH113" s="20">
        <v>0.35134457509774553</v>
      </c>
      <c r="AI113" s="20">
        <v>0.31315357384815501</v>
      </c>
      <c r="AJ113" s="20">
        <v>0.22342077893166301</v>
      </c>
      <c r="AK113" s="20">
        <v>0.45418082279836391</v>
      </c>
      <c r="AL113" s="20">
        <v>0.26767813748223268</v>
      </c>
      <c r="AM113" s="20">
        <v>0.21863703802462001</v>
      </c>
      <c r="AN113" s="20">
        <v>0.35025696471640289</v>
      </c>
      <c r="AP113" s="20">
        <v>0.30508072925422142</v>
      </c>
      <c r="AQ113" s="20">
        <v>0.43948593007942299</v>
      </c>
      <c r="AR113" s="20">
        <v>0.37149523119161981</v>
      </c>
      <c r="AS113" s="20">
        <v>0.31312798236263628</v>
      </c>
      <c r="AT113" s="20">
        <v>0.2331118250634322</v>
      </c>
      <c r="AU113" s="20">
        <v>0.49861941175898772</v>
      </c>
      <c r="AV113" s="20">
        <v>0.16282372887411081</v>
      </c>
      <c r="AW113" s="20">
        <v>0.29977101679031259</v>
      </c>
      <c r="AY113" s="20">
        <v>0.33064601855612807</v>
      </c>
      <c r="AZ113" s="20">
        <v>0.46700759335360942</v>
      </c>
      <c r="BA113" s="20">
        <v>0.38169424314944539</v>
      </c>
      <c r="BB113" s="20">
        <v>0.35371628581962222</v>
      </c>
      <c r="BC113" s="20">
        <v>0.26586490722779271</v>
      </c>
      <c r="BD113" s="20">
        <v>0.44411132388105601</v>
      </c>
      <c r="BE113" s="20">
        <v>0.1962601185243133</v>
      </c>
      <c r="BF113" s="20">
        <v>0.30517709260267167</v>
      </c>
      <c r="BG113" s="20">
        <v>0.34746828084979547</v>
      </c>
    </row>
    <row r="114" spans="2:59" x14ac:dyDescent="0.35">
      <c r="B114" s="19" t="s">
        <v>107</v>
      </c>
      <c r="C114" s="20">
        <v>0.12106181475265849</v>
      </c>
      <c r="D114" s="20">
        <v>5.8034774254804633E-2</v>
      </c>
      <c r="E114" s="20">
        <v>0.12972202777222111</v>
      </c>
      <c r="F114" s="20">
        <v>0.11532769263978471</v>
      </c>
      <c r="G114" s="20">
        <v>0.1110344358907424</v>
      </c>
      <c r="H114" s="20">
        <v>0.16582446504128159</v>
      </c>
      <c r="I114" s="20">
        <v>0.13876751429784229</v>
      </c>
      <c r="K114" s="20">
        <v>0.1365523957698894</v>
      </c>
      <c r="L114" s="20">
        <v>0.1064069105343084</v>
      </c>
      <c r="N114" s="20">
        <v>0.1338784844285254</v>
      </c>
      <c r="O114" s="20">
        <v>0.1133341614117865</v>
      </c>
      <c r="P114" s="20">
        <v>0.14587831621056349</v>
      </c>
      <c r="Q114" s="20">
        <v>0.1071284258008252</v>
      </c>
      <c r="R114" s="20">
        <v>0.1674305751176634</v>
      </c>
      <c r="S114" s="20">
        <v>9.5000887151288238E-2</v>
      </c>
      <c r="T114" s="20">
        <v>0.1234061172014603</v>
      </c>
      <c r="U114" s="20">
        <v>0.1077690419728199</v>
      </c>
      <c r="V114" s="20">
        <v>0.1181845863097942</v>
      </c>
      <c r="W114" s="20">
        <v>0.1244341844465246</v>
      </c>
      <c r="X114" s="20">
        <v>7.4649359635748064E-2</v>
      </c>
      <c r="Y114" s="20">
        <v>0.1220357508451618</v>
      </c>
      <c r="AA114" s="20">
        <v>0.16741445877165401</v>
      </c>
      <c r="AB114" s="20">
        <v>0.1163914645972348</v>
      </c>
      <c r="AC114" s="20">
        <v>0.1120457239453768</v>
      </c>
      <c r="AD114" s="20">
        <v>8.4152438681609168E-2</v>
      </c>
      <c r="AF114" s="20">
        <v>9.116800138166134E-2</v>
      </c>
      <c r="AG114" s="20">
        <v>0.20401161938542101</v>
      </c>
      <c r="AH114" s="20">
        <v>0.1763973515575154</v>
      </c>
      <c r="AI114" s="20">
        <v>6.7971641521918647E-2</v>
      </c>
      <c r="AJ114" s="20">
        <v>8.2974005498291495E-2</v>
      </c>
      <c r="AK114" s="20">
        <v>8.4947281643031489E-2</v>
      </c>
      <c r="AL114" s="20">
        <v>7.2241043442154235E-2</v>
      </c>
      <c r="AM114" s="20">
        <v>6.9589296948644047E-2</v>
      </c>
      <c r="AN114" s="20">
        <v>6.463797818340429E-2</v>
      </c>
      <c r="AP114" s="20">
        <v>8.8574202853441156E-2</v>
      </c>
      <c r="AQ114" s="20">
        <v>0.2092115323658599</v>
      </c>
      <c r="AR114" s="20">
        <v>0.15556584924986319</v>
      </c>
      <c r="AS114" s="20">
        <v>9.5203030634250937E-2</v>
      </c>
      <c r="AT114" s="20">
        <v>6.2055787290705967E-2</v>
      </c>
      <c r="AU114" s="20">
        <v>8.1521357010763393E-2</v>
      </c>
      <c r="AV114" s="20">
        <v>4.549001736788829E-2</v>
      </c>
      <c r="AW114" s="20">
        <v>5.9879132323013E-2</v>
      </c>
      <c r="AY114" s="20">
        <v>9.1188603274611327E-2</v>
      </c>
      <c r="AZ114" s="20">
        <v>0.2630742031630664</v>
      </c>
      <c r="BA114" s="20">
        <v>0.16586695893073769</v>
      </c>
      <c r="BB114" s="20">
        <v>0.1020707308810473</v>
      </c>
      <c r="BC114" s="20">
        <v>5.1951167646487738E-2</v>
      </c>
      <c r="BD114" s="20">
        <v>0.11194813995083</v>
      </c>
      <c r="BE114" s="20">
        <v>3.0466253220128959E-2</v>
      </c>
      <c r="BF114" s="20">
        <v>8.1062379986277633E-2</v>
      </c>
      <c r="BG114" s="20">
        <v>0.1202249772591705</v>
      </c>
    </row>
    <row r="116" spans="2:59" ht="58" x14ac:dyDescent="0.35">
      <c r="B116" s="17" t="s">
        <v>108</v>
      </c>
    </row>
    <row r="117" spans="2:59" x14ac:dyDescent="0.35">
      <c r="B117" s="18" t="s">
        <v>16</v>
      </c>
    </row>
    <row r="118" spans="2:59" x14ac:dyDescent="0.35">
      <c r="B118" s="19" t="s">
        <v>103</v>
      </c>
      <c r="C118" s="20">
        <v>8.2451740439612592E-2</v>
      </c>
      <c r="D118" s="20">
        <v>7.0431286310134747E-2</v>
      </c>
      <c r="E118" s="20">
        <v>7.7324757021899865E-2</v>
      </c>
      <c r="F118" s="20">
        <v>8.6310721173728178E-2</v>
      </c>
      <c r="G118" s="20">
        <v>9.2869423753704161E-2</v>
      </c>
      <c r="H118" s="20">
        <v>6.7492523505007687E-2</v>
      </c>
      <c r="I118" s="20">
        <v>9.3093758382053582E-2</v>
      </c>
      <c r="K118" s="20">
        <v>9.0789818168582184E-2</v>
      </c>
      <c r="L118" s="20">
        <v>7.4636334915946775E-2</v>
      </c>
      <c r="N118" s="20">
        <v>6.6304354245207323E-2</v>
      </c>
      <c r="O118" s="20">
        <v>0.13380862712713321</v>
      </c>
      <c r="P118" s="20">
        <v>9.4744009689978814E-2</v>
      </c>
      <c r="Q118" s="20">
        <v>5.6272015113237928E-2</v>
      </c>
      <c r="R118" s="20">
        <v>8.4584926486796039E-2</v>
      </c>
      <c r="S118" s="20">
        <v>7.2534233204807994E-2</v>
      </c>
      <c r="T118" s="20">
        <v>9.0626549992889285E-2</v>
      </c>
      <c r="U118" s="20">
        <v>9.7123213123905289E-2</v>
      </c>
      <c r="V118" s="20">
        <v>5.5259876431954777E-2</v>
      </c>
      <c r="W118" s="20">
        <v>8.6526905742907015E-2</v>
      </c>
      <c r="X118" s="20">
        <v>0.1132910942301298</v>
      </c>
      <c r="Y118" s="20">
        <v>8.0456814153723619E-2</v>
      </c>
      <c r="AA118" s="20">
        <v>4.0762371812024092E-2</v>
      </c>
      <c r="AB118" s="20">
        <v>7.8919594511974972E-2</v>
      </c>
      <c r="AC118" s="20">
        <v>0.11280310380671379</v>
      </c>
      <c r="AD118" s="20">
        <v>0.1046246262714179</v>
      </c>
      <c r="AF118" s="20">
        <v>0.12540168930268741</v>
      </c>
      <c r="AG118" s="20">
        <v>2.5041845410477711E-2</v>
      </c>
      <c r="AH118" s="20">
        <v>2.2875672323986011E-2</v>
      </c>
      <c r="AI118" s="20">
        <v>3.9298222115473229E-2</v>
      </c>
      <c r="AJ118" s="20">
        <v>0.31056759260927791</v>
      </c>
      <c r="AK118" s="20">
        <v>8.8865439283573516E-2</v>
      </c>
      <c r="AL118" s="20">
        <v>0.10711362713672209</v>
      </c>
      <c r="AM118" s="20">
        <v>8.723979020199378E-2</v>
      </c>
      <c r="AN118" s="20">
        <v>8.5085038298238172E-2</v>
      </c>
      <c r="AP118" s="20">
        <v>0.1058119964424297</v>
      </c>
      <c r="AQ118" s="20">
        <v>3.2295768511997017E-2</v>
      </c>
      <c r="AR118" s="20">
        <v>3.7087735226539E-2</v>
      </c>
      <c r="AS118" s="20">
        <v>3.7647932709987161E-2</v>
      </c>
      <c r="AT118" s="20">
        <v>0.18393834874709389</v>
      </c>
      <c r="AU118" s="20">
        <v>4.9813463935732431E-2</v>
      </c>
      <c r="AV118" s="20">
        <v>7.6785234287788634E-2</v>
      </c>
      <c r="AW118" s="20">
        <v>0.11151952455426691</v>
      </c>
      <c r="AY118" s="20">
        <v>8.5106740128805453E-2</v>
      </c>
      <c r="AZ118" s="20">
        <v>2.0156909631961099E-2</v>
      </c>
      <c r="BA118" s="20">
        <v>2.9194501754399679E-2</v>
      </c>
      <c r="BB118" s="20">
        <v>2.440541636906049E-2</v>
      </c>
      <c r="BC118" s="20">
        <v>0.1713088254816692</v>
      </c>
      <c r="BD118" s="20">
        <v>4.3776962310553877E-2</v>
      </c>
      <c r="BE118" s="20">
        <v>0.15653597518707019</v>
      </c>
      <c r="BF118" s="20">
        <v>5.3726086914792748E-2</v>
      </c>
      <c r="BG118" s="20">
        <v>0.12117280770062221</v>
      </c>
    </row>
    <row r="119" spans="2:59" x14ac:dyDescent="0.35">
      <c r="B119" s="19" t="s">
        <v>104</v>
      </c>
      <c r="C119" s="20">
        <v>0.16996545598206281</v>
      </c>
      <c r="D119" s="20">
        <v>0.28903550982247112</v>
      </c>
      <c r="E119" s="20">
        <v>0.14221493012993591</v>
      </c>
      <c r="F119" s="20">
        <v>0.17356459684723621</v>
      </c>
      <c r="G119" s="20">
        <v>0.16439947539253549</v>
      </c>
      <c r="H119" s="20">
        <v>0.14834313359261231</v>
      </c>
      <c r="I119" s="20">
        <v>0.1292215309212531</v>
      </c>
      <c r="K119" s="20">
        <v>0.15773829323570959</v>
      </c>
      <c r="L119" s="20">
        <v>0.1793177912456925</v>
      </c>
      <c r="N119" s="20">
        <v>0.14642011762695131</v>
      </c>
      <c r="O119" s="20">
        <v>0.12087249790881741</v>
      </c>
      <c r="P119" s="20">
        <v>0.16174967021367889</v>
      </c>
      <c r="Q119" s="20">
        <v>0.20532601091660141</v>
      </c>
      <c r="R119" s="20">
        <v>0.149229785170335</v>
      </c>
      <c r="S119" s="20">
        <v>0.15602034543821711</v>
      </c>
      <c r="T119" s="20">
        <v>0.20541386023885891</v>
      </c>
      <c r="U119" s="20">
        <v>0.15767875495567449</v>
      </c>
      <c r="V119" s="20">
        <v>0.1847456468797391</v>
      </c>
      <c r="W119" s="20">
        <v>0.1554913657134035</v>
      </c>
      <c r="X119" s="20">
        <v>0.2341734321825284</v>
      </c>
      <c r="Y119" s="20">
        <v>0.16197195175403939</v>
      </c>
      <c r="AA119" s="20">
        <v>0.14087732159811819</v>
      </c>
      <c r="AB119" s="20">
        <v>0.16932398252940489</v>
      </c>
      <c r="AC119" s="20">
        <v>0.1791500973446695</v>
      </c>
      <c r="AD119" s="20">
        <v>0.19441177991111411</v>
      </c>
      <c r="AF119" s="20">
        <v>0.19661729597530619</v>
      </c>
      <c r="AG119" s="20">
        <v>0.12779606848314359</v>
      </c>
      <c r="AH119" s="20">
        <v>0.13088472622349129</v>
      </c>
      <c r="AI119" s="20">
        <v>0.2368945491867149</v>
      </c>
      <c r="AJ119" s="20">
        <v>0.1061526938650405</v>
      </c>
      <c r="AK119" s="20">
        <v>0.1822051095030873</v>
      </c>
      <c r="AL119" s="20">
        <v>0.1718207453141638</v>
      </c>
      <c r="AM119" s="20">
        <v>0.1052448919038716</v>
      </c>
      <c r="AN119" s="20">
        <v>0.23827670565941789</v>
      </c>
      <c r="AP119" s="20">
        <v>0.18411803737409649</v>
      </c>
      <c r="AQ119" s="20">
        <v>0.11667257910787179</v>
      </c>
      <c r="AR119" s="20">
        <v>0.1092419238786396</v>
      </c>
      <c r="AS119" s="20">
        <v>0.2229265205692546</v>
      </c>
      <c r="AT119" s="20">
        <v>0.26850848715108377</v>
      </c>
      <c r="AU119" s="20">
        <v>0.16622421809110419</v>
      </c>
      <c r="AV119" s="20">
        <v>0.1468859450203408</v>
      </c>
      <c r="AW119" s="20">
        <v>0.18479624999551469</v>
      </c>
      <c r="AY119" s="20">
        <v>0.16752143488408131</v>
      </c>
      <c r="AZ119" s="20">
        <v>9.4735902551693396E-2</v>
      </c>
      <c r="BA119" s="20">
        <v>0.1204440786423515</v>
      </c>
      <c r="BB119" s="20">
        <v>0.19963762628600179</v>
      </c>
      <c r="BC119" s="20">
        <v>0.2433705365354161</v>
      </c>
      <c r="BD119" s="20">
        <v>0.1594573410314063</v>
      </c>
      <c r="BE119" s="20">
        <v>0.15764628032011441</v>
      </c>
      <c r="BF119" s="20">
        <v>0.16098542386984041</v>
      </c>
      <c r="BG119" s="20">
        <v>0.17929760733795419</v>
      </c>
    </row>
    <row r="120" spans="2:59" x14ac:dyDescent="0.35">
      <c r="B120" s="19" t="s">
        <v>105</v>
      </c>
      <c r="C120" s="20">
        <v>0.29255173572178089</v>
      </c>
      <c r="D120" s="20">
        <v>0.25599556724052969</v>
      </c>
      <c r="E120" s="20">
        <v>0.25053105162968509</v>
      </c>
      <c r="F120" s="20">
        <v>0.33445597081419981</v>
      </c>
      <c r="G120" s="20">
        <v>0.30503746234548917</v>
      </c>
      <c r="H120" s="20">
        <v>0.30046028476212477</v>
      </c>
      <c r="I120" s="20">
        <v>0.30171167129249782</v>
      </c>
      <c r="K120" s="20">
        <v>0.28752447725826757</v>
      </c>
      <c r="L120" s="20">
        <v>0.29782622378797108</v>
      </c>
      <c r="N120" s="20">
        <v>0.30525195227047802</v>
      </c>
      <c r="O120" s="20">
        <v>0.37714517973190959</v>
      </c>
      <c r="P120" s="20">
        <v>0.31569389781963469</v>
      </c>
      <c r="Q120" s="20">
        <v>0.28318311557057457</v>
      </c>
      <c r="R120" s="20">
        <v>0.21128796839485131</v>
      </c>
      <c r="S120" s="20">
        <v>0.33340843385486729</v>
      </c>
      <c r="T120" s="20">
        <v>0.28734316164654511</v>
      </c>
      <c r="U120" s="20">
        <v>0.24314012953119851</v>
      </c>
      <c r="V120" s="20">
        <v>0.30292829652744407</v>
      </c>
      <c r="W120" s="20">
        <v>0.32302372929325301</v>
      </c>
      <c r="X120" s="20">
        <v>0.27451653206947318</v>
      </c>
      <c r="Y120" s="20">
        <v>0.31518804026608949</v>
      </c>
      <c r="AA120" s="20">
        <v>0.28354560252791</v>
      </c>
      <c r="AB120" s="20">
        <v>0.30088436412776542</v>
      </c>
      <c r="AC120" s="20">
        <v>0.30246729055499338</v>
      </c>
      <c r="AD120" s="20">
        <v>0.28293313380378787</v>
      </c>
      <c r="AF120" s="20">
        <v>0.29959649432119778</v>
      </c>
      <c r="AG120" s="20">
        <v>0.232024316836419</v>
      </c>
      <c r="AH120" s="20">
        <v>0.2410966789654635</v>
      </c>
      <c r="AI120" s="20">
        <v>0.29474131777488238</v>
      </c>
      <c r="AJ120" s="20">
        <v>0.2188820222369264</v>
      </c>
      <c r="AK120" s="20">
        <v>0.30693801344210531</v>
      </c>
      <c r="AL120" s="20">
        <v>0.41443595378170739</v>
      </c>
      <c r="AM120" s="20">
        <v>0.43836332617560131</v>
      </c>
      <c r="AN120" s="20">
        <v>0.28628202033550593</v>
      </c>
      <c r="AP120" s="20">
        <v>0.29629101191209389</v>
      </c>
      <c r="AQ120" s="20">
        <v>0.23765143806885949</v>
      </c>
      <c r="AR120" s="20">
        <v>0.27755171140422319</v>
      </c>
      <c r="AS120" s="20">
        <v>0.30560764526355372</v>
      </c>
      <c r="AT120" s="20">
        <v>0.27058552003743952</v>
      </c>
      <c r="AU120" s="20">
        <v>0.30550511353612658</v>
      </c>
      <c r="AV120" s="20">
        <v>0.47814322635611323</v>
      </c>
      <c r="AW120" s="20">
        <v>0.36913603428665598</v>
      </c>
      <c r="AY120" s="20">
        <v>0.28549697297658799</v>
      </c>
      <c r="AZ120" s="20">
        <v>0.1864278423969965</v>
      </c>
      <c r="BA120" s="20">
        <v>0.30380015960841777</v>
      </c>
      <c r="BB120" s="20">
        <v>0.30724642508359562</v>
      </c>
      <c r="BC120" s="20">
        <v>0.28100091018616841</v>
      </c>
      <c r="BD120" s="20">
        <v>0.32379967519638869</v>
      </c>
      <c r="BE120" s="20">
        <v>0.46128203481956392</v>
      </c>
      <c r="BF120" s="20">
        <v>0.44871627654099661</v>
      </c>
      <c r="BG120" s="20">
        <v>0.2364090035991343</v>
      </c>
    </row>
    <row r="121" spans="2:59" x14ac:dyDescent="0.35">
      <c r="B121" s="19" t="s">
        <v>106</v>
      </c>
      <c r="C121" s="20">
        <v>0.34243584671238281</v>
      </c>
      <c r="D121" s="20">
        <v>0.33130389592968651</v>
      </c>
      <c r="E121" s="20">
        <v>0.39249659669123649</v>
      </c>
      <c r="F121" s="20">
        <v>0.31501270134378939</v>
      </c>
      <c r="G121" s="20">
        <v>0.33450894161230948</v>
      </c>
      <c r="H121" s="20">
        <v>0.33460165862558477</v>
      </c>
      <c r="I121" s="20">
        <v>0.34310094249926248</v>
      </c>
      <c r="K121" s="20">
        <v>0.33805933647683112</v>
      </c>
      <c r="L121" s="20">
        <v>0.34816346631115802</v>
      </c>
      <c r="N121" s="20">
        <v>0.36961554640576039</v>
      </c>
      <c r="O121" s="20">
        <v>0.29337928026660481</v>
      </c>
      <c r="P121" s="20">
        <v>0.30249921708677868</v>
      </c>
      <c r="Q121" s="20">
        <v>0.3651896786376308</v>
      </c>
      <c r="R121" s="20">
        <v>0.37685391114146788</v>
      </c>
      <c r="S121" s="20">
        <v>0.36383728244498548</v>
      </c>
      <c r="T121" s="20">
        <v>0.30383507379746583</v>
      </c>
      <c r="U121" s="20">
        <v>0.40116664686760412</v>
      </c>
      <c r="V121" s="20">
        <v>0.34740741944439713</v>
      </c>
      <c r="W121" s="20">
        <v>0.30873245188855553</v>
      </c>
      <c r="X121" s="20">
        <v>0.29331988873322179</v>
      </c>
      <c r="Y121" s="20">
        <v>0.33873915985760888</v>
      </c>
      <c r="AA121" s="20">
        <v>0.39003982172094809</v>
      </c>
      <c r="AB121" s="20">
        <v>0.33355828201424098</v>
      </c>
      <c r="AC121" s="20">
        <v>0.30186080571567669</v>
      </c>
      <c r="AD121" s="20">
        <v>0.33695296933564239</v>
      </c>
      <c r="AF121" s="20">
        <v>0.27956850536454658</v>
      </c>
      <c r="AG121" s="20">
        <v>0.44650513278660547</v>
      </c>
      <c r="AH121" s="20">
        <v>0.47687056563096958</v>
      </c>
      <c r="AI121" s="20">
        <v>0.31881724072956907</v>
      </c>
      <c r="AJ121" s="20">
        <v>0.29321230537574261</v>
      </c>
      <c r="AK121" s="20">
        <v>0.3369332971893314</v>
      </c>
      <c r="AL121" s="20">
        <v>0.23377941657061821</v>
      </c>
      <c r="AM121" s="20">
        <v>0.31550144431336419</v>
      </c>
      <c r="AN121" s="20">
        <v>0.31396471876612447</v>
      </c>
      <c r="AP121" s="20">
        <v>0.30896532622578488</v>
      </c>
      <c r="AQ121" s="20">
        <v>0.43342894100139451</v>
      </c>
      <c r="AR121" s="20">
        <v>0.43997712601465822</v>
      </c>
      <c r="AS121" s="20">
        <v>0.37164281896351181</v>
      </c>
      <c r="AT121" s="20">
        <v>0.21264823657647941</v>
      </c>
      <c r="AU121" s="20">
        <v>0.36891721490094859</v>
      </c>
      <c r="AV121" s="20">
        <v>0.27617821485448601</v>
      </c>
      <c r="AW121" s="20">
        <v>0.27137329499520862</v>
      </c>
      <c r="AY121" s="20">
        <v>0.36833203073624121</v>
      </c>
      <c r="AZ121" s="20">
        <v>0.45195465775715798</v>
      </c>
      <c r="BA121" s="20">
        <v>0.43782142766703452</v>
      </c>
      <c r="BB121" s="20">
        <v>0.38228225277213168</v>
      </c>
      <c r="BC121" s="20">
        <v>0.2435316894781589</v>
      </c>
      <c r="BD121" s="20">
        <v>0.35024901058924118</v>
      </c>
      <c r="BE121" s="20">
        <v>0.17855042209582081</v>
      </c>
      <c r="BF121" s="20">
        <v>0.27968583763578297</v>
      </c>
      <c r="BG121" s="20">
        <v>0.36016194612627611</v>
      </c>
    </row>
    <row r="122" spans="2:59" x14ac:dyDescent="0.35">
      <c r="B122" s="19" t="s">
        <v>107</v>
      </c>
      <c r="C122" s="20">
        <v>0.1125952211441609</v>
      </c>
      <c r="D122" s="20">
        <v>5.3233740697178393E-2</v>
      </c>
      <c r="E122" s="20">
        <v>0.13743266452724259</v>
      </c>
      <c r="F122" s="20">
        <v>9.0656009821046463E-2</v>
      </c>
      <c r="G122" s="20">
        <v>0.1031846968959617</v>
      </c>
      <c r="H122" s="20">
        <v>0.1491023995146703</v>
      </c>
      <c r="I122" s="20">
        <v>0.13287209690493329</v>
      </c>
      <c r="K122" s="20">
        <v>0.12588807486060941</v>
      </c>
      <c r="L122" s="20">
        <v>0.1000561837392317</v>
      </c>
      <c r="N122" s="20">
        <v>0.11240802945160309</v>
      </c>
      <c r="O122" s="20">
        <v>7.4794414965534878E-2</v>
      </c>
      <c r="P122" s="20">
        <v>0.12531320518992881</v>
      </c>
      <c r="Q122" s="20">
        <v>9.0029179761955222E-2</v>
      </c>
      <c r="R122" s="20">
        <v>0.17804340880654981</v>
      </c>
      <c r="S122" s="20">
        <v>7.4199705057122076E-2</v>
      </c>
      <c r="T122" s="20">
        <v>0.1127813543242408</v>
      </c>
      <c r="U122" s="20">
        <v>0.10089125552161771</v>
      </c>
      <c r="V122" s="20">
        <v>0.1096587607164647</v>
      </c>
      <c r="W122" s="20">
        <v>0.1262255473618808</v>
      </c>
      <c r="X122" s="20">
        <v>8.4699052784646539E-2</v>
      </c>
      <c r="Y122" s="20">
        <v>0.1036440339685388</v>
      </c>
      <c r="AA122" s="20">
        <v>0.14477488234099961</v>
      </c>
      <c r="AB122" s="20">
        <v>0.1173137768166138</v>
      </c>
      <c r="AC122" s="20">
        <v>0.10371870257794651</v>
      </c>
      <c r="AD122" s="20">
        <v>8.1077490678037586E-2</v>
      </c>
      <c r="AF122" s="20">
        <v>9.8816015036262153E-2</v>
      </c>
      <c r="AG122" s="20">
        <v>0.16863263648335411</v>
      </c>
      <c r="AH122" s="20">
        <v>0.12827235685608979</v>
      </c>
      <c r="AI122" s="20">
        <v>0.1102486701933604</v>
      </c>
      <c r="AJ122" s="20">
        <v>7.1185385913012864E-2</v>
      </c>
      <c r="AK122" s="20">
        <v>8.5058140581902614E-2</v>
      </c>
      <c r="AL122" s="20">
        <v>7.285025719678849E-2</v>
      </c>
      <c r="AM122" s="20">
        <v>5.3650547405169211E-2</v>
      </c>
      <c r="AN122" s="20">
        <v>7.6391516940713639E-2</v>
      </c>
      <c r="AP122" s="20">
        <v>0.10481362804559489</v>
      </c>
      <c r="AQ122" s="20">
        <v>0.17995127330987701</v>
      </c>
      <c r="AR122" s="20">
        <v>0.1361415034759402</v>
      </c>
      <c r="AS122" s="20">
        <v>6.217508249369267E-2</v>
      </c>
      <c r="AT122" s="20">
        <v>6.4319407487903241E-2</v>
      </c>
      <c r="AU122" s="20">
        <v>0.10953998953608809</v>
      </c>
      <c r="AV122" s="20">
        <v>2.2007379481271641E-2</v>
      </c>
      <c r="AW122" s="20">
        <v>6.3174896168353672E-2</v>
      </c>
      <c r="AY122" s="20">
        <v>9.354282127428408E-2</v>
      </c>
      <c r="AZ122" s="20">
        <v>0.24672468766219111</v>
      </c>
      <c r="BA122" s="20">
        <v>0.10873983232779651</v>
      </c>
      <c r="BB122" s="20">
        <v>8.6428279489210391E-2</v>
      </c>
      <c r="BC122" s="20">
        <v>6.0788038318587381E-2</v>
      </c>
      <c r="BD122" s="20">
        <v>0.1227170108724101</v>
      </c>
      <c r="BE122" s="20">
        <v>4.5985287577430818E-2</v>
      </c>
      <c r="BF122" s="20">
        <v>5.6886375038587331E-2</v>
      </c>
      <c r="BG122" s="20">
        <v>0.1029586352360133</v>
      </c>
    </row>
    <row r="124" spans="2:59" ht="58" x14ac:dyDescent="0.35">
      <c r="B124" s="17" t="s">
        <v>109</v>
      </c>
    </row>
    <row r="125" spans="2:59" x14ac:dyDescent="0.35">
      <c r="B125" s="18" t="s">
        <v>16</v>
      </c>
    </row>
    <row r="126" spans="2:59" x14ac:dyDescent="0.35">
      <c r="B126" s="19" t="s">
        <v>103</v>
      </c>
      <c r="C126" s="20">
        <v>8.0258102008979176E-2</v>
      </c>
      <c r="D126" s="20">
        <v>6.1354284514394078E-2</v>
      </c>
      <c r="E126" s="20">
        <v>7.8347374058229377E-2</v>
      </c>
      <c r="F126" s="20">
        <v>0.1008157889105934</v>
      </c>
      <c r="G126" s="20">
        <v>7.8296791644152194E-2</v>
      </c>
      <c r="H126" s="20">
        <v>7.6748967170424176E-2</v>
      </c>
      <c r="I126" s="20">
        <v>8.1732027249477757E-2</v>
      </c>
      <c r="K126" s="20">
        <v>9.2523061028644035E-2</v>
      </c>
      <c r="L126" s="20">
        <v>6.858908682732219E-2</v>
      </c>
      <c r="N126" s="20">
        <v>4.919959768897593E-2</v>
      </c>
      <c r="O126" s="20">
        <v>6.2425955369876079E-2</v>
      </c>
      <c r="P126" s="20">
        <v>6.5296598689658578E-2</v>
      </c>
      <c r="Q126" s="20">
        <v>0.1049359028102247</v>
      </c>
      <c r="R126" s="20">
        <v>6.600912270866155E-2</v>
      </c>
      <c r="S126" s="20">
        <v>9.4203394556017339E-2</v>
      </c>
      <c r="T126" s="20">
        <v>9.4402252148391569E-2</v>
      </c>
      <c r="U126" s="20">
        <v>8.673083811842501E-2</v>
      </c>
      <c r="V126" s="20">
        <v>7.1386297817004771E-2</v>
      </c>
      <c r="W126" s="20">
        <v>0.1072141815097923</v>
      </c>
      <c r="X126" s="20">
        <v>0.106253728583</v>
      </c>
      <c r="Y126" s="20">
        <v>5.3820657279138089E-2</v>
      </c>
      <c r="AA126" s="20">
        <v>5.2528157371651632E-2</v>
      </c>
      <c r="AB126" s="20">
        <v>8.9802172650398415E-2</v>
      </c>
      <c r="AC126" s="20">
        <v>0.108908159683935</v>
      </c>
      <c r="AD126" s="20">
        <v>7.5257662955219976E-2</v>
      </c>
      <c r="AF126" s="20">
        <v>0.1155987917549907</v>
      </c>
      <c r="AG126" s="20">
        <v>2.6653906685277819E-2</v>
      </c>
      <c r="AH126" s="20">
        <v>4.4761352286033618E-2</v>
      </c>
      <c r="AI126" s="20">
        <v>5.3938047518043722E-2</v>
      </c>
      <c r="AJ126" s="20">
        <v>0.3212107894122368</v>
      </c>
      <c r="AK126" s="20">
        <v>5.8119140531027867E-2</v>
      </c>
      <c r="AL126" s="20">
        <v>8.9330017974755538E-2</v>
      </c>
      <c r="AM126" s="20">
        <v>9.7443269513774369E-2</v>
      </c>
      <c r="AN126" s="20">
        <v>9.0723181776039441E-2</v>
      </c>
      <c r="AP126" s="20">
        <v>9.0184853460745923E-2</v>
      </c>
      <c r="AQ126" s="20">
        <v>3.5696889172876903E-2</v>
      </c>
      <c r="AR126" s="20">
        <v>6.1552212073542209E-2</v>
      </c>
      <c r="AS126" s="20">
        <v>4.9064759245522158E-2</v>
      </c>
      <c r="AT126" s="20">
        <v>0.15350511742452921</v>
      </c>
      <c r="AU126" s="20">
        <v>3.1099931726406051E-2</v>
      </c>
      <c r="AV126" s="20">
        <v>9.9537195587295152E-2</v>
      </c>
      <c r="AW126" s="20">
        <v>0.116982082632483</v>
      </c>
      <c r="AY126" s="20">
        <v>7.7376467399647889E-2</v>
      </c>
      <c r="AZ126" s="20">
        <v>1.691219231093101E-2</v>
      </c>
      <c r="BA126" s="20">
        <v>7.9329547873432354E-2</v>
      </c>
      <c r="BB126" s="20">
        <v>3.936804417130952E-2</v>
      </c>
      <c r="BC126" s="20">
        <v>0.15145285474604009</v>
      </c>
      <c r="BD126" s="20">
        <v>2.733117578019037E-2</v>
      </c>
      <c r="BE126" s="20">
        <v>0.1741515675221337</v>
      </c>
      <c r="BF126" s="20">
        <v>6.3942083037758307E-2</v>
      </c>
      <c r="BG126" s="20">
        <v>7.4630971285400069E-2</v>
      </c>
    </row>
    <row r="127" spans="2:59" x14ac:dyDescent="0.35">
      <c r="B127" s="19" t="s">
        <v>104</v>
      </c>
      <c r="C127" s="20">
        <v>0.15297134897138251</v>
      </c>
      <c r="D127" s="20">
        <v>0.26092885898924201</v>
      </c>
      <c r="E127" s="20">
        <v>0.14579198726597051</v>
      </c>
      <c r="F127" s="20">
        <v>0.111547809968209</v>
      </c>
      <c r="G127" s="20">
        <v>0.15022426055062779</v>
      </c>
      <c r="H127" s="20">
        <v>0.1586944863916524</v>
      </c>
      <c r="I127" s="20">
        <v>0.1187279524502233</v>
      </c>
      <c r="K127" s="20">
        <v>0.14764078615818721</v>
      </c>
      <c r="L127" s="20">
        <v>0.15672468661372629</v>
      </c>
      <c r="N127" s="20">
        <v>0.1737458126584282</v>
      </c>
      <c r="O127" s="20">
        <v>0.1490647059084774</v>
      </c>
      <c r="P127" s="20">
        <v>0.18311392219023209</v>
      </c>
      <c r="Q127" s="20">
        <v>0.12869257009133139</v>
      </c>
      <c r="R127" s="20">
        <v>0.14692847235551679</v>
      </c>
      <c r="S127" s="20">
        <v>0.14585920267653049</v>
      </c>
      <c r="T127" s="20">
        <v>0.19451171543109419</v>
      </c>
      <c r="U127" s="20">
        <v>0.13449453356937699</v>
      </c>
      <c r="V127" s="20">
        <v>0.1409255008843317</v>
      </c>
      <c r="W127" s="20">
        <v>0.14769692932081849</v>
      </c>
      <c r="X127" s="20">
        <v>0.1651317748643289</v>
      </c>
      <c r="Y127" s="20">
        <v>0.14280080038728299</v>
      </c>
      <c r="AA127" s="20">
        <v>0.1084626886445821</v>
      </c>
      <c r="AB127" s="20">
        <v>0.1325027575662055</v>
      </c>
      <c r="AC127" s="20">
        <v>0.16831696696508081</v>
      </c>
      <c r="AD127" s="20">
        <v>0.20920718393848739</v>
      </c>
      <c r="AF127" s="20">
        <v>0.16700604513299541</v>
      </c>
      <c r="AG127" s="20">
        <v>0.1030714223704268</v>
      </c>
      <c r="AH127" s="20">
        <v>0.14176155080014261</v>
      </c>
      <c r="AI127" s="20">
        <v>0.215550749515803</v>
      </c>
      <c r="AJ127" s="20">
        <v>0.13068100768346971</v>
      </c>
      <c r="AK127" s="20">
        <v>0.17994121967513799</v>
      </c>
      <c r="AL127" s="20">
        <v>0.17022039333797789</v>
      </c>
      <c r="AM127" s="20">
        <v>0.17831505764422059</v>
      </c>
      <c r="AN127" s="20">
        <v>0.19655752174078589</v>
      </c>
      <c r="AP127" s="20">
        <v>0.16435046631982189</v>
      </c>
      <c r="AQ127" s="20">
        <v>0.1207488940993367</v>
      </c>
      <c r="AR127" s="20">
        <v>9.259871011526262E-2</v>
      </c>
      <c r="AS127" s="20">
        <v>0.1129810348376068</v>
      </c>
      <c r="AT127" s="20">
        <v>0.21475082812868329</v>
      </c>
      <c r="AU127" s="20">
        <v>0.15159208536575869</v>
      </c>
      <c r="AV127" s="20">
        <v>0.24269163397702859</v>
      </c>
      <c r="AW127" s="20">
        <v>0.17797808076272181</v>
      </c>
      <c r="AY127" s="20">
        <v>0.15822666598363061</v>
      </c>
      <c r="AZ127" s="20">
        <v>0.10973328924023509</v>
      </c>
      <c r="BA127" s="20">
        <v>0.11809027931629019</v>
      </c>
      <c r="BB127" s="20">
        <v>0.14557843223435929</v>
      </c>
      <c r="BC127" s="20">
        <v>0.21155322094078699</v>
      </c>
      <c r="BD127" s="20">
        <v>0.1418109048301755</v>
      </c>
      <c r="BE127" s="20">
        <v>0.12625091634133381</v>
      </c>
      <c r="BF127" s="20">
        <v>0.15197248025531071</v>
      </c>
      <c r="BG127" s="20">
        <v>0.15164499173823401</v>
      </c>
    </row>
    <row r="128" spans="2:59" x14ac:dyDescent="0.35">
      <c r="B128" s="19" t="s">
        <v>105</v>
      </c>
      <c r="C128" s="20">
        <v>0.26529275861158857</v>
      </c>
      <c r="D128" s="20">
        <v>0.2490657840226729</v>
      </c>
      <c r="E128" s="20">
        <v>0.21385750234549231</v>
      </c>
      <c r="F128" s="20">
        <v>0.31407851206419241</v>
      </c>
      <c r="G128" s="20">
        <v>0.29056211888951022</v>
      </c>
      <c r="H128" s="20">
        <v>0.23916515509036981</v>
      </c>
      <c r="I128" s="20">
        <v>0.27545046357130432</v>
      </c>
      <c r="K128" s="20">
        <v>0.2396351254848065</v>
      </c>
      <c r="L128" s="20">
        <v>0.29152922685000671</v>
      </c>
      <c r="N128" s="20">
        <v>0.26378919096327058</v>
      </c>
      <c r="O128" s="20">
        <v>0.24361845843076971</v>
      </c>
      <c r="P128" s="20">
        <v>0.27135730477456182</v>
      </c>
      <c r="Q128" s="20">
        <v>0.2391219829637031</v>
      </c>
      <c r="R128" s="20">
        <v>0.1942550812707782</v>
      </c>
      <c r="S128" s="20">
        <v>0.30182902665717182</v>
      </c>
      <c r="T128" s="20">
        <v>0.28816587264191412</v>
      </c>
      <c r="U128" s="20">
        <v>0.23846524505255121</v>
      </c>
      <c r="V128" s="20">
        <v>0.26832213440196512</v>
      </c>
      <c r="W128" s="20">
        <v>0.26845769776427719</v>
      </c>
      <c r="X128" s="20">
        <v>0.30811756054663181</v>
      </c>
      <c r="Y128" s="20">
        <v>0.29804280733585498</v>
      </c>
      <c r="AA128" s="20">
        <v>0.2411957600925736</v>
      </c>
      <c r="AB128" s="20">
        <v>0.27738898984515992</v>
      </c>
      <c r="AC128" s="20">
        <v>0.28494817275964007</v>
      </c>
      <c r="AD128" s="20">
        <v>0.26214706614239791</v>
      </c>
      <c r="AF128" s="20">
        <v>0.265540298943099</v>
      </c>
      <c r="AG128" s="20">
        <v>0.18485307724718211</v>
      </c>
      <c r="AH128" s="20">
        <v>0.28314562548700889</v>
      </c>
      <c r="AI128" s="20">
        <v>0.30762585041962792</v>
      </c>
      <c r="AJ128" s="20">
        <v>0.25534533824130712</v>
      </c>
      <c r="AK128" s="20">
        <v>0.2358895511873409</v>
      </c>
      <c r="AL128" s="20">
        <v>0.39194423880593038</v>
      </c>
      <c r="AM128" s="20">
        <v>0.45725323464931961</v>
      </c>
      <c r="AN128" s="20">
        <v>0.24240035249584149</v>
      </c>
      <c r="AP128" s="20">
        <v>0.27976178232291121</v>
      </c>
      <c r="AQ128" s="20">
        <v>0.18898303058923371</v>
      </c>
      <c r="AR128" s="20">
        <v>0.25347900667982431</v>
      </c>
      <c r="AS128" s="20">
        <v>0.34271199691573051</v>
      </c>
      <c r="AT128" s="20">
        <v>0.2800638722410646</v>
      </c>
      <c r="AU128" s="20">
        <v>0.25481226146056751</v>
      </c>
      <c r="AV128" s="20">
        <v>0.43590350939023709</v>
      </c>
      <c r="AW128" s="20">
        <v>0.32388748465635531</v>
      </c>
      <c r="AY128" s="20">
        <v>0.28231138482030332</v>
      </c>
      <c r="AZ128" s="20">
        <v>0.15161957266567169</v>
      </c>
      <c r="BA128" s="20">
        <v>0.27045541055497929</v>
      </c>
      <c r="BB128" s="20">
        <v>0.27500347397568697</v>
      </c>
      <c r="BC128" s="20">
        <v>0.27034204747416279</v>
      </c>
      <c r="BD128" s="20">
        <v>0.28150343224646213</v>
      </c>
      <c r="BE128" s="20">
        <v>0.43058572491998948</v>
      </c>
      <c r="BF128" s="20">
        <v>0.38117924536535008</v>
      </c>
      <c r="BG128" s="20">
        <v>0.204714169301945</v>
      </c>
    </row>
    <row r="129" spans="2:59" x14ac:dyDescent="0.35">
      <c r="B129" s="19" t="s">
        <v>106</v>
      </c>
      <c r="C129" s="20">
        <v>0.34224765601790441</v>
      </c>
      <c r="D129" s="20">
        <v>0.33764799583676552</v>
      </c>
      <c r="E129" s="20">
        <v>0.41992733782239922</v>
      </c>
      <c r="F129" s="20">
        <v>0.35715529601302659</v>
      </c>
      <c r="G129" s="20">
        <v>0.32132558378942527</v>
      </c>
      <c r="H129" s="20">
        <v>0.30875969842098389</v>
      </c>
      <c r="I129" s="20">
        <v>0.30971583006059672</v>
      </c>
      <c r="K129" s="20">
        <v>0.34872731441547272</v>
      </c>
      <c r="L129" s="20">
        <v>0.33524214988940848</v>
      </c>
      <c r="N129" s="20">
        <v>0.34045318492917892</v>
      </c>
      <c r="O129" s="20">
        <v>0.35031133021303829</v>
      </c>
      <c r="P129" s="20">
        <v>0.33433438725370651</v>
      </c>
      <c r="Q129" s="20">
        <v>0.37961190560779501</v>
      </c>
      <c r="R129" s="20">
        <v>0.37197465042665251</v>
      </c>
      <c r="S129" s="20">
        <v>0.32067713877934928</v>
      </c>
      <c r="T129" s="20">
        <v>0.25955317823953938</v>
      </c>
      <c r="U129" s="20">
        <v>0.41107575238204508</v>
      </c>
      <c r="V129" s="20">
        <v>0.38136609184396147</v>
      </c>
      <c r="W129" s="20">
        <v>0.32544165101331313</v>
      </c>
      <c r="X129" s="20">
        <v>0.2784222751441654</v>
      </c>
      <c r="Y129" s="20">
        <v>0.32794822954787428</v>
      </c>
      <c r="AA129" s="20">
        <v>0.38328515117669198</v>
      </c>
      <c r="AB129" s="20">
        <v>0.33974694494600111</v>
      </c>
      <c r="AC129" s="20">
        <v>0.30259790566955508</v>
      </c>
      <c r="AD129" s="20">
        <v>0.33365941799116627</v>
      </c>
      <c r="AF129" s="20">
        <v>0.31052613856555278</v>
      </c>
      <c r="AG129" s="20">
        <v>0.46010386146373389</v>
      </c>
      <c r="AH129" s="20">
        <v>0.31423736451530732</v>
      </c>
      <c r="AI129" s="20">
        <v>0.32216452419636038</v>
      </c>
      <c r="AJ129" s="20">
        <v>0.2192566534874783</v>
      </c>
      <c r="AK129" s="20">
        <v>0.36584070554967202</v>
      </c>
      <c r="AL129" s="20">
        <v>0.2433151316257689</v>
      </c>
      <c r="AM129" s="20">
        <v>0.1830495408553568</v>
      </c>
      <c r="AN129" s="20">
        <v>0.33574892909912768</v>
      </c>
      <c r="AP129" s="20">
        <v>0.33337007450923578</v>
      </c>
      <c r="AQ129" s="20">
        <v>0.42831024980575738</v>
      </c>
      <c r="AR129" s="20">
        <v>0.35944922140967578</v>
      </c>
      <c r="AS129" s="20">
        <v>0.38874512621193108</v>
      </c>
      <c r="AT129" s="20">
        <v>0.2615074778346958</v>
      </c>
      <c r="AU129" s="20">
        <v>0.41030288357860079</v>
      </c>
      <c r="AV129" s="20">
        <v>0.20186793146701071</v>
      </c>
      <c r="AW129" s="20">
        <v>0.2494586140960299</v>
      </c>
      <c r="AY129" s="20">
        <v>0.329330969986464</v>
      </c>
      <c r="AZ129" s="20">
        <v>0.4398876468726956</v>
      </c>
      <c r="BA129" s="20">
        <v>0.36934552813937299</v>
      </c>
      <c r="BB129" s="20">
        <v>0.40632441785160173</v>
      </c>
      <c r="BC129" s="20">
        <v>0.27226510275322852</v>
      </c>
      <c r="BD129" s="20">
        <v>0.37161799750514718</v>
      </c>
      <c r="BE129" s="20">
        <v>0.18649711414162201</v>
      </c>
      <c r="BF129" s="20">
        <v>0.26608447139806768</v>
      </c>
      <c r="BG129" s="20">
        <v>0.41567327457434777</v>
      </c>
    </row>
    <row r="130" spans="2:59" x14ac:dyDescent="0.35">
      <c r="B130" s="19" t="s">
        <v>107</v>
      </c>
      <c r="C130" s="20">
        <v>0.15923013439014541</v>
      </c>
      <c r="D130" s="20">
        <v>9.1003076636925695E-2</v>
      </c>
      <c r="E130" s="20">
        <v>0.14207579850790869</v>
      </c>
      <c r="F130" s="20">
        <v>0.1164025930439786</v>
      </c>
      <c r="G130" s="20">
        <v>0.15959124512628459</v>
      </c>
      <c r="H130" s="20">
        <v>0.2166316929265695</v>
      </c>
      <c r="I130" s="20">
        <v>0.2143737266683981</v>
      </c>
      <c r="K130" s="20">
        <v>0.17147371291288949</v>
      </c>
      <c r="L130" s="20">
        <v>0.14791484981953629</v>
      </c>
      <c r="N130" s="20">
        <v>0.17281221376014649</v>
      </c>
      <c r="O130" s="20">
        <v>0.1945795500778385</v>
      </c>
      <c r="P130" s="20">
        <v>0.14589778709184081</v>
      </c>
      <c r="Q130" s="20">
        <v>0.1476376385269457</v>
      </c>
      <c r="R130" s="20">
        <v>0.22083267323839101</v>
      </c>
      <c r="S130" s="20">
        <v>0.1374312373309311</v>
      </c>
      <c r="T130" s="20">
        <v>0.16336698153906071</v>
      </c>
      <c r="U130" s="20">
        <v>0.1292336308776017</v>
      </c>
      <c r="V130" s="20">
        <v>0.13799997505273681</v>
      </c>
      <c r="W130" s="20">
        <v>0.15118954039179849</v>
      </c>
      <c r="X130" s="20">
        <v>0.14207466086187381</v>
      </c>
      <c r="Y130" s="20">
        <v>0.17738750544984969</v>
      </c>
      <c r="AA130" s="20">
        <v>0.21452824271450069</v>
      </c>
      <c r="AB130" s="20">
        <v>0.1605591349922352</v>
      </c>
      <c r="AC130" s="20">
        <v>0.13522879492178869</v>
      </c>
      <c r="AD130" s="20">
        <v>0.11972866897272839</v>
      </c>
      <c r="AF130" s="20">
        <v>0.14132872560336221</v>
      </c>
      <c r="AG130" s="20">
        <v>0.22531773223337931</v>
      </c>
      <c r="AH130" s="20">
        <v>0.21609410691150771</v>
      </c>
      <c r="AI130" s="20">
        <v>0.1007208283501648</v>
      </c>
      <c r="AJ130" s="20">
        <v>7.3506211175508249E-2</v>
      </c>
      <c r="AK130" s="20">
        <v>0.16020938305682139</v>
      </c>
      <c r="AL130" s="20">
        <v>0.1051902182555671</v>
      </c>
      <c r="AM130" s="20">
        <v>8.3938897337328636E-2</v>
      </c>
      <c r="AN130" s="20">
        <v>0.13457001488820561</v>
      </c>
      <c r="AP130" s="20">
        <v>0.132332823387285</v>
      </c>
      <c r="AQ130" s="20">
        <v>0.22626093633279501</v>
      </c>
      <c r="AR130" s="20">
        <v>0.2329208497216953</v>
      </c>
      <c r="AS130" s="20">
        <v>0.1064970827892093</v>
      </c>
      <c r="AT130" s="20">
        <v>9.0172704371027021E-2</v>
      </c>
      <c r="AU130" s="20">
        <v>0.15219283786866691</v>
      </c>
      <c r="AV130" s="20">
        <v>1.9999729578428702E-2</v>
      </c>
      <c r="AW130" s="20">
        <v>0.13169373785241001</v>
      </c>
      <c r="AY130" s="20">
        <v>0.15275451180995431</v>
      </c>
      <c r="AZ130" s="20">
        <v>0.28184729891046678</v>
      </c>
      <c r="BA130" s="20">
        <v>0.1627792341159251</v>
      </c>
      <c r="BB130" s="20">
        <v>0.13372563176704241</v>
      </c>
      <c r="BC130" s="20">
        <v>9.4386774085781458E-2</v>
      </c>
      <c r="BD130" s="20">
        <v>0.17773648963802491</v>
      </c>
      <c r="BE130" s="20">
        <v>8.2514677074921078E-2</v>
      </c>
      <c r="BF130" s="20">
        <v>0.13682171994351311</v>
      </c>
      <c r="BG130" s="20">
        <v>0.1533365931000733</v>
      </c>
    </row>
    <row r="132" spans="2:59" ht="58" x14ac:dyDescent="0.35">
      <c r="B132" s="17" t="s">
        <v>110</v>
      </c>
    </row>
    <row r="133" spans="2:59" x14ac:dyDescent="0.35">
      <c r="B133" s="18" t="s">
        <v>16</v>
      </c>
    </row>
    <row r="134" spans="2:59" x14ac:dyDescent="0.35">
      <c r="B134" s="19" t="s">
        <v>103</v>
      </c>
      <c r="C134" s="20">
        <v>9.4104799113492274E-2</v>
      </c>
      <c r="D134" s="20">
        <v>7.1350738095372054E-2</v>
      </c>
      <c r="E134" s="20">
        <v>5.8851564300443339E-2</v>
      </c>
      <c r="F134" s="20">
        <v>0.1037013992856874</v>
      </c>
      <c r="G134" s="20">
        <v>0.12125531347240209</v>
      </c>
      <c r="H134" s="20">
        <v>0.1016736232325286</v>
      </c>
      <c r="I134" s="20">
        <v>0.10306210696865099</v>
      </c>
      <c r="K134" s="20">
        <v>0.1039948697767111</v>
      </c>
      <c r="L134" s="20">
        <v>8.4819120481407509E-2</v>
      </c>
      <c r="N134" s="20">
        <v>6.6212329709131906E-2</v>
      </c>
      <c r="O134" s="20">
        <v>0.13380862712713321</v>
      </c>
      <c r="P134" s="20">
        <v>0.1060294881326968</v>
      </c>
      <c r="Q134" s="20">
        <v>9.2608425166685965E-2</v>
      </c>
      <c r="R134" s="20">
        <v>8.273147380035778E-2</v>
      </c>
      <c r="S134" s="20">
        <v>9.4180541206116589E-2</v>
      </c>
      <c r="T134" s="20">
        <v>8.9638577022090632E-2</v>
      </c>
      <c r="U134" s="20">
        <v>0.10416780845780239</v>
      </c>
      <c r="V134" s="20">
        <v>6.3271838998299842E-2</v>
      </c>
      <c r="W134" s="20">
        <v>0.1034230255741426</v>
      </c>
      <c r="X134" s="20">
        <v>0.15341246507382339</v>
      </c>
      <c r="Y134" s="20">
        <v>9.1823715183162166E-2</v>
      </c>
      <c r="AA134" s="20">
        <v>5.395969845221308E-2</v>
      </c>
      <c r="AB134" s="20">
        <v>8.7593990252041315E-2</v>
      </c>
      <c r="AC134" s="20">
        <v>0.1283990834627329</v>
      </c>
      <c r="AD134" s="20">
        <v>0.1142671435204784</v>
      </c>
      <c r="AF134" s="20">
        <v>0.14130263603027499</v>
      </c>
      <c r="AG134" s="20">
        <v>2.6582621995578141E-2</v>
      </c>
      <c r="AH134" s="20">
        <v>7.319943830432768E-2</v>
      </c>
      <c r="AI134" s="20">
        <v>5.281131865179569E-2</v>
      </c>
      <c r="AJ134" s="20">
        <v>0.32622853626552678</v>
      </c>
      <c r="AK134" s="20">
        <v>7.4871951103075041E-2</v>
      </c>
      <c r="AL134" s="20">
        <v>0.1220694880652106</v>
      </c>
      <c r="AM134" s="20">
        <v>9.7819966272718134E-2</v>
      </c>
      <c r="AN134" s="20">
        <v>9.0029367751474701E-2</v>
      </c>
      <c r="AP134" s="20">
        <v>0.10889480881761621</v>
      </c>
      <c r="AQ134" s="20">
        <v>4.524099719531538E-2</v>
      </c>
      <c r="AR134" s="20">
        <v>5.3198645315668362E-2</v>
      </c>
      <c r="AS134" s="20">
        <v>4.9639859531227862E-2</v>
      </c>
      <c r="AT134" s="20">
        <v>0.21587152842287899</v>
      </c>
      <c r="AU134" s="20">
        <v>4.7523251666317393E-2</v>
      </c>
      <c r="AV134" s="20">
        <v>0.1387193194085439</v>
      </c>
      <c r="AW134" s="20">
        <v>0.10943660751164511</v>
      </c>
      <c r="AY134" s="20">
        <v>8.172897441373525E-2</v>
      </c>
      <c r="AZ134" s="20">
        <v>2.2777154709570969E-2</v>
      </c>
      <c r="BA134" s="20">
        <v>6.4062381400866994E-2</v>
      </c>
      <c r="BB134" s="20">
        <v>3.8005031310715698E-2</v>
      </c>
      <c r="BC134" s="20">
        <v>0.18775080388496179</v>
      </c>
      <c r="BD134" s="20">
        <v>4.176428284038694E-2</v>
      </c>
      <c r="BE134" s="20">
        <v>0.1635403124113905</v>
      </c>
      <c r="BF134" s="20">
        <v>9.6914062418635691E-2</v>
      </c>
      <c r="BG134" s="20">
        <v>0.11275206026815469</v>
      </c>
    </row>
    <row r="135" spans="2:59" x14ac:dyDescent="0.35">
      <c r="B135" s="19" t="s">
        <v>104</v>
      </c>
      <c r="C135" s="20">
        <v>0.16729079255182061</v>
      </c>
      <c r="D135" s="20">
        <v>0.21748995721016159</v>
      </c>
      <c r="E135" s="20">
        <v>0.18395276932068999</v>
      </c>
      <c r="F135" s="20">
        <v>0.15760931233183109</v>
      </c>
      <c r="G135" s="20">
        <v>0.15748527357529229</v>
      </c>
      <c r="H135" s="20">
        <v>0.14437129817931951</v>
      </c>
      <c r="I135" s="20">
        <v>0.1514552936376701</v>
      </c>
      <c r="K135" s="20">
        <v>0.16323942257928861</v>
      </c>
      <c r="L135" s="20">
        <v>0.17091244063256039</v>
      </c>
      <c r="N135" s="20">
        <v>0.16113871984906131</v>
      </c>
      <c r="O135" s="20">
        <v>6.9218421981950981E-2</v>
      </c>
      <c r="P135" s="20">
        <v>0.15977904676742721</v>
      </c>
      <c r="Q135" s="20">
        <v>0.16015970116263459</v>
      </c>
      <c r="R135" s="20">
        <v>0.13498165562200609</v>
      </c>
      <c r="S135" s="20">
        <v>0.1894770071368819</v>
      </c>
      <c r="T135" s="20">
        <v>0.19770767700302011</v>
      </c>
      <c r="U135" s="20">
        <v>0.1599803115462185</v>
      </c>
      <c r="V135" s="20">
        <v>0.1564595992574154</v>
      </c>
      <c r="W135" s="20">
        <v>0.17818755747942741</v>
      </c>
      <c r="X135" s="20">
        <v>0.21101811795808029</v>
      </c>
      <c r="Y135" s="20">
        <v>0.17882433868045569</v>
      </c>
      <c r="AA135" s="20">
        <v>0.12705247410583731</v>
      </c>
      <c r="AB135" s="20">
        <v>0.17167197338058809</v>
      </c>
      <c r="AC135" s="20">
        <v>0.19067263801960199</v>
      </c>
      <c r="AD135" s="20">
        <v>0.186040581794404</v>
      </c>
      <c r="AF135" s="20">
        <v>0.21664718668878399</v>
      </c>
      <c r="AG135" s="20">
        <v>0.11285897671892869</v>
      </c>
      <c r="AH135" s="20">
        <v>0.12766323345885031</v>
      </c>
      <c r="AI135" s="20">
        <v>0.20138052111095289</v>
      </c>
      <c r="AJ135" s="20">
        <v>0.22940390344989811</v>
      </c>
      <c r="AK135" s="20">
        <v>0.20103064733172349</v>
      </c>
      <c r="AL135" s="20">
        <v>0.13219661898675689</v>
      </c>
      <c r="AM135" s="20">
        <v>0.17992971291015769</v>
      </c>
      <c r="AN135" s="20">
        <v>0.20745378459023039</v>
      </c>
      <c r="AP135" s="20">
        <v>0.20334117122890349</v>
      </c>
      <c r="AQ135" s="20">
        <v>0.1161704887392611</v>
      </c>
      <c r="AR135" s="20">
        <v>0.12848684547731909</v>
      </c>
      <c r="AS135" s="20">
        <v>0.2152163337462589</v>
      </c>
      <c r="AT135" s="20">
        <v>0.24241376331552231</v>
      </c>
      <c r="AU135" s="20">
        <v>0.16971018317477041</v>
      </c>
      <c r="AV135" s="20">
        <v>0.16654550129813761</v>
      </c>
      <c r="AW135" s="20">
        <v>0.16306512986857699</v>
      </c>
      <c r="AY135" s="20">
        <v>0.21595323997171351</v>
      </c>
      <c r="AZ135" s="20">
        <v>7.1660334417392779E-2</v>
      </c>
      <c r="BA135" s="20">
        <v>9.7978707233169662E-2</v>
      </c>
      <c r="BB135" s="20">
        <v>0.1864755304455521</v>
      </c>
      <c r="BC135" s="20">
        <v>0.24769015153410509</v>
      </c>
      <c r="BD135" s="20">
        <v>0.151628753398594</v>
      </c>
      <c r="BE135" s="20">
        <v>0.1385313178222714</v>
      </c>
      <c r="BF135" s="20">
        <v>0.1284225651363391</v>
      </c>
      <c r="BG135" s="20">
        <v>0.21033217165397919</v>
      </c>
    </row>
    <row r="136" spans="2:59" x14ac:dyDescent="0.35">
      <c r="B136" s="19" t="s">
        <v>105</v>
      </c>
      <c r="C136" s="20">
        <v>0.31171492983052351</v>
      </c>
      <c r="D136" s="20">
        <v>0.2829543720560157</v>
      </c>
      <c r="E136" s="20">
        <v>0.27092993751190558</v>
      </c>
      <c r="F136" s="20">
        <v>0.31726238982402633</v>
      </c>
      <c r="G136" s="20">
        <v>0.3155330509264434</v>
      </c>
      <c r="H136" s="20">
        <v>0.29811396564700349</v>
      </c>
      <c r="I136" s="20">
        <v>0.36540894109958733</v>
      </c>
      <c r="K136" s="20">
        <v>0.29172326393607467</v>
      </c>
      <c r="L136" s="20">
        <v>0.33260011999218342</v>
      </c>
      <c r="N136" s="20">
        <v>0.30909587942865452</v>
      </c>
      <c r="O136" s="20">
        <v>0.31350172728650277</v>
      </c>
      <c r="P136" s="20">
        <v>0.32995646473561752</v>
      </c>
      <c r="Q136" s="20">
        <v>0.36290572249305192</v>
      </c>
      <c r="R136" s="20">
        <v>0.22003518504119449</v>
      </c>
      <c r="S136" s="20">
        <v>0.29980486678945789</v>
      </c>
      <c r="T136" s="20">
        <v>0.30112235643466179</v>
      </c>
      <c r="U136" s="20">
        <v>0.34854708813073448</v>
      </c>
      <c r="V136" s="20">
        <v>0.28270890706781082</v>
      </c>
      <c r="W136" s="20">
        <v>0.34819160506535368</v>
      </c>
      <c r="X136" s="20">
        <v>0.32011211151909102</v>
      </c>
      <c r="Y136" s="20">
        <v>0.35980984061626131</v>
      </c>
      <c r="AA136" s="20">
        <v>0.30519844020776982</v>
      </c>
      <c r="AB136" s="20">
        <v>0.32874291531203398</v>
      </c>
      <c r="AC136" s="20">
        <v>0.30419244870799511</v>
      </c>
      <c r="AD136" s="20">
        <v>0.30577821996765009</v>
      </c>
      <c r="AF136" s="20">
        <v>0.30607942280342992</v>
      </c>
      <c r="AG136" s="20">
        <v>0.2523059481378857</v>
      </c>
      <c r="AH136" s="20">
        <v>0.3120273812475915</v>
      </c>
      <c r="AI136" s="20">
        <v>0.31641459172812941</v>
      </c>
      <c r="AJ136" s="20">
        <v>0.17000247517357309</v>
      </c>
      <c r="AK136" s="20">
        <v>0.27735095015227818</v>
      </c>
      <c r="AL136" s="20">
        <v>0.44306893172574507</v>
      </c>
      <c r="AM136" s="20">
        <v>0.4736098593809393</v>
      </c>
      <c r="AN136" s="20">
        <v>0.31896566636829732</v>
      </c>
      <c r="AP136" s="20">
        <v>0.32727419985529133</v>
      </c>
      <c r="AQ136" s="20">
        <v>0.2325951830274797</v>
      </c>
      <c r="AR136" s="20">
        <v>0.31124631207027231</v>
      </c>
      <c r="AS136" s="20">
        <v>0.37999871416465059</v>
      </c>
      <c r="AT136" s="20">
        <v>0.28121337037931149</v>
      </c>
      <c r="AU136" s="20">
        <v>0.30702409106676642</v>
      </c>
      <c r="AV136" s="20">
        <v>0.4744886945871778</v>
      </c>
      <c r="AW136" s="20">
        <v>0.40365872112619849</v>
      </c>
      <c r="AY136" s="20">
        <v>0.3098661329713378</v>
      </c>
      <c r="AZ136" s="20">
        <v>0.1918764554049007</v>
      </c>
      <c r="BA136" s="20">
        <v>0.36942173543067502</v>
      </c>
      <c r="BB136" s="20">
        <v>0.31582172877561471</v>
      </c>
      <c r="BC136" s="20">
        <v>0.30078271118307792</v>
      </c>
      <c r="BD136" s="20">
        <v>0.30993578646256048</v>
      </c>
      <c r="BE136" s="20">
        <v>0.50037697655133928</v>
      </c>
      <c r="BF136" s="20">
        <v>0.46992713425217131</v>
      </c>
      <c r="BG136" s="20">
        <v>0.25301261599107738</v>
      </c>
    </row>
    <row r="137" spans="2:59" x14ac:dyDescent="0.35">
      <c r="B137" s="19" t="s">
        <v>106</v>
      </c>
      <c r="C137" s="20">
        <v>0.30790858954505329</v>
      </c>
      <c r="D137" s="20">
        <v>0.34955623329600388</v>
      </c>
      <c r="E137" s="20">
        <v>0.34409102454125662</v>
      </c>
      <c r="F137" s="20">
        <v>0.31794869064582948</v>
      </c>
      <c r="G137" s="20">
        <v>0.30106858874851822</v>
      </c>
      <c r="H137" s="20">
        <v>0.29802543923231162</v>
      </c>
      <c r="I137" s="20">
        <v>0.25493951626987782</v>
      </c>
      <c r="K137" s="20">
        <v>0.31119042239465972</v>
      </c>
      <c r="L137" s="20">
        <v>0.30282872373009889</v>
      </c>
      <c r="N137" s="20">
        <v>0.33240334974426611</v>
      </c>
      <c r="O137" s="20">
        <v>0.40867680863887818</v>
      </c>
      <c r="P137" s="20">
        <v>0.29973075093757767</v>
      </c>
      <c r="Q137" s="20">
        <v>0.27319340880264481</v>
      </c>
      <c r="R137" s="20">
        <v>0.40084836694334208</v>
      </c>
      <c r="S137" s="20">
        <v>0.31390669068937449</v>
      </c>
      <c r="T137" s="20">
        <v>0.30688538394926451</v>
      </c>
      <c r="U137" s="20">
        <v>0.26879546530356091</v>
      </c>
      <c r="V137" s="20">
        <v>0.37623521016784123</v>
      </c>
      <c r="W137" s="20">
        <v>0.24682995693975901</v>
      </c>
      <c r="X137" s="20">
        <v>0.2449129764192064</v>
      </c>
      <c r="Y137" s="20">
        <v>0.22905809762317181</v>
      </c>
      <c r="AA137" s="20">
        <v>0.36254188684864053</v>
      </c>
      <c r="AB137" s="20">
        <v>0.29141815857092263</v>
      </c>
      <c r="AC137" s="20">
        <v>0.27635225965696703</v>
      </c>
      <c r="AD137" s="20">
        <v>0.29471515499753631</v>
      </c>
      <c r="AF137" s="20">
        <v>0.24990663772321939</v>
      </c>
      <c r="AG137" s="20">
        <v>0.4193101963590159</v>
      </c>
      <c r="AH137" s="20">
        <v>0.38104292688870678</v>
      </c>
      <c r="AI137" s="20">
        <v>0.29674509622634238</v>
      </c>
      <c r="AJ137" s="20">
        <v>0.18605943346291051</v>
      </c>
      <c r="AK137" s="20">
        <v>0.35853033474021451</v>
      </c>
      <c r="AL137" s="20">
        <v>0.22155472822419101</v>
      </c>
      <c r="AM137" s="20">
        <v>0.1518492297166722</v>
      </c>
      <c r="AN137" s="20">
        <v>0.29268563007791548</v>
      </c>
      <c r="AP137" s="20">
        <v>0.26109498195343728</v>
      </c>
      <c r="AQ137" s="20">
        <v>0.41353784611033467</v>
      </c>
      <c r="AR137" s="20">
        <v>0.38171882443195571</v>
      </c>
      <c r="AS137" s="20">
        <v>0.27378125145789989</v>
      </c>
      <c r="AT137" s="20">
        <v>0.19742449450827629</v>
      </c>
      <c r="AU137" s="20">
        <v>0.36405685282776129</v>
      </c>
      <c r="AV137" s="20">
        <v>0.1638735697210085</v>
      </c>
      <c r="AW137" s="20">
        <v>0.2486311865867806</v>
      </c>
      <c r="AY137" s="20">
        <v>0.29207769997082261</v>
      </c>
      <c r="AZ137" s="20">
        <v>0.45378657183958021</v>
      </c>
      <c r="BA137" s="20">
        <v>0.37464969858067582</v>
      </c>
      <c r="BB137" s="20">
        <v>0.36955070226611447</v>
      </c>
      <c r="BC137" s="20">
        <v>0.2003267500357426</v>
      </c>
      <c r="BD137" s="20">
        <v>0.32738359289486813</v>
      </c>
      <c r="BE137" s="20">
        <v>0.16389066114407541</v>
      </c>
      <c r="BF137" s="20">
        <v>0.2334069100427773</v>
      </c>
      <c r="BG137" s="20">
        <v>0.31198250096239399</v>
      </c>
    </row>
    <row r="138" spans="2:59" x14ac:dyDescent="0.35">
      <c r="B138" s="19" t="s">
        <v>107</v>
      </c>
      <c r="C138" s="20">
        <v>0.1189808889591104</v>
      </c>
      <c r="D138" s="20">
        <v>7.8648699342446976E-2</v>
      </c>
      <c r="E138" s="20">
        <v>0.1421747043257045</v>
      </c>
      <c r="F138" s="20">
        <v>0.1034782079126256</v>
      </c>
      <c r="G138" s="20">
        <v>0.104657773277344</v>
      </c>
      <c r="H138" s="20">
        <v>0.15781567370883681</v>
      </c>
      <c r="I138" s="20">
        <v>0.12513414202421391</v>
      </c>
      <c r="K138" s="20">
        <v>0.1298520213132659</v>
      </c>
      <c r="L138" s="20">
        <v>0.1088395951637499</v>
      </c>
      <c r="N138" s="20">
        <v>0.13114972126888641</v>
      </c>
      <c r="O138" s="20">
        <v>7.4794414965534878E-2</v>
      </c>
      <c r="P138" s="20">
        <v>0.1045042494266806</v>
      </c>
      <c r="Q138" s="20">
        <v>0.1111327423749827</v>
      </c>
      <c r="R138" s="20">
        <v>0.16140331859309959</v>
      </c>
      <c r="S138" s="20">
        <v>0.10263089417816899</v>
      </c>
      <c r="T138" s="20">
        <v>0.104646005590963</v>
      </c>
      <c r="U138" s="20">
        <v>0.1185093265616835</v>
      </c>
      <c r="V138" s="20">
        <v>0.1213244445086325</v>
      </c>
      <c r="W138" s="20">
        <v>0.12336785494131711</v>
      </c>
      <c r="X138" s="20">
        <v>7.0544329029798805E-2</v>
      </c>
      <c r="Y138" s="20">
        <v>0.14048400789694909</v>
      </c>
      <c r="AA138" s="20">
        <v>0.15124750038553941</v>
      </c>
      <c r="AB138" s="20">
        <v>0.120572962484414</v>
      </c>
      <c r="AC138" s="20">
        <v>0.10038357015270299</v>
      </c>
      <c r="AD138" s="20">
        <v>9.9198899719931094E-2</v>
      </c>
      <c r="AF138" s="20">
        <v>8.606411675429157E-2</v>
      </c>
      <c r="AG138" s="20">
        <v>0.18894225678859139</v>
      </c>
      <c r="AH138" s="20">
        <v>0.1060670201005238</v>
      </c>
      <c r="AI138" s="20">
        <v>0.13264847228277971</v>
      </c>
      <c r="AJ138" s="20">
        <v>8.8305651648091565E-2</v>
      </c>
      <c r="AK138" s="20">
        <v>8.8216116672708844E-2</v>
      </c>
      <c r="AL138" s="20">
        <v>8.1110232998096499E-2</v>
      </c>
      <c r="AM138" s="20">
        <v>9.6791231719512788E-2</v>
      </c>
      <c r="AN138" s="20">
        <v>9.0865551212082132E-2</v>
      </c>
      <c r="AP138" s="20">
        <v>9.9394838144751613E-2</v>
      </c>
      <c r="AQ138" s="20">
        <v>0.19245548492760881</v>
      </c>
      <c r="AR138" s="20">
        <v>0.1253493727047848</v>
      </c>
      <c r="AS138" s="20">
        <v>8.1363841099962572E-2</v>
      </c>
      <c r="AT138" s="20">
        <v>6.3076843374010719E-2</v>
      </c>
      <c r="AU138" s="20">
        <v>0.1116856212643845</v>
      </c>
      <c r="AV138" s="20">
        <v>5.6372914985132437E-2</v>
      </c>
      <c r="AW138" s="20">
        <v>7.520835490679878E-2</v>
      </c>
      <c r="AY138" s="20">
        <v>0.10037395267239101</v>
      </c>
      <c r="AZ138" s="20">
        <v>0.25989948362855542</v>
      </c>
      <c r="BA138" s="20">
        <v>9.3887477354612434E-2</v>
      </c>
      <c r="BB138" s="20">
        <v>9.0147007202002888E-2</v>
      </c>
      <c r="BC138" s="20">
        <v>6.3449583362112608E-2</v>
      </c>
      <c r="BD138" s="20">
        <v>0.16928758440359071</v>
      </c>
      <c r="BE138" s="20">
        <v>3.3660732070923433E-2</v>
      </c>
      <c r="BF138" s="20">
        <v>7.1329328150076712E-2</v>
      </c>
      <c r="BG138" s="20">
        <v>0.1119206511243948</v>
      </c>
    </row>
    <row r="140" spans="2:59" ht="58" x14ac:dyDescent="0.35">
      <c r="B140" s="17" t="s">
        <v>111</v>
      </c>
    </row>
    <row r="141" spans="2:59" x14ac:dyDescent="0.35">
      <c r="B141" s="18" t="s">
        <v>16</v>
      </c>
    </row>
    <row r="142" spans="2:59" x14ac:dyDescent="0.35">
      <c r="B142" s="19" t="s">
        <v>103</v>
      </c>
      <c r="C142" s="20">
        <v>0.1628285029764962</v>
      </c>
      <c r="D142" s="20">
        <v>5.7570574296631698E-2</v>
      </c>
      <c r="E142" s="20">
        <v>0.10420941376161789</v>
      </c>
      <c r="F142" s="20">
        <v>0.15900792510102191</v>
      </c>
      <c r="G142" s="20">
        <v>0.1776620805136761</v>
      </c>
      <c r="H142" s="20">
        <v>0.2058394143577294</v>
      </c>
      <c r="I142" s="20">
        <v>0.24265645907862429</v>
      </c>
      <c r="K142" s="20">
        <v>0.18092525578152899</v>
      </c>
      <c r="L142" s="20">
        <v>0.14579820147963771</v>
      </c>
      <c r="N142" s="20">
        <v>0.13361311567564729</v>
      </c>
      <c r="O142" s="20">
        <v>0.15533256143798249</v>
      </c>
      <c r="P142" s="20">
        <v>0.1206755787816295</v>
      </c>
      <c r="Q142" s="20">
        <v>7.7900585011687812E-2</v>
      </c>
      <c r="R142" s="20">
        <v>0.1399253361785123</v>
      </c>
      <c r="S142" s="20">
        <v>0.17794215591553789</v>
      </c>
      <c r="T142" s="20">
        <v>0.16615417037812219</v>
      </c>
      <c r="U142" s="20">
        <v>0.13140396142979749</v>
      </c>
      <c r="V142" s="20">
        <v>0.17320071099917561</v>
      </c>
      <c r="W142" s="20">
        <v>0.17731520950929841</v>
      </c>
      <c r="X142" s="20">
        <v>0.22753262264460081</v>
      </c>
      <c r="Y142" s="20">
        <v>0.20428700285666149</v>
      </c>
      <c r="AA142" s="20">
        <v>0.16143927657053209</v>
      </c>
      <c r="AB142" s="20">
        <v>0.17548511988426119</v>
      </c>
      <c r="AC142" s="20">
        <v>0.17557514663519469</v>
      </c>
      <c r="AD142" s="20">
        <v>0.14038965597274611</v>
      </c>
      <c r="AF142" s="20">
        <v>0.28735068668746888</v>
      </c>
      <c r="AG142" s="20">
        <v>8.7618378441038328E-2</v>
      </c>
      <c r="AH142" s="20">
        <v>0.1186178598498263</v>
      </c>
      <c r="AI142" s="20">
        <v>6.5889146835473936E-2</v>
      </c>
      <c r="AJ142" s="20">
        <v>0.44438074975398872</v>
      </c>
      <c r="AK142" s="20">
        <v>0.1064313352957322</v>
      </c>
      <c r="AL142" s="20">
        <v>0.13270919022734329</v>
      </c>
      <c r="AM142" s="20">
        <v>6.3159701543794688E-2</v>
      </c>
      <c r="AN142" s="20">
        <v>0.1204918995837843</v>
      </c>
      <c r="AP142" s="20">
        <v>0.23303794597712829</v>
      </c>
      <c r="AQ142" s="20">
        <v>9.7563618293061274E-2</v>
      </c>
      <c r="AR142" s="20">
        <v>0.1319983393474054</v>
      </c>
      <c r="AS142" s="20">
        <v>5.8384790329505887E-2</v>
      </c>
      <c r="AT142" s="20">
        <v>0.3569448719337624</v>
      </c>
      <c r="AU142" s="20">
        <v>8.403988428219443E-2</v>
      </c>
      <c r="AV142" s="20">
        <v>8.026535081348643E-2</v>
      </c>
      <c r="AW142" s="20">
        <v>0.1407933040761955</v>
      </c>
      <c r="AY142" s="20">
        <v>0.18646596496313081</v>
      </c>
      <c r="AZ142" s="20">
        <v>7.6123053720235104E-2</v>
      </c>
      <c r="BA142" s="20">
        <v>0.10092739844569119</v>
      </c>
      <c r="BB142" s="20">
        <v>5.8685290966872333E-2</v>
      </c>
      <c r="BC142" s="20">
        <v>0.33151371622184728</v>
      </c>
      <c r="BD142" s="20">
        <v>0.1012597345786674</v>
      </c>
      <c r="BE142" s="20">
        <v>0.18516901174485531</v>
      </c>
      <c r="BF142" s="20">
        <v>8.703046027992363E-2</v>
      </c>
      <c r="BG142" s="20">
        <v>0.1658736964617937</v>
      </c>
    </row>
    <row r="143" spans="2:59" x14ac:dyDescent="0.35">
      <c r="B143" s="19" t="s">
        <v>104</v>
      </c>
      <c r="C143" s="20">
        <v>0.29487856476822749</v>
      </c>
      <c r="D143" s="20">
        <v>0.30485405589478148</v>
      </c>
      <c r="E143" s="20">
        <v>0.21601320255040651</v>
      </c>
      <c r="F143" s="20">
        <v>0.22998645988716809</v>
      </c>
      <c r="G143" s="20">
        <v>0.27459508768689528</v>
      </c>
      <c r="H143" s="20">
        <v>0.35011849504995729</v>
      </c>
      <c r="I143" s="20">
        <v>0.38381216633603982</v>
      </c>
      <c r="K143" s="20">
        <v>0.31521154671186891</v>
      </c>
      <c r="L143" s="20">
        <v>0.27394162574084602</v>
      </c>
      <c r="N143" s="20">
        <v>0.30439251560340552</v>
      </c>
      <c r="O143" s="20">
        <v>0.31128302034943139</v>
      </c>
      <c r="P143" s="20">
        <v>0.25793575000081342</v>
      </c>
      <c r="Q143" s="20">
        <v>0.2430826835489065</v>
      </c>
      <c r="R143" s="20">
        <v>0.2918410461592284</v>
      </c>
      <c r="S143" s="20">
        <v>0.27755659351287348</v>
      </c>
      <c r="T143" s="20">
        <v>0.31550752299060958</v>
      </c>
      <c r="U143" s="20">
        <v>0.2683787581681269</v>
      </c>
      <c r="V143" s="20">
        <v>0.27240840347754308</v>
      </c>
      <c r="W143" s="20">
        <v>0.33843455872595052</v>
      </c>
      <c r="X143" s="20">
        <v>0.30270789556119221</v>
      </c>
      <c r="Y143" s="20">
        <v>0.31796078068435579</v>
      </c>
      <c r="AA143" s="20">
        <v>0.32773421593088731</v>
      </c>
      <c r="AB143" s="20">
        <v>0.33424242295657441</v>
      </c>
      <c r="AC143" s="20">
        <v>0.24801187504842731</v>
      </c>
      <c r="AD143" s="20">
        <v>0.26056772693563068</v>
      </c>
      <c r="AF143" s="20">
        <v>0.31477454328221133</v>
      </c>
      <c r="AG143" s="20">
        <v>0.30287373534729728</v>
      </c>
      <c r="AH143" s="20">
        <v>0.34879401877887772</v>
      </c>
      <c r="AI143" s="20">
        <v>0.22978748856189529</v>
      </c>
      <c r="AJ143" s="20">
        <v>0.20937353787037399</v>
      </c>
      <c r="AK143" s="20">
        <v>0.34132449681316679</v>
      </c>
      <c r="AL143" s="20">
        <v>0.22932993524849951</v>
      </c>
      <c r="AM143" s="20">
        <v>0.14213260315570911</v>
      </c>
      <c r="AN143" s="20">
        <v>0.35788667773551841</v>
      </c>
      <c r="AP143" s="20">
        <v>0.30389731723238939</v>
      </c>
      <c r="AQ143" s="20">
        <v>0.33795995938935991</v>
      </c>
      <c r="AR143" s="20">
        <v>0.3462286786193946</v>
      </c>
      <c r="AS143" s="20">
        <v>0.28902044448552028</v>
      </c>
      <c r="AT143" s="20">
        <v>0.21910662225918379</v>
      </c>
      <c r="AU143" s="20">
        <v>0.37169409572522322</v>
      </c>
      <c r="AV143" s="20">
        <v>0.12600492156819351</v>
      </c>
      <c r="AW143" s="20">
        <v>0.25941969326523923</v>
      </c>
      <c r="AY143" s="20">
        <v>0.30912532467952902</v>
      </c>
      <c r="AZ143" s="20">
        <v>0.35157200107669662</v>
      </c>
      <c r="BA143" s="20">
        <v>0.37835792501760851</v>
      </c>
      <c r="BB143" s="20">
        <v>0.28182983986800242</v>
      </c>
      <c r="BC143" s="20">
        <v>0.24426334531585719</v>
      </c>
      <c r="BD143" s="20">
        <v>0.37770729027517108</v>
      </c>
      <c r="BE143" s="20">
        <v>0.13907439773673891</v>
      </c>
      <c r="BF143" s="20">
        <v>0.31092766914406789</v>
      </c>
      <c r="BG143" s="20">
        <v>0.27845889667655987</v>
      </c>
    </row>
    <row r="144" spans="2:59" x14ac:dyDescent="0.35">
      <c r="B144" s="19" t="s">
        <v>105</v>
      </c>
      <c r="C144" s="20">
        <v>0.33796465453841251</v>
      </c>
      <c r="D144" s="20">
        <v>0.35174129831637729</v>
      </c>
      <c r="E144" s="20">
        <v>0.31111695797737332</v>
      </c>
      <c r="F144" s="20">
        <v>0.40129686578699819</v>
      </c>
      <c r="G144" s="20">
        <v>0.36421517888510507</v>
      </c>
      <c r="H144" s="20">
        <v>0.33622526597038382</v>
      </c>
      <c r="I144" s="20">
        <v>0.27940374472457152</v>
      </c>
      <c r="K144" s="20">
        <v>0.30459932232374931</v>
      </c>
      <c r="L144" s="20">
        <v>0.37117312216818049</v>
      </c>
      <c r="N144" s="20">
        <v>0.3582988029817738</v>
      </c>
      <c r="O144" s="20">
        <v>0.36699471231996539</v>
      </c>
      <c r="P144" s="20">
        <v>0.39168793483483461</v>
      </c>
      <c r="Q144" s="20">
        <v>0.46393177289697052</v>
      </c>
      <c r="R144" s="20">
        <v>0.26118672740907029</v>
      </c>
      <c r="S144" s="20">
        <v>0.40830706728108379</v>
      </c>
      <c r="T144" s="20">
        <v>0.32892172134009051</v>
      </c>
      <c r="U144" s="20">
        <v>0.34497965335112668</v>
      </c>
      <c r="V144" s="20">
        <v>0.27136352711051798</v>
      </c>
      <c r="W144" s="20">
        <v>0.32679839100339581</v>
      </c>
      <c r="X144" s="20">
        <v>0.38078645742800071</v>
      </c>
      <c r="Y144" s="20">
        <v>0.33528982779782251</v>
      </c>
      <c r="AA144" s="20">
        <v>0.29299589069038628</v>
      </c>
      <c r="AB144" s="20">
        <v>0.33257562914812278</v>
      </c>
      <c r="AC144" s="20">
        <v>0.36194932104353661</v>
      </c>
      <c r="AD144" s="20">
        <v>0.36916969645868059</v>
      </c>
      <c r="AF144" s="20">
        <v>0.23861651025241551</v>
      </c>
      <c r="AG144" s="20">
        <v>0.35185738291993501</v>
      </c>
      <c r="AH144" s="20">
        <v>0.35964596202849969</v>
      </c>
      <c r="AI144" s="20">
        <v>0.34717337575342661</v>
      </c>
      <c r="AJ144" s="20">
        <v>0.22973245195755099</v>
      </c>
      <c r="AK144" s="20">
        <v>0.34472465598790758</v>
      </c>
      <c r="AL144" s="20">
        <v>0.47321776310676811</v>
      </c>
      <c r="AM144" s="20">
        <v>0.58467369842200334</v>
      </c>
      <c r="AN144" s="20">
        <v>0.32488293294101012</v>
      </c>
      <c r="AP144" s="20">
        <v>0.27339504547663662</v>
      </c>
      <c r="AQ144" s="20">
        <v>0.33134088847477111</v>
      </c>
      <c r="AR144" s="20">
        <v>0.33679674144105148</v>
      </c>
      <c r="AS144" s="20">
        <v>0.37708105802650421</v>
      </c>
      <c r="AT144" s="20">
        <v>0.2369395042819811</v>
      </c>
      <c r="AU144" s="20">
        <v>0.36629684404507418</v>
      </c>
      <c r="AV144" s="20">
        <v>0.609903971245495</v>
      </c>
      <c r="AW144" s="20">
        <v>0.42723416486895138</v>
      </c>
      <c r="AY144" s="20">
        <v>0.28922231520874042</v>
      </c>
      <c r="AZ144" s="20">
        <v>0.31440462770835842</v>
      </c>
      <c r="BA144" s="20">
        <v>0.37854916928660082</v>
      </c>
      <c r="BB144" s="20">
        <v>0.3829708874309744</v>
      </c>
      <c r="BC144" s="20">
        <v>0.24395703477405381</v>
      </c>
      <c r="BD144" s="20">
        <v>0.36672064118822711</v>
      </c>
      <c r="BE144" s="20">
        <v>0.54204006023211804</v>
      </c>
      <c r="BF144" s="20">
        <v>0.46557529546721321</v>
      </c>
      <c r="BG144" s="20">
        <v>0.33882548173151289</v>
      </c>
    </row>
    <row r="145" spans="2:59" x14ac:dyDescent="0.35">
      <c r="B145" s="19" t="s">
        <v>106</v>
      </c>
      <c r="C145" s="20">
        <v>0.15688136565534361</v>
      </c>
      <c r="D145" s="20">
        <v>0.24728605088439329</v>
      </c>
      <c r="E145" s="20">
        <v>0.27173649810369932</v>
      </c>
      <c r="F145" s="20">
        <v>0.14579601272837739</v>
      </c>
      <c r="G145" s="20">
        <v>0.14331543621708481</v>
      </c>
      <c r="H145" s="20">
        <v>9.0125324716088667E-2</v>
      </c>
      <c r="I145" s="20">
        <v>6.832838711931484E-2</v>
      </c>
      <c r="K145" s="20">
        <v>0.14307017946606521</v>
      </c>
      <c r="L145" s="20">
        <v>0.1700031771515654</v>
      </c>
      <c r="N145" s="20">
        <v>0.1707864908137246</v>
      </c>
      <c r="O145" s="20">
        <v>7.0556066191352546E-2</v>
      </c>
      <c r="P145" s="20">
        <v>0.20442850871161819</v>
      </c>
      <c r="Q145" s="20">
        <v>0.14991547783902859</v>
      </c>
      <c r="R145" s="20">
        <v>0.24911551266497869</v>
      </c>
      <c r="S145" s="20">
        <v>0.1195438201970434</v>
      </c>
      <c r="T145" s="20">
        <v>0.1202580423970299</v>
      </c>
      <c r="U145" s="20">
        <v>0.18810653946375239</v>
      </c>
      <c r="V145" s="20">
        <v>0.2314255578705752</v>
      </c>
      <c r="W145" s="20">
        <v>0.1039317424604153</v>
      </c>
      <c r="X145" s="20">
        <v>7.7305249326469538E-2</v>
      </c>
      <c r="Y145" s="20">
        <v>9.7413457930303995E-2</v>
      </c>
      <c r="AA145" s="20">
        <v>0.15826083077088049</v>
      </c>
      <c r="AB145" s="20">
        <v>0.11799389198616229</v>
      </c>
      <c r="AC145" s="20">
        <v>0.1696882220913348</v>
      </c>
      <c r="AD145" s="20">
        <v>0.18497783608604981</v>
      </c>
      <c r="AF145" s="20">
        <v>0.1101302069924055</v>
      </c>
      <c r="AG145" s="20">
        <v>0.1996323195574698</v>
      </c>
      <c r="AH145" s="20">
        <v>0.13007000474787919</v>
      </c>
      <c r="AI145" s="20">
        <v>0.27435824203798442</v>
      </c>
      <c r="AJ145" s="20">
        <v>8.2341088704539322E-2</v>
      </c>
      <c r="AK145" s="20">
        <v>0.17676439130146029</v>
      </c>
      <c r="AL145" s="20">
        <v>0.12973196055285069</v>
      </c>
      <c r="AM145" s="20">
        <v>0.1606498598827133</v>
      </c>
      <c r="AN145" s="20">
        <v>0.17271626312913971</v>
      </c>
      <c r="AP145" s="20">
        <v>0.13904311904425479</v>
      </c>
      <c r="AQ145" s="20">
        <v>0.16348485309981961</v>
      </c>
      <c r="AR145" s="20">
        <v>0.15405939642018621</v>
      </c>
      <c r="AS145" s="20">
        <v>0.2208968060082441</v>
      </c>
      <c r="AT145" s="20">
        <v>0.154841343424483</v>
      </c>
      <c r="AU145" s="20">
        <v>0.16128054973688699</v>
      </c>
      <c r="AV145" s="20">
        <v>0.1415725615315726</v>
      </c>
      <c r="AW145" s="20">
        <v>0.14488231121238049</v>
      </c>
      <c r="AY145" s="20">
        <v>0.16570652027482899</v>
      </c>
      <c r="AZ145" s="20">
        <v>0.18383346216024221</v>
      </c>
      <c r="BA145" s="20">
        <v>9.4752367093476619E-2</v>
      </c>
      <c r="BB145" s="20">
        <v>0.22034847813189459</v>
      </c>
      <c r="BC145" s="20">
        <v>0.1493469075363274</v>
      </c>
      <c r="BD145" s="20">
        <v>0.12674433885955591</v>
      </c>
      <c r="BE145" s="20">
        <v>0.1006405617416742</v>
      </c>
      <c r="BF145" s="20">
        <v>0.10370561085796021</v>
      </c>
      <c r="BG145" s="20">
        <v>0.17090962069716009</v>
      </c>
    </row>
    <row r="146" spans="2:59" x14ac:dyDescent="0.35">
      <c r="B146" s="19" t="s">
        <v>107</v>
      </c>
      <c r="C146" s="20">
        <v>4.7446912061520297E-2</v>
      </c>
      <c r="D146" s="20">
        <v>3.8548020607816362E-2</v>
      </c>
      <c r="E146" s="20">
        <v>9.6923927606903174E-2</v>
      </c>
      <c r="F146" s="20">
        <v>6.3912736496434253E-2</v>
      </c>
      <c r="G146" s="20">
        <v>4.0212216697238783E-2</v>
      </c>
      <c r="H146" s="20">
        <v>1.769149990584068E-2</v>
      </c>
      <c r="I146" s="20">
        <v>2.5799242741449641E-2</v>
      </c>
      <c r="K146" s="20">
        <v>5.6193695716787638E-2</v>
      </c>
      <c r="L146" s="20">
        <v>3.9083873459770657E-2</v>
      </c>
      <c r="N146" s="20">
        <v>3.2909074925449013E-2</v>
      </c>
      <c r="O146" s="20">
        <v>9.5833639701268153E-2</v>
      </c>
      <c r="P146" s="20">
        <v>2.5272227671104101E-2</v>
      </c>
      <c r="Q146" s="20">
        <v>6.5169480703406599E-2</v>
      </c>
      <c r="R146" s="20">
        <v>5.7931377588210251E-2</v>
      </c>
      <c r="S146" s="20">
        <v>1.6650363093461511E-2</v>
      </c>
      <c r="T146" s="20">
        <v>6.9158542894147829E-2</v>
      </c>
      <c r="U146" s="20">
        <v>6.7131087587196422E-2</v>
      </c>
      <c r="V146" s="20">
        <v>5.1601800542187978E-2</v>
      </c>
      <c r="W146" s="20">
        <v>5.3520098300939907E-2</v>
      </c>
      <c r="X146" s="20">
        <v>1.166777503973675E-2</v>
      </c>
      <c r="Y146" s="20">
        <v>4.5048930730856307E-2</v>
      </c>
      <c r="AA146" s="20">
        <v>5.956978603731386E-2</v>
      </c>
      <c r="AB146" s="20">
        <v>3.970293602487935E-2</v>
      </c>
      <c r="AC146" s="20">
        <v>4.477543518150652E-2</v>
      </c>
      <c r="AD146" s="20">
        <v>4.4895084546892887E-2</v>
      </c>
      <c r="AF146" s="20">
        <v>4.9128052785498887E-2</v>
      </c>
      <c r="AG146" s="20">
        <v>5.8018183734259543E-2</v>
      </c>
      <c r="AH146" s="20">
        <v>4.2872154594917257E-2</v>
      </c>
      <c r="AI146" s="20">
        <v>8.2791746811219799E-2</v>
      </c>
      <c r="AJ146" s="20">
        <v>3.4172171713547139E-2</v>
      </c>
      <c r="AK146" s="20">
        <v>3.075512060173308E-2</v>
      </c>
      <c r="AL146" s="20">
        <v>3.5011150864538362E-2</v>
      </c>
      <c r="AM146" s="20">
        <v>4.9384136995779628E-2</v>
      </c>
      <c r="AN146" s="20">
        <v>2.4022226610547519E-2</v>
      </c>
      <c r="AP146" s="20">
        <v>5.0626572269590928E-2</v>
      </c>
      <c r="AQ146" s="20">
        <v>6.9650680742987997E-2</v>
      </c>
      <c r="AR146" s="20">
        <v>3.091684417196237E-2</v>
      </c>
      <c r="AS146" s="20">
        <v>5.4616901150225473E-2</v>
      </c>
      <c r="AT146" s="20">
        <v>3.216765810058976E-2</v>
      </c>
      <c r="AU146" s="20">
        <v>1.668862621062114E-2</v>
      </c>
      <c r="AV146" s="20">
        <v>4.2253194841252603E-2</v>
      </c>
      <c r="AW146" s="20">
        <v>2.7670526577233269E-2</v>
      </c>
      <c r="AY146" s="20">
        <v>4.9479874873770827E-2</v>
      </c>
      <c r="AZ146" s="20">
        <v>7.4066855334467788E-2</v>
      </c>
      <c r="BA146" s="20">
        <v>4.7413140156622929E-2</v>
      </c>
      <c r="BB146" s="20">
        <v>5.6165503602256327E-2</v>
      </c>
      <c r="BC146" s="20">
        <v>3.091899615191418E-2</v>
      </c>
      <c r="BD146" s="20">
        <v>2.7567995098378581E-2</v>
      </c>
      <c r="BE146" s="20">
        <v>3.307596854461356E-2</v>
      </c>
      <c r="BF146" s="20">
        <v>3.2760964250835127E-2</v>
      </c>
      <c r="BG146" s="20">
        <v>4.5932304432973428E-2</v>
      </c>
    </row>
    <row r="148" spans="2:59" ht="72.5" x14ac:dyDescent="0.35">
      <c r="B148" s="17" t="s">
        <v>112</v>
      </c>
    </row>
    <row r="149" spans="2:59" x14ac:dyDescent="0.35">
      <c r="B149" s="18" t="s">
        <v>16</v>
      </c>
    </row>
    <row r="150" spans="2:59" x14ac:dyDescent="0.35">
      <c r="B150" s="19" t="s">
        <v>103</v>
      </c>
      <c r="C150" s="20">
        <v>8.0290859567748354E-2</v>
      </c>
      <c r="D150" s="20">
        <v>5.9339949529954111E-2</v>
      </c>
      <c r="E150" s="20">
        <v>7.9275301703661163E-2</v>
      </c>
      <c r="F150" s="20">
        <v>9.0592796170124862E-2</v>
      </c>
      <c r="G150" s="20">
        <v>0.1169448362654411</v>
      </c>
      <c r="H150" s="20">
        <v>6.3015788150911856E-2</v>
      </c>
      <c r="I150" s="20">
        <v>6.8731496804475656E-2</v>
      </c>
      <c r="K150" s="20">
        <v>8.0934580890948168E-2</v>
      </c>
      <c r="L150" s="20">
        <v>7.8938742630637521E-2</v>
      </c>
      <c r="N150" s="20">
        <v>6.1667783677514812E-2</v>
      </c>
      <c r="O150" s="20">
        <v>8.8602343006981527E-2</v>
      </c>
      <c r="P150" s="20">
        <v>8.9017104489211546E-2</v>
      </c>
      <c r="Q150" s="20">
        <v>6.862240670433134E-2</v>
      </c>
      <c r="R150" s="20">
        <v>5.5699358110228941E-2</v>
      </c>
      <c r="S150" s="20">
        <v>9.9687930134717467E-2</v>
      </c>
      <c r="T150" s="20">
        <v>0.11869891745249821</v>
      </c>
      <c r="U150" s="20">
        <v>6.5207960541170798E-2</v>
      </c>
      <c r="V150" s="20">
        <v>7.2702874279980442E-2</v>
      </c>
      <c r="W150" s="20">
        <v>9.3720481661864377E-2</v>
      </c>
      <c r="X150" s="20">
        <v>0.1102388364265614</v>
      </c>
      <c r="Y150" s="20">
        <v>6.0106509541934812E-2</v>
      </c>
      <c r="AA150" s="20">
        <v>4.1506018610224987E-2</v>
      </c>
      <c r="AB150" s="20">
        <v>6.1511204614405672E-2</v>
      </c>
      <c r="AC150" s="20">
        <v>0.1220127649859339</v>
      </c>
      <c r="AD150" s="20">
        <v>0.1051618597180629</v>
      </c>
      <c r="AF150" s="20">
        <v>0.1181507300580312</v>
      </c>
      <c r="AG150" s="20">
        <v>3.1170631792343351E-2</v>
      </c>
      <c r="AH150" s="20">
        <v>2.8100788748647229E-2</v>
      </c>
      <c r="AI150" s="20">
        <v>4.5695702427027411E-2</v>
      </c>
      <c r="AJ150" s="20">
        <v>0.26724491358325903</v>
      </c>
      <c r="AK150" s="20">
        <v>7.5471228411719368E-2</v>
      </c>
      <c r="AL150" s="20">
        <v>0.1044813218503761</v>
      </c>
      <c r="AM150" s="20">
        <v>4.7172609218868677E-2</v>
      </c>
      <c r="AN150" s="20">
        <v>9.1991185583188376E-2</v>
      </c>
      <c r="AP150" s="20">
        <v>0.1062326379180018</v>
      </c>
      <c r="AQ150" s="20">
        <v>3.7219513738742431E-2</v>
      </c>
      <c r="AR150" s="20">
        <v>4.409418782113219E-2</v>
      </c>
      <c r="AS150" s="20">
        <v>6.1829095436806022E-2</v>
      </c>
      <c r="AT150" s="20">
        <v>0.14795824179645581</v>
      </c>
      <c r="AU150" s="20">
        <v>5.2250913697331217E-2</v>
      </c>
      <c r="AV150" s="20">
        <v>7.8792625527075E-2</v>
      </c>
      <c r="AW150" s="20">
        <v>0.1044883458679545</v>
      </c>
      <c r="AY150" s="20">
        <v>7.5450361786323986E-2</v>
      </c>
      <c r="AZ150" s="20">
        <v>2.5677557546150299E-2</v>
      </c>
      <c r="BA150" s="20">
        <v>5.4510236545372702E-2</v>
      </c>
      <c r="BB150" s="20">
        <v>4.325827425327361E-2</v>
      </c>
      <c r="BC150" s="20">
        <v>0.15555655036816721</v>
      </c>
      <c r="BD150" s="20">
        <v>4.5919036720095938E-2</v>
      </c>
      <c r="BE150" s="20">
        <v>0.16769364750289081</v>
      </c>
      <c r="BF150" s="20">
        <v>4.7568842448715967E-2</v>
      </c>
      <c r="BG150" s="20">
        <v>7.5061606997550365E-2</v>
      </c>
    </row>
    <row r="151" spans="2:59" x14ac:dyDescent="0.35">
      <c r="B151" s="19" t="s">
        <v>104</v>
      </c>
      <c r="C151" s="20">
        <v>0.15378563966636749</v>
      </c>
      <c r="D151" s="20">
        <v>0.2210042573220195</v>
      </c>
      <c r="E151" s="20">
        <v>0.15626680873559479</v>
      </c>
      <c r="F151" s="20">
        <v>0.14244719135416259</v>
      </c>
      <c r="G151" s="20">
        <v>0.14893305090553899</v>
      </c>
      <c r="H151" s="20">
        <v>0.14180618811245721</v>
      </c>
      <c r="I151" s="20">
        <v>0.12811525418152811</v>
      </c>
      <c r="K151" s="20">
        <v>0.14814413053285469</v>
      </c>
      <c r="L151" s="20">
        <v>0.15890710052328019</v>
      </c>
      <c r="N151" s="20">
        <v>0.1442165743006478</v>
      </c>
      <c r="O151" s="20">
        <v>0.17006738272294031</v>
      </c>
      <c r="P151" s="20">
        <v>0.1454601333787221</v>
      </c>
      <c r="Q151" s="20">
        <v>0.13425826640549149</v>
      </c>
      <c r="R151" s="20">
        <v>0.1221247444391015</v>
      </c>
      <c r="S151" s="20">
        <v>0.1368130699392005</v>
      </c>
      <c r="T151" s="20">
        <v>0.1569980047588847</v>
      </c>
      <c r="U151" s="20">
        <v>0.1771368210170384</v>
      </c>
      <c r="V151" s="20">
        <v>0.15496865622123021</v>
      </c>
      <c r="W151" s="20">
        <v>0.13438470920930859</v>
      </c>
      <c r="X151" s="20">
        <v>0.21987461364934771</v>
      </c>
      <c r="Y151" s="20">
        <v>0.16660339130268159</v>
      </c>
      <c r="AA151" s="20">
        <v>0.13398576760943001</v>
      </c>
      <c r="AB151" s="20">
        <v>0.14932910943058861</v>
      </c>
      <c r="AC151" s="20">
        <v>0.17855184527651849</v>
      </c>
      <c r="AD151" s="20">
        <v>0.15840442749157699</v>
      </c>
      <c r="AF151" s="20">
        <v>0.19345694615020459</v>
      </c>
      <c r="AG151" s="20">
        <v>9.4758879211543676E-2</v>
      </c>
      <c r="AH151" s="20">
        <v>0.1008512292712702</v>
      </c>
      <c r="AI151" s="20">
        <v>0.15675674106024001</v>
      </c>
      <c r="AJ151" s="20">
        <v>0.1267634972105337</v>
      </c>
      <c r="AK151" s="20">
        <v>0.1032650962587703</v>
      </c>
      <c r="AL151" s="20">
        <v>0.1739252336623289</v>
      </c>
      <c r="AM151" s="20">
        <v>0.1912737927364753</v>
      </c>
      <c r="AN151" s="20">
        <v>0.22936993709618739</v>
      </c>
      <c r="AP151" s="20">
        <v>0.18432268042668179</v>
      </c>
      <c r="AQ151" s="20">
        <v>0.10243250361381059</v>
      </c>
      <c r="AR151" s="20">
        <v>0.1025559235201471</v>
      </c>
      <c r="AS151" s="20">
        <v>0.13787670733046539</v>
      </c>
      <c r="AT151" s="20">
        <v>0.21756821077859589</v>
      </c>
      <c r="AU151" s="20">
        <v>9.7556765248007646E-2</v>
      </c>
      <c r="AV151" s="20">
        <v>0.16873984817678561</v>
      </c>
      <c r="AW151" s="20">
        <v>0.19690346058835301</v>
      </c>
      <c r="AY151" s="20">
        <v>0.1768370599504315</v>
      </c>
      <c r="AZ151" s="20">
        <v>7.1646750455979846E-2</v>
      </c>
      <c r="BA151" s="20">
        <v>0.1128026624148577</v>
      </c>
      <c r="BB151" s="20">
        <v>0.1759136810657409</v>
      </c>
      <c r="BC151" s="20">
        <v>0.2221773150471624</v>
      </c>
      <c r="BD151" s="20">
        <v>7.3820380958624338E-2</v>
      </c>
      <c r="BE151" s="20">
        <v>0.15057128516664131</v>
      </c>
      <c r="BF151" s="20">
        <v>0.16070416465365231</v>
      </c>
      <c r="BG151" s="20">
        <v>0.15569314467587139</v>
      </c>
    </row>
    <row r="152" spans="2:59" x14ac:dyDescent="0.35">
      <c r="B152" s="19" t="s">
        <v>105</v>
      </c>
      <c r="C152" s="20">
        <v>0.28520466345789192</v>
      </c>
      <c r="D152" s="20">
        <v>0.30657232330222389</v>
      </c>
      <c r="E152" s="20">
        <v>0.2675823545402104</v>
      </c>
      <c r="F152" s="20">
        <v>0.3271202915697175</v>
      </c>
      <c r="G152" s="20">
        <v>0.28725217145146298</v>
      </c>
      <c r="H152" s="20">
        <v>0.26022586944679799</v>
      </c>
      <c r="I152" s="20">
        <v>0.2664878206521758</v>
      </c>
      <c r="K152" s="20">
        <v>0.26690135078834781</v>
      </c>
      <c r="L152" s="20">
        <v>0.30222097413316229</v>
      </c>
      <c r="N152" s="20">
        <v>0.21784770647012841</v>
      </c>
      <c r="O152" s="20">
        <v>0.23770201817779679</v>
      </c>
      <c r="P152" s="20">
        <v>0.31234103941799418</v>
      </c>
      <c r="Q152" s="20">
        <v>0.29259317407614921</v>
      </c>
      <c r="R152" s="20">
        <v>0.1971938126017537</v>
      </c>
      <c r="S152" s="20">
        <v>0.33875660250632961</v>
      </c>
      <c r="T152" s="20">
        <v>0.28333800178307189</v>
      </c>
      <c r="U152" s="20">
        <v>0.28884090085727249</v>
      </c>
      <c r="V152" s="20">
        <v>0.29820699287511571</v>
      </c>
      <c r="W152" s="20">
        <v>0.31268174906920138</v>
      </c>
      <c r="X152" s="20">
        <v>0.31393034126951758</v>
      </c>
      <c r="Y152" s="20">
        <v>0.32199381709889868</v>
      </c>
      <c r="AA152" s="20">
        <v>0.25030097860186851</v>
      </c>
      <c r="AB152" s="20">
        <v>0.27660680678662841</v>
      </c>
      <c r="AC152" s="20">
        <v>0.3139382638986104</v>
      </c>
      <c r="AD152" s="20">
        <v>0.30730137075568081</v>
      </c>
      <c r="AF152" s="20">
        <v>0.2378831738195582</v>
      </c>
      <c r="AG152" s="20">
        <v>0.25844901960498351</v>
      </c>
      <c r="AH152" s="20">
        <v>0.30166043558617051</v>
      </c>
      <c r="AI152" s="20">
        <v>0.29701565072414249</v>
      </c>
      <c r="AJ152" s="20">
        <v>0.1890598861994108</v>
      </c>
      <c r="AK152" s="20">
        <v>0.2310437837842711</v>
      </c>
      <c r="AL152" s="20">
        <v>0.42728657498918698</v>
      </c>
      <c r="AM152" s="20">
        <v>0.50219271205498406</v>
      </c>
      <c r="AN152" s="20">
        <v>0.26281220535741262</v>
      </c>
      <c r="AP152" s="20">
        <v>0.25068336911191941</v>
      </c>
      <c r="AQ152" s="20">
        <v>0.2405318138205822</v>
      </c>
      <c r="AR152" s="20">
        <v>0.28393818389497261</v>
      </c>
      <c r="AS152" s="20">
        <v>0.34870205036417479</v>
      </c>
      <c r="AT152" s="20">
        <v>0.28590619822141899</v>
      </c>
      <c r="AU152" s="20">
        <v>0.25321866752605299</v>
      </c>
      <c r="AV152" s="20">
        <v>0.51174398028480383</v>
      </c>
      <c r="AW152" s="20">
        <v>0.34569223320283787</v>
      </c>
      <c r="AY152" s="20">
        <v>0.25780587340084349</v>
      </c>
      <c r="AZ152" s="20">
        <v>0.22012723943700219</v>
      </c>
      <c r="BA152" s="20">
        <v>0.30528353844459188</v>
      </c>
      <c r="BB152" s="20">
        <v>0.30279913860411561</v>
      </c>
      <c r="BC152" s="20">
        <v>0.2763774985162995</v>
      </c>
      <c r="BD152" s="20">
        <v>0.25121162151866427</v>
      </c>
      <c r="BE152" s="20">
        <v>0.44410412446869529</v>
      </c>
      <c r="BF152" s="20">
        <v>0.38709196288113301</v>
      </c>
      <c r="BG152" s="20">
        <v>0.24493810969269481</v>
      </c>
    </row>
    <row r="153" spans="2:59" x14ac:dyDescent="0.35">
      <c r="B153" s="19" t="s">
        <v>106</v>
      </c>
      <c r="C153" s="20">
        <v>0.35785779057018507</v>
      </c>
      <c r="D153" s="20">
        <v>0.35994257738533209</v>
      </c>
      <c r="E153" s="20">
        <v>0.34893181225910758</v>
      </c>
      <c r="F153" s="20">
        <v>0.33972188673575759</v>
      </c>
      <c r="G153" s="20">
        <v>0.34603805090303419</v>
      </c>
      <c r="H153" s="20">
        <v>0.38134385196279452</v>
      </c>
      <c r="I153" s="20">
        <v>0.3721450958929039</v>
      </c>
      <c r="K153" s="20">
        <v>0.37188550861340808</v>
      </c>
      <c r="L153" s="20">
        <v>0.34563290198972613</v>
      </c>
      <c r="N153" s="20">
        <v>0.42655515849995129</v>
      </c>
      <c r="O153" s="20">
        <v>0.35633734138245948</v>
      </c>
      <c r="P153" s="20">
        <v>0.36618906902843668</v>
      </c>
      <c r="Q153" s="20">
        <v>0.38998936169561821</v>
      </c>
      <c r="R153" s="20">
        <v>0.45282280221578719</v>
      </c>
      <c r="S153" s="20">
        <v>0.3203693253706848</v>
      </c>
      <c r="T153" s="20">
        <v>0.30119456119815458</v>
      </c>
      <c r="U153" s="20">
        <v>0.36043973701639731</v>
      </c>
      <c r="V153" s="20">
        <v>0.3565371494534369</v>
      </c>
      <c r="W153" s="20">
        <v>0.34733472258668441</v>
      </c>
      <c r="X153" s="20">
        <v>0.28198715584247469</v>
      </c>
      <c r="Y153" s="20">
        <v>0.31452207366840068</v>
      </c>
      <c r="AA153" s="20">
        <v>0.4050068897551537</v>
      </c>
      <c r="AB153" s="20">
        <v>0.38332361685708349</v>
      </c>
      <c r="AC153" s="20">
        <v>0.28173083717786818</v>
      </c>
      <c r="AD153" s="20">
        <v>0.34576235450015302</v>
      </c>
      <c r="AF153" s="20">
        <v>0.3346000706448381</v>
      </c>
      <c r="AG153" s="20">
        <v>0.42421945661322319</v>
      </c>
      <c r="AH153" s="20">
        <v>0.43986812850271689</v>
      </c>
      <c r="AI153" s="20">
        <v>0.41300170167356681</v>
      </c>
      <c r="AJ153" s="20">
        <v>0.32179070408739141</v>
      </c>
      <c r="AK153" s="20">
        <v>0.49578027602583552</v>
      </c>
      <c r="AL153" s="20">
        <v>0.2296811135475226</v>
      </c>
      <c r="AM153" s="20">
        <v>0.17693843794794359</v>
      </c>
      <c r="AN153" s="20">
        <v>0.34460299364557639</v>
      </c>
      <c r="AP153" s="20">
        <v>0.33743729005323081</v>
      </c>
      <c r="AQ153" s="20">
        <v>0.41336090653055352</v>
      </c>
      <c r="AR153" s="20">
        <v>0.46545461237131042</v>
      </c>
      <c r="AS153" s="20">
        <v>0.37668602347899899</v>
      </c>
      <c r="AT153" s="20">
        <v>0.29872094656558801</v>
      </c>
      <c r="AU153" s="20">
        <v>0.49446217723663982</v>
      </c>
      <c r="AV153" s="20">
        <v>0.20250341867846261</v>
      </c>
      <c r="AW153" s="20">
        <v>0.2781627907746006</v>
      </c>
      <c r="AY153" s="20">
        <v>0.36577327102119889</v>
      </c>
      <c r="AZ153" s="20">
        <v>0.42518717017847718</v>
      </c>
      <c r="BA153" s="20">
        <v>0.41800751258290297</v>
      </c>
      <c r="BB153" s="20">
        <v>0.3863640848318351</v>
      </c>
      <c r="BC153" s="20">
        <v>0.29663287448219672</v>
      </c>
      <c r="BD153" s="20">
        <v>0.47121344142711158</v>
      </c>
      <c r="BE153" s="20">
        <v>0.21316741820009499</v>
      </c>
      <c r="BF153" s="20">
        <v>0.3033985135726095</v>
      </c>
      <c r="BG153" s="20">
        <v>0.38915312074070602</v>
      </c>
    </row>
    <row r="154" spans="2:59" x14ac:dyDescent="0.35">
      <c r="B154" s="19" t="s">
        <v>107</v>
      </c>
      <c r="C154" s="20">
        <v>0.1228610467378073</v>
      </c>
      <c r="D154" s="20">
        <v>5.3140892460470587E-2</v>
      </c>
      <c r="E154" s="20">
        <v>0.14794372276142601</v>
      </c>
      <c r="F154" s="20">
        <v>0.1001178341702373</v>
      </c>
      <c r="G154" s="20">
        <v>0.10083189047452271</v>
      </c>
      <c r="H154" s="20">
        <v>0.1536083023270384</v>
      </c>
      <c r="I154" s="20">
        <v>0.16452033246891659</v>
      </c>
      <c r="K154" s="20">
        <v>0.1321344291744411</v>
      </c>
      <c r="L154" s="20">
        <v>0.1143002807231938</v>
      </c>
      <c r="N154" s="20">
        <v>0.14971277705175789</v>
      </c>
      <c r="O154" s="20">
        <v>0.14729091470982181</v>
      </c>
      <c r="P154" s="20">
        <v>8.6992653685635371E-2</v>
      </c>
      <c r="Q154" s="20">
        <v>0.11453679111840979</v>
      </c>
      <c r="R154" s="20">
        <v>0.1721592826331286</v>
      </c>
      <c r="S154" s="20">
        <v>0.10437307204906771</v>
      </c>
      <c r="T154" s="20">
        <v>0.13977051480739069</v>
      </c>
      <c r="U154" s="20">
        <v>0.10837458056812101</v>
      </c>
      <c r="V154" s="20">
        <v>0.1175843271702366</v>
      </c>
      <c r="W154" s="20">
        <v>0.111878337472941</v>
      </c>
      <c r="X154" s="20">
        <v>7.396905281209834E-2</v>
      </c>
      <c r="Y154" s="20">
        <v>0.13677420838808441</v>
      </c>
      <c r="AA154" s="20">
        <v>0.1692003454233228</v>
      </c>
      <c r="AB154" s="20">
        <v>0.12922926231129389</v>
      </c>
      <c r="AC154" s="20">
        <v>0.10376628866106891</v>
      </c>
      <c r="AD154" s="20">
        <v>8.3369987534526319E-2</v>
      </c>
      <c r="AF154" s="20">
        <v>0.11590907932736801</v>
      </c>
      <c r="AG154" s="20">
        <v>0.19140201277790611</v>
      </c>
      <c r="AH154" s="20">
        <v>0.1295194178911952</v>
      </c>
      <c r="AI154" s="20">
        <v>8.7530204115023297E-2</v>
      </c>
      <c r="AJ154" s="20">
        <v>9.5140998919405223E-2</v>
      </c>
      <c r="AK154" s="20">
        <v>9.4439615519403858E-2</v>
      </c>
      <c r="AL154" s="20">
        <v>6.4625755950585284E-2</v>
      </c>
      <c r="AM154" s="20">
        <v>8.2422448041728574E-2</v>
      </c>
      <c r="AN154" s="20">
        <v>7.122367831763525E-2</v>
      </c>
      <c r="AP154" s="20">
        <v>0.12132402249016611</v>
      </c>
      <c r="AQ154" s="20">
        <v>0.20645526229631089</v>
      </c>
      <c r="AR154" s="20">
        <v>0.10395709239243781</v>
      </c>
      <c r="AS154" s="20">
        <v>7.4906123389554657E-2</v>
      </c>
      <c r="AT154" s="20">
        <v>4.9846402637941108E-2</v>
      </c>
      <c r="AU154" s="20">
        <v>0.1025114762919684</v>
      </c>
      <c r="AV154" s="20">
        <v>3.8220127332873159E-2</v>
      </c>
      <c r="AW154" s="20">
        <v>7.4753169566253969E-2</v>
      </c>
      <c r="AY154" s="20">
        <v>0.12413343384120221</v>
      </c>
      <c r="AZ154" s="20">
        <v>0.25736128238239048</v>
      </c>
      <c r="BA154" s="20">
        <v>0.1093960500122747</v>
      </c>
      <c r="BB154" s="20">
        <v>9.166482124503493E-2</v>
      </c>
      <c r="BC154" s="20">
        <v>4.9255761586174222E-2</v>
      </c>
      <c r="BD154" s="20">
        <v>0.1578355193755038</v>
      </c>
      <c r="BE154" s="20">
        <v>2.4463524661677678E-2</v>
      </c>
      <c r="BF154" s="20">
        <v>0.1012365164438892</v>
      </c>
      <c r="BG154" s="20">
        <v>0.13515401789317741</v>
      </c>
    </row>
    <row r="156" spans="2:59" ht="58" x14ac:dyDescent="0.35">
      <c r="B156" s="17" t="s">
        <v>113</v>
      </c>
    </row>
    <row r="157" spans="2:59" x14ac:dyDescent="0.35">
      <c r="B157" s="18" t="s">
        <v>16</v>
      </c>
    </row>
    <row r="158" spans="2:59" x14ac:dyDescent="0.35">
      <c r="B158" s="19" t="s">
        <v>103</v>
      </c>
      <c r="C158" s="20">
        <v>9.4586352839825388E-2</v>
      </c>
      <c r="D158" s="20">
        <v>7.8099728016936001E-2</v>
      </c>
      <c r="E158" s="20">
        <v>7.4768176357691188E-2</v>
      </c>
      <c r="F158" s="20">
        <v>9.9451336097357235E-2</v>
      </c>
      <c r="G158" s="20">
        <v>9.6656714180223618E-2</v>
      </c>
      <c r="H158" s="20">
        <v>9.8583279919117167E-2</v>
      </c>
      <c r="I158" s="20">
        <v>0.113327031557168</v>
      </c>
      <c r="K158" s="20">
        <v>0.1094224229065186</v>
      </c>
      <c r="L158" s="20">
        <v>7.9400355602648909E-2</v>
      </c>
      <c r="N158" s="20">
        <v>6.2060326356294153E-2</v>
      </c>
      <c r="O158" s="20">
        <v>0.1575730556057697</v>
      </c>
      <c r="P158" s="20">
        <v>5.5679025497487267E-2</v>
      </c>
      <c r="Q158" s="20">
        <v>0.1190259888512487</v>
      </c>
      <c r="R158" s="20">
        <v>8.7415706623476822E-2</v>
      </c>
      <c r="S158" s="20">
        <v>0.11363210098942141</v>
      </c>
      <c r="T158" s="20">
        <v>9.7087185960212721E-2</v>
      </c>
      <c r="U158" s="20">
        <v>7.9345882690897332E-2</v>
      </c>
      <c r="V158" s="20">
        <v>8.0592597512579092E-2</v>
      </c>
      <c r="W158" s="20">
        <v>0.10051682072456949</v>
      </c>
      <c r="X158" s="20">
        <v>0.1146931585927969</v>
      </c>
      <c r="Y158" s="20">
        <v>0.11755448888735009</v>
      </c>
      <c r="AA158" s="20">
        <v>5.9176164038062848E-2</v>
      </c>
      <c r="AB158" s="20">
        <v>9.5953931510666154E-2</v>
      </c>
      <c r="AC158" s="20">
        <v>0.13297817614903909</v>
      </c>
      <c r="AD158" s="20">
        <v>9.7838164624496696E-2</v>
      </c>
      <c r="AF158" s="20">
        <v>0.14071437938241521</v>
      </c>
      <c r="AG158" s="20">
        <v>3.5064415295782483E-2</v>
      </c>
      <c r="AH158" s="20">
        <v>4.44116182723635E-2</v>
      </c>
      <c r="AI158" s="20">
        <v>7.9477903044830461E-2</v>
      </c>
      <c r="AJ158" s="20">
        <v>0.29908142639729512</v>
      </c>
      <c r="AK158" s="20">
        <v>8.7909033450020074E-2</v>
      </c>
      <c r="AL158" s="20">
        <v>0.10853935030268271</v>
      </c>
      <c r="AM158" s="20">
        <v>6.3997882061469585E-2</v>
      </c>
      <c r="AN158" s="20">
        <v>0.1099584455626106</v>
      </c>
      <c r="AP158" s="20">
        <v>0.1144894670393488</v>
      </c>
      <c r="AQ158" s="20">
        <v>4.2909790947467497E-2</v>
      </c>
      <c r="AR158" s="20">
        <v>8.5260063792465049E-2</v>
      </c>
      <c r="AS158" s="20">
        <v>5.9952312098787083E-2</v>
      </c>
      <c r="AT158" s="20">
        <v>0.20474055213505141</v>
      </c>
      <c r="AU158" s="20">
        <v>4.8773026685467007E-2</v>
      </c>
      <c r="AV158" s="20">
        <v>3.8559449863550102E-2</v>
      </c>
      <c r="AW158" s="20">
        <v>0.1150622197163155</v>
      </c>
      <c r="AY158" s="20">
        <v>8.8227266094136517E-2</v>
      </c>
      <c r="AZ158" s="20">
        <v>2.9832883642732538E-2</v>
      </c>
      <c r="BA158" s="20">
        <v>5.3204535164445108E-2</v>
      </c>
      <c r="BB158" s="20">
        <v>4.8548282445215828E-2</v>
      </c>
      <c r="BC158" s="20">
        <v>0.18711359445989331</v>
      </c>
      <c r="BD158" s="20">
        <v>4.2862607461629322E-2</v>
      </c>
      <c r="BE158" s="20">
        <v>0.19935250990556189</v>
      </c>
      <c r="BF158" s="20">
        <v>5.5740970912962963E-2</v>
      </c>
      <c r="BG158" s="20">
        <v>0.1000918457346861</v>
      </c>
    </row>
    <row r="159" spans="2:59" x14ac:dyDescent="0.35">
      <c r="B159" s="19" t="s">
        <v>104</v>
      </c>
      <c r="C159" s="20">
        <v>0.1985031154277152</v>
      </c>
      <c r="D159" s="20">
        <v>0.2651115047667133</v>
      </c>
      <c r="E159" s="20">
        <v>0.20206312334816171</v>
      </c>
      <c r="F159" s="20">
        <v>0.22141207463831319</v>
      </c>
      <c r="G159" s="20">
        <v>0.20109599487655641</v>
      </c>
      <c r="H159" s="20">
        <v>0.19098433569188911</v>
      </c>
      <c r="I159" s="20">
        <v>0.1357408503216867</v>
      </c>
      <c r="K159" s="20">
        <v>0.187019867488431</v>
      </c>
      <c r="L159" s="20">
        <v>0.2083077088994619</v>
      </c>
      <c r="N159" s="20">
        <v>0.17428468024899699</v>
      </c>
      <c r="O159" s="20">
        <v>0.1167660866585906</v>
      </c>
      <c r="P159" s="20">
        <v>0.25759320931306962</v>
      </c>
      <c r="Q159" s="20">
        <v>0.2394913238162843</v>
      </c>
      <c r="R159" s="20">
        <v>0.18967845312352441</v>
      </c>
      <c r="S159" s="20">
        <v>0.1915023941448111</v>
      </c>
      <c r="T159" s="20">
        <v>0.2396024346097638</v>
      </c>
      <c r="U159" s="20">
        <v>0.16462372053099281</v>
      </c>
      <c r="V159" s="20">
        <v>0.20023724363246351</v>
      </c>
      <c r="W159" s="20">
        <v>0.1918373679574582</v>
      </c>
      <c r="X159" s="20">
        <v>0.25040411496000309</v>
      </c>
      <c r="Y159" s="20">
        <v>0.1783804467436132</v>
      </c>
      <c r="AA159" s="20">
        <v>0.16322046171587709</v>
      </c>
      <c r="AB159" s="20">
        <v>0.20370195893234591</v>
      </c>
      <c r="AC159" s="20">
        <v>0.2177499068177802</v>
      </c>
      <c r="AD159" s="20">
        <v>0.21478056145594199</v>
      </c>
      <c r="AF159" s="20">
        <v>0.22540931188896801</v>
      </c>
      <c r="AG159" s="20">
        <v>0.16279469315838849</v>
      </c>
      <c r="AH159" s="20">
        <v>0.1791899755306855</v>
      </c>
      <c r="AI159" s="20">
        <v>0.27545050149577022</v>
      </c>
      <c r="AJ159" s="20">
        <v>0.16822824036678241</v>
      </c>
      <c r="AK159" s="20">
        <v>0.17563321709719909</v>
      </c>
      <c r="AL159" s="20">
        <v>0.1895070872426689</v>
      </c>
      <c r="AM159" s="20">
        <v>0.13276467574899611</v>
      </c>
      <c r="AN159" s="20">
        <v>0.24652857996410671</v>
      </c>
      <c r="AP159" s="20">
        <v>0.23709959903983341</v>
      </c>
      <c r="AQ159" s="20">
        <v>0.16607672203638041</v>
      </c>
      <c r="AR159" s="20">
        <v>0.12352447063034409</v>
      </c>
      <c r="AS159" s="20">
        <v>0.29190338712626213</v>
      </c>
      <c r="AT159" s="20">
        <v>0.24178084228356739</v>
      </c>
      <c r="AU159" s="20">
        <v>0.15780383871854339</v>
      </c>
      <c r="AV159" s="20">
        <v>0.18469299259462019</v>
      </c>
      <c r="AW159" s="20">
        <v>0.18930267004279799</v>
      </c>
      <c r="AY159" s="20">
        <v>0.23863558406112301</v>
      </c>
      <c r="AZ159" s="20">
        <v>0.15163288181416501</v>
      </c>
      <c r="BA159" s="20">
        <v>0.15862687352408661</v>
      </c>
      <c r="BB159" s="20">
        <v>0.19560014844963941</v>
      </c>
      <c r="BC159" s="20">
        <v>0.26231276151578231</v>
      </c>
      <c r="BD159" s="20">
        <v>0.16627253335593489</v>
      </c>
      <c r="BE159" s="20">
        <v>0.12494042846924359</v>
      </c>
      <c r="BF159" s="20">
        <v>0.17857395643754151</v>
      </c>
      <c r="BG159" s="20">
        <v>0.19046590077500281</v>
      </c>
    </row>
    <row r="160" spans="2:59" x14ac:dyDescent="0.35">
      <c r="B160" s="19" t="s">
        <v>105</v>
      </c>
      <c r="C160" s="20">
        <v>0.28009461573195371</v>
      </c>
      <c r="D160" s="20">
        <v>0.27167734114397302</v>
      </c>
      <c r="E160" s="20">
        <v>0.25570615551967812</v>
      </c>
      <c r="F160" s="20">
        <v>0.31526387106640941</v>
      </c>
      <c r="G160" s="20">
        <v>0.29054724314335101</v>
      </c>
      <c r="H160" s="20">
        <v>0.26124557831036649</v>
      </c>
      <c r="I160" s="20">
        <v>0.28123788383399279</v>
      </c>
      <c r="K160" s="20">
        <v>0.26686083979722741</v>
      </c>
      <c r="L160" s="20">
        <v>0.29335068084544769</v>
      </c>
      <c r="N160" s="20">
        <v>0.29039246090495779</v>
      </c>
      <c r="O160" s="20">
        <v>0.28807314500038728</v>
      </c>
      <c r="P160" s="20">
        <v>0.2837340446397475</v>
      </c>
      <c r="Q160" s="20">
        <v>0.28519876423366508</v>
      </c>
      <c r="R160" s="20">
        <v>0.19428953012113381</v>
      </c>
      <c r="S160" s="20">
        <v>0.30086145573247292</v>
      </c>
      <c r="T160" s="20">
        <v>0.20462920180873639</v>
      </c>
      <c r="U160" s="20">
        <v>0.29249349185436913</v>
      </c>
      <c r="V160" s="20">
        <v>0.30361091161840958</v>
      </c>
      <c r="W160" s="20">
        <v>0.32232707601431021</v>
      </c>
      <c r="X160" s="20">
        <v>0.26481894645479132</v>
      </c>
      <c r="Y160" s="20">
        <v>0.31142405420287977</v>
      </c>
      <c r="AA160" s="20">
        <v>0.2729098229461826</v>
      </c>
      <c r="AB160" s="20">
        <v>0.2530863194001966</v>
      </c>
      <c r="AC160" s="20">
        <v>0.29585213419439538</v>
      </c>
      <c r="AD160" s="20">
        <v>0.30007662211488778</v>
      </c>
      <c r="AF160" s="20">
        <v>0.25794501606186809</v>
      </c>
      <c r="AG160" s="20">
        <v>0.22665200784442921</v>
      </c>
      <c r="AH160" s="20">
        <v>0.25911478736273352</v>
      </c>
      <c r="AI160" s="20">
        <v>0.30497364381983788</v>
      </c>
      <c r="AJ160" s="20">
        <v>0.2628520417871793</v>
      </c>
      <c r="AK160" s="20">
        <v>0.29924617074649101</v>
      </c>
      <c r="AL160" s="20">
        <v>0.41695805073266079</v>
      </c>
      <c r="AM160" s="20">
        <v>0.53172643305889744</v>
      </c>
      <c r="AN160" s="20">
        <v>0.23227179584572519</v>
      </c>
      <c r="AP160" s="20">
        <v>0.27687664838480652</v>
      </c>
      <c r="AQ160" s="20">
        <v>0.20883886537102209</v>
      </c>
      <c r="AR160" s="20">
        <v>0.27634880941255002</v>
      </c>
      <c r="AS160" s="20">
        <v>0.33041261319855603</v>
      </c>
      <c r="AT160" s="20">
        <v>0.25480214105669369</v>
      </c>
      <c r="AU160" s="20">
        <v>0.28252568775401832</v>
      </c>
      <c r="AV160" s="20">
        <v>0.55429182266699473</v>
      </c>
      <c r="AW160" s="20">
        <v>0.3656365037039398</v>
      </c>
      <c r="AY160" s="20">
        <v>0.28050283489389838</v>
      </c>
      <c r="AZ160" s="20">
        <v>0.18390651213588399</v>
      </c>
      <c r="BA160" s="20">
        <v>0.30042048099124868</v>
      </c>
      <c r="BB160" s="20">
        <v>0.30117081499407838</v>
      </c>
      <c r="BC160" s="20">
        <v>0.2533499307836965</v>
      </c>
      <c r="BD160" s="20">
        <v>0.29066922156295122</v>
      </c>
      <c r="BE160" s="20">
        <v>0.44187651201276418</v>
      </c>
      <c r="BF160" s="20">
        <v>0.41635272144726532</v>
      </c>
      <c r="BG160" s="20">
        <v>0.2616921227557954</v>
      </c>
    </row>
    <row r="161" spans="2:59" x14ac:dyDescent="0.35">
      <c r="B161" s="19" t="s">
        <v>106</v>
      </c>
      <c r="C161" s="20">
        <v>0.32790920809122509</v>
      </c>
      <c r="D161" s="20">
        <v>0.33822218622856409</v>
      </c>
      <c r="E161" s="20">
        <v>0.36607585645987673</v>
      </c>
      <c r="F161" s="20">
        <v>0.28257489632447802</v>
      </c>
      <c r="G161" s="20">
        <v>0.3247935777030187</v>
      </c>
      <c r="H161" s="20">
        <v>0.31791699141128849</v>
      </c>
      <c r="I161" s="20">
        <v>0.33593782648703158</v>
      </c>
      <c r="K161" s="20">
        <v>0.32790631006860338</v>
      </c>
      <c r="L161" s="20">
        <v>0.32929390129178898</v>
      </c>
      <c r="N161" s="20">
        <v>0.35566971442680673</v>
      </c>
      <c r="O161" s="20">
        <v>0.3654283128571954</v>
      </c>
      <c r="P161" s="20">
        <v>0.29617808099960657</v>
      </c>
      <c r="Q161" s="20">
        <v>0.25689744257723679</v>
      </c>
      <c r="R161" s="20">
        <v>0.40435749444446989</v>
      </c>
      <c r="S161" s="20">
        <v>0.31245159318965893</v>
      </c>
      <c r="T161" s="20">
        <v>0.36389033033617069</v>
      </c>
      <c r="U161" s="20">
        <v>0.38199298958827749</v>
      </c>
      <c r="V161" s="20">
        <v>0.31487788107114673</v>
      </c>
      <c r="W161" s="20">
        <v>0.2731132380482249</v>
      </c>
      <c r="X161" s="20">
        <v>0.29286190659751798</v>
      </c>
      <c r="Y161" s="20">
        <v>0.30585121564693341</v>
      </c>
      <c r="AA161" s="20">
        <v>0.36829058723715852</v>
      </c>
      <c r="AB161" s="20">
        <v>0.34620802735610029</v>
      </c>
      <c r="AC161" s="20">
        <v>0.26673831488413657</v>
      </c>
      <c r="AD161" s="20">
        <v>0.32006550082469759</v>
      </c>
      <c r="AF161" s="20">
        <v>0.27321718796420169</v>
      </c>
      <c r="AG161" s="20">
        <v>0.44173096543438273</v>
      </c>
      <c r="AH161" s="20">
        <v>0.42558233354862168</v>
      </c>
      <c r="AI161" s="20">
        <v>0.25820217692435421</v>
      </c>
      <c r="AJ161" s="20">
        <v>0.21826677326218649</v>
      </c>
      <c r="AK161" s="20">
        <v>0.33073144853393349</v>
      </c>
      <c r="AL161" s="20">
        <v>0.2196171308695401</v>
      </c>
      <c r="AM161" s="20">
        <v>0.18871876296439591</v>
      </c>
      <c r="AN161" s="20">
        <v>0.34554121410043648</v>
      </c>
      <c r="AP161" s="20">
        <v>0.27929975788806732</v>
      </c>
      <c r="AQ161" s="20">
        <v>0.42908939739591972</v>
      </c>
      <c r="AR161" s="20">
        <v>0.39040792814242448</v>
      </c>
      <c r="AS161" s="20">
        <v>0.25678071400596197</v>
      </c>
      <c r="AT161" s="20">
        <v>0.25201529677736251</v>
      </c>
      <c r="AU161" s="20">
        <v>0.41268746362058689</v>
      </c>
      <c r="AV161" s="20">
        <v>0.1837684234727317</v>
      </c>
      <c r="AW161" s="20">
        <v>0.26660488432905549</v>
      </c>
      <c r="AY161" s="20">
        <v>0.3121232560069121</v>
      </c>
      <c r="AZ161" s="20">
        <v>0.43660622703017399</v>
      </c>
      <c r="BA161" s="20">
        <v>0.38775359367141121</v>
      </c>
      <c r="BB161" s="20">
        <v>0.38091527743435499</v>
      </c>
      <c r="BC161" s="20">
        <v>0.24536056805056239</v>
      </c>
      <c r="BD161" s="20">
        <v>0.35630026310815549</v>
      </c>
      <c r="BE161" s="20">
        <v>0.18540584280691799</v>
      </c>
      <c r="BF161" s="20">
        <v>0.26950964489150869</v>
      </c>
      <c r="BG161" s="20">
        <v>0.35954994792855999</v>
      </c>
    </row>
    <row r="162" spans="2:59" x14ac:dyDescent="0.35">
      <c r="B162" s="19" t="s">
        <v>107</v>
      </c>
      <c r="C162" s="20">
        <v>9.8906707909280578E-2</v>
      </c>
      <c r="D162" s="20">
        <v>4.6889239843813747E-2</v>
      </c>
      <c r="E162" s="20">
        <v>0.1013866883145922</v>
      </c>
      <c r="F162" s="20">
        <v>8.1297821873442144E-2</v>
      </c>
      <c r="G162" s="20">
        <v>8.6906470096850291E-2</v>
      </c>
      <c r="H162" s="20">
        <v>0.1312698146673385</v>
      </c>
      <c r="I162" s="20">
        <v>0.13375640780012099</v>
      </c>
      <c r="K162" s="20">
        <v>0.1087905597392196</v>
      </c>
      <c r="L162" s="20">
        <v>8.964735336065241E-2</v>
      </c>
      <c r="N162" s="20">
        <v>0.1175928180629444</v>
      </c>
      <c r="O162" s="20">
        <v>7.2159399878056932E-2</v>
      </c>
      <c r="P162" s="20">
        <v>0.10681563955008889</v>
      </c>
      <c r="Q162" s="20">
        <v>9.938648052156504E-2</v>
      </c>
      <c r="R162" s="20">
        <v>0.12425881568739509</v>
      </c>
      <c r="S162" s="20">
        <v>8.1552455943635832E-2</v>
      </c>
      <c r="T162" s="20">
        <v>9.4790847285116345E-2</v>
      </c>
      <c r="U162" s="20">
        <v>8.1543915335463221E-2</v>
      </c>
      <c r="V162" s="20">
        <v>0.1006813661654009</v>
      </c>
      <c r="W162" s="20">
        <v>0.11220549725543701</v>
      </c>
      <c r="X162" s="20">
        <v>7.7221873394890506E-2</v>
      </c>
      <c r="Y162" s="20">
        <v>8.678979451922364E-2</v>
      </c>
      <c r="AA162" s="20">
        <v>0.13640296406271901</v>
      </c>
      <c r="AB162" s="20">
        <v>0.1010497628006911</v>
      </c>
      <c r="AC162" s="20">
        <v>8.6681467954648608E-2</v>
      </c>
      <c r="AD162" s="20">
        <v>6.7239150979975779E-2</v>
      </c>
      <c r="AF162" s="20">
        <v>0.10271410470254699</v>
      </c>
      <c r="AG162" s="20">
        <v>0.13375791826701719</v>
      </c>
      <c r="AH162" s="20">
        <v>9.1701285285596026E-2</v>
      </c>
      <c r="AI162" s="20">
        <v>8.1895774715207245E-2</v>
      </c>
      <c r="AJ162" s="20">
        <v>5.1571518186556801E-2</v>
      </c>
      <c r="AK162" s="20">
        <v>0.1064801301723565</v>
      </c>
      <c r="AL162" s="20">
        <v>6.5378380852447363E-2</v>
      </c>
      <c r="AM162" s="20">
        <v>8.2792246166240979E-2</v>
      </c>
      <c r="AN162" s="20">
        <v>6.5699964527121124E-2</v>
      </c>
      <c r="AP162" s="20">
        <v>9.2234527647944015E-2</v>
      </c>
      <c r="AQ162" s="20">
        <v>0.15308522424921031</v>
      </c>
      <c r="AR162" s="20">
        <v>0.12445872802221659</v>
      </c>
      <c r="AS162" s="20">
        <v>6.0950973570432769E-2</v>
      </c>
      <c r="AT162" s="20">
        <v>4.6661167747324983E-2</v>
      </c>
      <c r="AU162" s="20">
        <v>9.8209983221384536E-2</v>
      </c>
      <c r="AV162" s="20">
        <v>3.8687311402103471E-2</v>
      </c>
      <c r="AW162" s="20">
        <v>6.3393722207891093E-2</v>
      </c>
      <c r="AY162" s="20">
        <v>8.0511058943930069E-2</v>
      </c>
      <c r="AZ162" s="20">
        <v>0.19802149537704439</v>
      </c>
      <c r="BA162" s="20">
        <v>9.999451664880836E-2</v>
      </c>
      <c r="BB162" s="20">
        <v>7.3765476676711364E-2</v>
      </c>
      <c r="BC162" s="20">
        <v>5.1863145190065553E-2</v>
      </c>
      <c r="BD162" s="20">
        <v>0.14389537451132911</v>
      </c>
      <c r="BE162" s="20">
        <v>4.8424706805512308E-2</v>
      </c>
      <c r="BF162" s="20">
        <v>7.9822706310721581E-2</v>
      </c>
      <c r="BG162" s="20">
        <v>8.8200182805955762E-2</v>
      </c>
    </row>
    <row r="164" spans="2:59" ht="58" x14ac:dyDescent="0.35">
      <c r="B164" s="17" t="s">
        <v>114</v>
      </c>
    </row>
    <row r="165" spans="2:59" x14ac:dyDescent="0.35">
      <c r="B165" s="18" t="s">
        <v>16</v>
      </c>
    </row>
    <row r="166" spans="2:59" x14ac:dyDescent="0.35">
      <c r="B166" s="19" t="s">
        <v>103</v>
      </c>
      <c r="C166" s="20">
        <v>8.5318906914337564E-2</v>
      </c>
      <c r="D166" s="20">
        <v>7.2473572824520341E-2</v>
      </c>
      <c r="E166" s="20">
        <v>6.4950425607812487E-2</v>
      </c>
      <c r="F166" s="20">
        <v>8.7166675609753469E-2</v>
      </c>
      <c r="G166" s="20">
        <v>0.1129955763942532</v>
      </c>
      <c r="H166" s="20">
        <v>9.2847035752716273E-2</v>
      </c>
      <c r="I166" s="20">
        <v>8.1490191939036449E-2</v>
      </c>
      <c r="K166" s="20">
        <v>0.10277681539880699</v>
      </c>
      <c r="L166" s="20">
        <v>6.8587389170614188E-2</v>
      </c>
      <c r="N166" s="20">
        <v>4.544003549027472E-2</v>
      </c>
      <c r="O166" s="20">
        <v>0.1076322394900277</v>
      </c>
      <c r="P166" s="20">
        <v>8.6483537231353644E-2</v>
      </c>
      <c r="Q166" s="20">
        <v>4.6198867355983303E-2</v>
      </c>
      <c r="R166" s="20">
        <v>9.0933693110060651E-2</v>
      </c>
      <c r="S166" s="20">
        <v>7.6914376167320095E-2</v>
      </c>
      <c r="T166" s="20">
        <v>8.7903764394249476E-2</v>
      </c>
      <c r="U166" s="20">
        <v>0.1124235584122167</v>
      </c>
      <c r="V166" s="20">
        <v>6.622937793441569E-2</v>
      </c>
      <c r="W166" s="20">
        <v>9.8969142889431566E-2</v>
      </c>
      <c r="X166" s="20">
        <v>8.9409776533042953E-2</v>
      </c>
      <c r="Y166" s="20">
        <v>0.112265584169635</v>
      </c>
      <c r="AA166" s="20">
        <v>5.2473763734158532E-2</v>
      </c>
      <c r="AB166" s="20">
        <v>9.7939665509586632E-2</v>
      </c>
      <c r="AC166" s="20">
        <v>0.1062743967587042</v>
      </c>
      <c r="AD166" s="20">
        <v>8.9432054925801779E-2</v>
      </c>
      <c r="AF166" s="20">
        <v>0.12710868621162921</v>
      </c>
      <c r="AG166" s="20">
        <v>2.9720558779815089E-2</v>
      </c>
      <c r="AH166" s="20">
        <v>3.0674894542736499E-2</v>
      </c>
      <c r="AI166" s="20">
        <v>4.577092719815859E-2</v>
      </c>
      <c r="AJ166" s="20">
        <v>0.38099799842987392</v>
      </c>
      <c r="AK166" s="20">
        <v>4.3075183806383553E-2</v>
      </c>
      <c r="AL166" s="20">
        <v>0.1029970563874264</v>
      </c>
      <c r="AM166" s="20">
        <v>8.1151060831047436E-2</v>
      </c>
      <c r="AN166" s="20">
        <v>8.906793905420185E-2</v>
      </c>
      <c r="AP166" s="20">
        <v>9.2483313361751626E-2</v>
      </c>
      <c r="AQ166" s="20">
        <v>3.9011714834795819E-2</v>
      </c>
      <c r="AR166" s="20">
        <v>3.5845644337360927E-2</v>
      </c>
      <c r="AS166" s="20">
        <v>3.5918856785833238E-2</v>
      </c>
      <c r="AT166" s="20">
        <v>0.22140894571529179</v>
      </c>
      <c r="AU166" s="20">
        <v>0</v>
      </c>
      <c r="AV166" s="20">
        <v>0.1029947155280484</v>
      </c>
      <c r="AW166" s="20">
        <v>0.1085644636433953</v>
      </c>
      <c r="AY166" s="20">
        <v>6.2338448537094533E-2</v>
      </c>
      <c r="AZ166" s="20">
        <v>3.051858106059294E-2</v>
      </c>
      <c r="BA166" s="20">
        <v>2.868702945426773E-2</v>
      </c>
      <c r="BB166" s="20">
        <v>3.5597886752522477E-2</v>
      </c>
      <c r="BC166" s="20">
        <v>0.177674500241949</v>
      </c>
      <c r="BD166" s="20">
        <v>0</v>
      </c>
      <c r="BE166" s="20">
        <v>0.17409249210326219</v>
      </c>
      <c r="BF166" s="20">
        <v>6.4776210790634156E-2</v>
      </c>
      <c r="BG166" s="20">
        <v>0.1333854788925887</v>
      </c>
    </row>
    <row r="167" spans="2:59" x14ac:dyDescent="0.35">
      <c r="B167" s="19" t="s">
        <v>104</v>
      </c>
      <c r="C167" s="20">
        <v>0.14155627042031321</v>
      </c>
      <c r="D167" s="20">
        <v>0.2187642681714059</v>
      </c>
      <c r="E167" s="20">
        <v>0.13067763877708241</v>
      </c>
      <c r="F167" s="20">
        <v>0.14385198134962651</v>
      </c>
      <c r="G167" s="20">
        <v>0.1460008774914783</v>
      </c>
      <c r="H167" s="20">
        <v>0.1268593784456728</v>
      </c>
      <c r="I167" s="20">
        <v>0.103363671739364</v>
      </c>
      <c r="K167" s="20">
        <v>0.1495231892546634</v>
      </c>
      <c r="L167" s="20">
        <v>0.13207942324839961</v>
      </c>
      <c r="N167" s="20">
        <v>0.14202937632223431</v>
      </c>
      <c r="O167" s="20">
        <v>0.14251182615392291</v>
      </c>
      <c r="P167" s="20">
        <v>9.1775792711494233E-2</v>
      </c>
      <c r="Q167" s="20">
        <v>0.16984145617104271</v>
      </c>
      <c r="R167" s="20">
        <v>8.8222810776862837E-2</v>
      </c>
      <c r="S167" s="20">
        <v>0.18625530556323899</v>
      </c>
      <c r="T167" s="20">
        <v>0.22964149815159829</v>
      </c>
      <c r="U167" s="20">
        <v>0.12796045720037991</v>
      </c>
      <c r="V167" s="20">
        <v>0.16718352670487349</v>
      </c>
      <c r="W167" s="20">
        <v>0.1019035338617488</v>
      </c>
      <c r="X167" s="20">
        <v>0.17092750490011999</v>
      </c>
      <c r="Y167" s="20">
        <v>0.1177486147507272</v>
      </c>
      <c r="AA167" s="20">
        <v>0.1004021271755228</v>
      </c>
      <c r="AB167" s="20">
        <v>0.1286039658388167</v>
      </c>
      <c r="AC167" s="20">
        <v>0.15841694900653219</v>
      </c>
      <c r="AD167" s="20">
        <v>0.18498997396020159</v>
      </c>
      <c r="AF167" s="20">
        <v>0.1764404736397332</v>
      </c>
      <c r="AG167" s="20">
        <v>9.4538642654282648E-2</v>
      </c>
      <c r="AH167" s="20">
        <v>0.1134139414684923</v>
      </c>
      <c r="AI167" s="20">
        <v>0.18276739145402329</v>
      </c>
      <c r="AJ167" s="20">
        <v>0.1191468454916171</v>
      </c>
      <c r="AK167" s="20">
        <v>0.16796123197000951</v>
      </c>
      <c r="AL167" s="20">
        <v>0.13939083399585719</v>
      </c>
      <c r="AM167" s="20">
        <v>0.1113400167992004</v>
      </c>
      <c r="AN167" s="20">
        <v>0.1853661021307135</v>
      </c>
      <c r="AP167" s="20">
        <v>0.18204748775145149</v>
      </c>
      <c r="AQ167" s="20">
        <v>9.4057999971904505E-2</v>
      </c>
      <c r="AR167" s="20">
        <v>8.5624107358025142E-2</v>
      </c>
      <c r="AS167" s="20">
        <v>0.16469892022712271</v>
      </c>
      <c r="AT167" s="20">
        <v>0.20239039777358231</v>
      </c>
      <c r="AU167" s="20">
        <v>0.13802560548960191</v>
      </c>
      <c r="AV167" s="20">
        <v>0.14079494523552999</v>
      </c>
      <c r="AW167" s="20">
        <v>0.15278029702558901</v>
      </c>
      <c r="AY167" s="20">
        <v>0.15226598201873301</v>
      </c>
      <c r="AZ167" s="20">
        <v>7.2917055831061256E-2</v>
      </c>
      <c r="BA167" s="20">
        <v>0.1240548373821222</v>
      </c>
      <c r="BB167" s="20">
        <v>0.121162420744432</v>
      </c>
      <c r="BC167" s="20">
        <v>0.2245006059747488</v>
      </c>
      <c r="BD167" s="20">
        <v>0.1486881646847239</v>
      </c>
      <c r="BE167" s="20">
        <v>0.1398425020582828</v>
      </c>
      <c r="BF167" s="20">
        <v>7.8379303906086342E-2</v>
      </c>
      <c r="BG167" s="20">
        <v>0.1951972284801613</v>
      </c>
    </row>
    <row r="168" spans="2:59" x14ac:dyDescent="0.35">
      <c r="B168" s="19" t="s">
        <v>105</v>
      </c>
      <c r="C168" s="20">
        <v>0.28616703240462471</v>
      </c>
      <c r="D168" s="20">
        <v>0.27158986908378441</v>
      </c>
      <c r="E168" s="20">
        <v>0.2167732528024964</v>
      </c>
      <c r="F168" s="20">
        <v>0.31283982508989372</v>
      </c>
      <c r="G168" s="20">
        <v>0.29799886192327812</v>
      </c>
      <c r="H168" s="20">
        <v>0.3044373055577913</v>
      </c>
      <c r="I168" s="20">
        <v>0.30872979608303608</v>
      </c>
      <c r="K168" s="20">
        <v>0.25395602603852768</v>
      </c>
      <c r="L168" s="20">
        <v>0.31890713437593998</v>
      </c>
      <c r="N168" s="20">
        <v>0.32284951144182672</v>
      </c>
      <c r="O168" s="20">
        <v>0.29020807298634471</v>
      </c>
      <c r="P168" s="20">
        <v>0.29026324253084701</v>
      </c>
      <c r="Q168" s="20">
        <v>0.281280338695861</v>
      </c>
      <c r="R168" s="20">
        <v>0.21782335538192091</v>
      </c>
      <c r="S168" s="20">
        <v>0.3031737250974863</v>
      </c>
      <c r="T168" s="20">
        <v>0.25511795935504378</v>
      </c>
      <c r="U168" s="20">
        <v>0.24789529573969549</v>
      </c>
      <c r="V168" s="20">
        <v>0.31090253563532189</v>
      </c>
      <c r="W168" s="20">
        <v>0.30546857632006752</v>
      </c>
      <c r="X168" s="20">
        <v>0.2849317896612914</v>
      </c>
      <c r="Y168" s="20">
        <v>0.31348330636591287</v>
      </c>
      <c r="AA168" s="20">
        <v>0.26600537508666272</v>
      </c>
      <c r="AB168" s="20">
        <v>0.30042490352281181</v>
      </c>
      <c r="AC168" s="20">
        <v>0.28168344042680282</v>
      </c>
      <c r="AD168" s="20">
        <v>0.29509424338721357</v>
      </c>
      <c r="AF168" s="20">
        <v>0.25346060782954888</v>
      </c>
      <c r="AG168" s="20">
        <v>0.23440506086025331</v>
      </c>
      <c r="AH168" s="20">
        <v>0.29173290853009232</v>
      </c>
      <c r="AI168" s="20">
        <v>0.32514661927620969</v>
      </c>
      <c r="AJ168" s="20">
        <v>0.20886057324088009</v>
      </c>
      <c r="AK168" s="20">
        <v>0.30670822956611821</v>
      </c>
      <c r="AL168" s="20">
        <v>0.4292012010565085</v>
      </c>
      <c r="AM168" s="20">
        <v>0.5090838997207946</v>
      </c>
      <c r="AN168" s="20">
        <v>0.25489454069923462</v>
      </c>
      <c r="AP168" s="20">
        <v>0.26281026930059259</v>
      </c>
      <c r="AQ168" s="20">
        <v>0.2345290769465444</v>
      </c>
      <c r="AR168" s="20">
        <v>0.27629086077933918</v>
      </c>
      <c r="AS168" s="20">
        <v>0.34741925101992283</v>
      </c>
      <c r="AT168" s="20">
        <v>0.24893888603814959</v>
      </c>
      <c r="AU168" s="20">
        <v>0.3179583846210785</v>
      </c>
      <c r="AV168" s="20">
        <v>0.50680608631570279</v>
      </c>
      <c r="AW168" s="20">
        <v>0.36784071601545959</v>
      </c>
      <c r="AY168" s="20">
        <v>0.28544744379177411</v>
      </c>
      <c r="AZ168" s="20">
        <v>0.17005670794118971</v>
      </c>
      <c r="BA168" s="20">
        <v>0.28434410612700478</v>
      </c>
      <c r="BB168" s="20">
        <v>0.34612914541536299</v>
      </c>
      <c r="BC168" s="20">
        <v>0.2355229926585172</v>
      </c>
      <c r="BD168" s="20">
        <v>0.35080828874487119</v>
      </c>
      <c r="BE168" s="20">
        <v>0.5114250732019946</v>
      </c>
      <c r="BF168" s="20">
        <v>0.47640788842050869</v>
      </c>
      <c r="BG168" s="20">
        <v>0.18750419335994201</v>
      </c>
    </row>
    <row r="169" spans="2:59" x14ac:dyDescent="0.35">
      <c r="B169" s="19" t="s">
        <v>106</v>
      </c>
      <c r="C169" s="20">
        <v>0.37408068919805298</v>
      </c>
      <c r="D169" s="20">
        <v>0.38100011501179742</v>
      </c>
      <c r="E169" s="20">
        <v>0.44054987845553789</v>
      </c>
      <c r="F169" s="20">
        <v>0.35169566768814259</v>
      </c>
      <c r="G169" s="20">
        <v>0.35504072068917769</v>
      </c>
      <c r="H169" s="20">
        <v>0.35259282305281558</v>
      </c>
      <c r="I169" s="20">
        <v>0.36349209312899178</v>
      </c>
      <c r="K169" s="20">
        <v>0.36455484561192852</v>
      </c>
      <c r="L169" s="20">
        <v>0.38304252849300008</v>
      </c>
      <c r="N169" s="20">
        <v>0.39399231624325171</v>
      </c>
      <c r="O169" s="20">
        <v>0.36535814902130748</v>
      </c>
      <c r="P169" s="20">
        <v>0.44748562150767568</v>
      </c>
      <c r="Q169" s="20">
        <v>0.3758705517262832</v>
      </c>
      <c r="R169" s="20">
        <v>0.44959319288816119</v>
      </c>
      <c r="S169" s="20">
        <v>0.33999023086539959</v>
      </c>
      <c r="T169" s="20">
        <v>0.29722465826475158</v>
      </c>
      <c r="U169" s="20">
        <v>0.42662287309229402</v>
      </c>
      <c r="V169" s="20">
        <v>0.34003777769890531</v>
      </c>
      <c r="W169" s="20">
        <v>0.36703662016764532</v>
      </c>
      <c r="X169" s="20">
        <v>0.37065772044889411</v>
      </c>
      <c r="Y169" s="20">
        <v>0.32696763788582578</v>
      </c>
      <c r="AA169" s="20">
        <v>0.44366136449556448</v>
      </c>
      <c r="AB169" s="20">
        <v>0.35411860286827018</v>
      </c>
      <c r="AC169" s="20">
        <v>0.34882845878914043</v>
      </c>
      <c r="AD169" s="20">
        <v>0.34299064540107421</v>
      </c>
      <c r="AF169" s="20">
        <v>0.33447399399104533</v>
      </c>
      <c r="AG169" s="20">
        <v>0.46507020743044952</v>
      </c>
      <c r="AH169" s="20">
        <v>0.45628916941309611</v>
      </c>
      <c r="AI169" s="20">
        <v>0.38771507592861187</v>
      </c>
      <c r="AJ169" s="20">
        <v>0.2290350017465167</v>
      </c>
      <c r="AK169" s="20">
        <v>0.419140596239508</v>
      </c>
      <c r="AL169" s="20">
        <v>0.25582726298501401</v>
      </c>
      <c r="AM169" s="20">
        <v>0.24922639696139651</v>
      </c>
      <c r="AN169" s="20">
        <v>0.38817484646522032</v>
      </c>
      <c r="AP169" s="20">
        <v>0.34893517745337249</v>
      </c>
      <c r="AQ169" s="20">
        <v>0.45171339148967221</v>
      </c>
      <c r="AR169" s="20">
        <v>0.46664190260348681</v>
      </c>
      <c r="AS169" s="20">
        <v>0.39582410669993467</v>
      </c>
      <c r="AT169" s="20">
        <v>0.26253747043403258</v>
      </c>
      <c r="AU169" s="20">
        <v>0.49275579068464892</v>
      </c>
      <c r="AV169" s="20">
        <v>0.23206509913536241</v>
      </c>
      <c r="AW169" s="20">
        <v>0.30410529656569663</v>
      </c>
      <c r="AY169" s="20">
        <v>0.3858577835786805</v>
      </c>
      <c r="AZ169" s="20">
        <v>0.47862926073286038</v>
      </c>
      <c r="BA169" s="20">
        <v>0.46262359222581712</v>
      </c>
      <c r="BB169" s="20">
        <v>0.42744360467106413</v>
      </c>
      <c r="BC169" s="20">
        <v>0.29502524655038043</v>
      </c>
      <c r="BD169" s="20">
        <v>0.44190557151456072</v>
      </c>
      <c r="BE169" s="20">
        <v>0.1432989278728197</v>
      </c>
      <c r="BF169" s="20">
        <v>0.30265544563444668</v>
      </c>
      <c r="BG169" s="20">
        <v>0.39348945437395949</v>
      </c>
    </row>
    <row r="170" spans="2:59" x14ac:dyDescent="0.35">
      <c r="B170" s="19" t="s">
        <v>107</v>
      </c>
      <c r="C170" s="20">
        <v>0.1128771010626715</v>
      </c>
      <c r="D170" s="20">
        <v>5.6172174908492058E-2</v>
      </c>
      <c r="E170" s="20">
        <v>0.14704880435707091</v>
      </c>
      <c r="F170" s="20">
        <v>0.1044458502625837</v>
      </c>
      <c r="G170" s="20">
        <v>8.7963963501812806E-2</v>
      </c>
      <c r="H170" s="20">
        <v>0.1232634571910039</v>
      </c>
      <c r="I170" s="20">
        <v>0.1429242471095718</v>
      </c>
      <c r="K170" s="20">
        <v>0.12918912369607319</v>
      </c>
      <c r="L170" s="20">
        <v>9.7383524712046046E-2</v>
      </c>
      <c r="N170" s="20">
        <v>9.5688760502412859E-2</v>
      </c>
      <c r="O170" s="20">
        <v>9.4289712348397323E-2</v>
      </c>
      <c r="P170" s="20">
        <v>8.399180601862935E-2</v>
      </c>
      <c r="Q170" s="20">
        <v>0.12680878605082979</v>
      </c>
      <c r="R170" s="20">
        <v>0.15342694784299449</v>
      </c>
      <c r="S170" s="20">
        <v>9.3666362306555076E-2</v>
      </c>
      <c r="T170" s="20">
        <v>0.1301121198343568</v>
      </c>
      <c r="U170" s="20">
        <v>8.5097815555414111E-2</v>
      </c>
      <c r="V170" s="20">
        <v>0.1156467820264835</v>
      </c>
      <c r="W170" s="20">
        <v>0.12662212676110651</v>
      </c>
      <c r="X170" s="20">
        <v>8.4073208456651394E-2</v>
      </c>
      <c r="Y170" s="20">
        <v>0.1295348568278992</v>
      </c>
      <c r="AA170" s="20">
        <v>0.13745736950809159</v>
      </c>
      <c r="AB170" s="20">
        <v>0.1189128622605147</v>
      </c>
      <c r="AC170" s="20">
        <v>0.1047967550188203</v>
      </c>
      <c r="AD170" s="20">
        <v>8.7493082325708849E-2</v>
      </c>
      <c r="AF170" s="20">
        <v>0.1085162383280435</v>
      </c>
      <c r="AG170" s="20">
        <v>0.17626553027519939</v>
      </c>
      <c r="AH170" s="20">
        <v>0.10788908604558289</v>
      </c>
      <c r="AI170" s="20">
        <v>5.8599986142996399E-2</v>
      </c>
      <c r="AJ170" s="20">
        <v>6.1959581091112263E-2</v>
      </c>
      <c r="AK170" s="20">
        <v>6.3114758417980796E-2</v>
      </c>
      <c r="AL170" s="20">
        <v>7.2583645575193922E-2</v>
      </c>
      <c r="AM170" s="20">
        <v>4.9198625687561143E-2</v>
      </c>
      <c r="AN170" s="20">
        <v>8.2496571650629805E-2</v>
      </c>
      <c r="AP170" s="20">
        <v>0.1137237521328316</v>
      </c>
      <c r="AQ170" s="20">
        <v>0.18068781675708301</v>
      </c>
      <c r="AR170" s="20">
        <v>0.13559748492178819</v>
      </c>
      <c r="AS170" s="20">
        <v>5.6138865267186373E-2</v>
      </c>
      <c r="AT170" s="20">
        <v>6.4724300038943583E-2</v>
      </c>
      <c r="AU170" s="20">
        <v>5.1260219204670783E-2</v>
      </c>
      <c r="AV170" s="20">
        <v>1.7339153785356529E-2</v>
      </c>
      <c r="AW170" s="20">
        <v>6.6709226749859477E-2</v>
      </c>
      <c r="AY170" s="20">
        <v>0.11409034207371779</v>
      </c>
      <c r="AZ170" s="20">
        <v>0.24787839443429571</v>
      </c>
      <c r="BA170" s="20">
        <v>0.100290434810788</v>
      </c>
      <c r="BB170" s="20">
        <v>6.9666942416618222E-2</v>
      </c>
      <c r="BC170" s="20">
        <v>6.727665457440464E-2</v>
      </c>
      <c r="BD170" s="20">
        <v>5.8597975055844201E-2</v>
      </c>
      <c r="BE170" s="20">
        <v>3.1341004763640698E-2</v>
      </c>
      <c r="BF170" s="20">
        <v>7.7781151248324021E-2</v>
      </c>
      <c r="BG170" s="20">
        <v>9.0423644893348601E-2</v>
      </c>
    </row>
    <row r="172" spans="2:59" ht="130.5" x14ac:dyDescent="0.35">
      <c r="B172" s="17" t="s">
        <v>115</v>
      </c>
    </row>
    <row r="173" spans="2:59" x14ac:dyDescent="0.35">
      <c r="B173" s="18" t="s">
        <v>16</v>
      </c>
    </row>
    <row r="174" spans="2:59" ht="43.5" x14ac:dyDescent="0.35">
      <c r="B174" s="19" t="s">
        <v>116</v>
      </c>
      <c r="C174" s="20">
        <v>0.56941968153883493</v>
      </c>
      <c r="D174" s="20">
        <v>0.62810956423667974</v>
      </c>
      <c r="E174" s="20">
        <v>0.57814375688306086</v>
      </c>
      <c r="F174" s="20">
        <v>0.54058967367048094</v>
      </c>
      <c r="G174" s="20">
        <v>0.55367983886722649</v>
      </c>
      <c r="H174" s="20">
        <v>0.55287201284928422</v>
      </c>
      <c r="I174" s="20">
        <v>0.57032962427587708</v>
      </c>
      <c r="K174" s="20">
        <v>0.58028472266527298</v>
      </c>
      <c r="L174" s="20">
        <v>0.55784840860945006</v>
      </c>
      <c r="N174" s="20">
        <v>0.53765552869900846</v>
      </c>
      <c r="O174" s="20">
        <v>0.5133914843314682</v>
      </c>
      <c r="P174" s="20">
        <v>0.555230038513712</v>
      </c>
      <c r="Q174" s="20">
        <v>0.58386211532655474</v>
      </c>
      <c r="R174" s="20">
        <v>0.58362975795553718</v>
      </c>
      <c r="S174" s="20">
        <v>0.58515478264467169</v>
      </c>
      <c r="T174" s="20">
        <v>0.65492959242101889</v>
      </c>
      <c r="U174" s="20">
        <v>0.51876464213084628</v>
      </c>
      <c r="V174" s="20">
        <v>0.54126539665394591</v>
      </c>
      <c r="W174" s="20">
        <v>0.54461507292669875</v>
      </c>
      <c r="X174" s="20">
        <v>0.60561619968998348</v>
      </c>
      <c r="Y174" s="20">
        <v>0.62153337831525923</v>
      </c>
      <c r="AA174" s="20">
        <v>0.53022875871549868</v>
      </c>
      <c r="AB174" s="20">
        <v>0.54918342496549488</v>
      </c>
      <c r="AC174" s="20">
        <v>0.62591760850091083</v>
      </c>
      <c r="AD174" s="20">
        <v>0.58457431635782875</v>
      </c>
      <c r="AF174" s="20">
        <v>0.73357223240874858</v>
      </c>
      <c r="AG174" s="20">
        <v>0.44283532336718029</v>
      </c>
      <c r="AH174" s="20">
        <v>0.55719902159277546</v>
      </c>
      <c r="AI174" s="20">
        <v>0.60182349052199624</v>
      </c>
      <c r="AJ174" s="20">
        <v>0.75915573389369517</v>
      </c>
      <c r="AK174" s="20">
        <v>0.5194497700941112</v>
      </c>
      <c r="AL174" s="20">
        <v>0.48205924475763529</v>
      </c>
      <c r="AM174" s="20">
        <v>0.43157614188182092</v>
      </c>
      <c r="AN174" s="20">
        <v>0.58750478290919761</v>
      </c>
      <c r="AP174" s="20">
        <v>0.74170654575490358</v>
      </c>
      <c r="AQ174" s="20">
        <v>0.44283221177607213</v>
      </c>
      <c r="AR174" s="20">
        <v>0.49799431787928439</v>
      </c>
      <c r="AS174" s="20">
        <v>0.62769979372383533</v>
      </c>
      <c r="AT174" s="20">
        <v>0.81400707021620189</v>
      </c>
      <c r="AU174" s="20">
        <v>0.49116055860174218</v>
      </c>
      <c r="AV174" s="20">
        <v>0.31362718530538969</v>
      </c>
      <c r="AW174" s="20">
        <v>0.49671627533631169</v>
      </c>
      <c r="AY174" s="20">
        <v>0.68403785188462551</v>
      </c>
      <c r="AZ174" s="20">
        <v>0.35695460250424232</v>
      </c>
      <c r="BA174" s="20">
        <v>0.54530919293855273</v>
      </c>
      <c r="BB174" s="20">
        <v>0.56122741609673721</v>
      </c>
      <c r="BC174" s="20">
        <v>0.83548060066924779</v>
      </c>
      <c r="BD174" s="20">
        <v>0.46834655146895299</v>
      </c>
      <c r="BE174" s="20">
        <v>0.40109908319687732</v>
      </c>
      <c r="BF174" s="20">
        <v>0.4073457216900413</v>
      </c>
      <c r="BG174" s="20">
        <v>0.51735304348764388</v>
      </c>
    </row>
    <row r="175" spans="2:59" ht="43.5" x14ac:dyDescent="0.35">
      <c r="B175" s="19" t="s">
        <v>117</v>
      </c>
      <c r="C175" s="20">
        <v>0.32470302048346511</v>
      </c>
      <c r="D175" s="20">
        <v>0.25387825253097468</v>
      </c>
      <c r="E175" s="20">
        <v>0.315348197940576</v>
      </c>
      <c r="F175" s="20">
        <v>0.31354390790251868</v>
      </c>
      <c r="G175" s="20">
        <v>0.32777340969919672</v>
      </c>
      <c r="H175" s="20">
        <v>0.378572009736724</v>
      </c>
      <c r="I175" s="20">
        <v>0.34989119381647338</v>
      </c>
      <c r="K175" s="20">
        <v>0.34205748711464679</v>
      </c>
      <c r="L175" s="20">
        <v>0.30908156968557438</v>
      </c>
      <c r="N175" s="20">
        <v>0.35438114762660639</v>
      </c>
      <c r="O175" s="20">
        <v>0.39045895665772917</v>
      </c>
      <c r="P175" s="20">
        <v>0.32603767232096958</v>
      </c>
      <c r="Q175" s="20">
        <v>0.26200434186012078</v>
      </c>
      <c r="R175" s="20">
        <v>0.31316832105129427</v>
      </c>
      <c r="S175" s="20">
        <v>0.28563297091155448</v>
      </c>
      <c r="T175" s="20">
        <v>0.26082139146625832</v>
      </c>
      <c r="U175" s="20">
        <v>0.33101767159627621</v>
      </c>
      <c r="V175" s="20">
        <v>0.38269972638478089</v>
      </c>
      <c r="W175" s="20">
        <v>0.34575826326712339</v>
      </c>
      <c r="X175" s="20">
        <v>0.30310514268575978</v>
      </c>
      <c r="Y175" s="20">
        <v>0.29094453339367982</v>
      </c>
      <c r="AA175" s="20">
        <v>0.40524752373867923</v>
      </c>
      <c r="AB175" s="20">
        <v>0.3462561189208459</v>
      </c>
      <c r="AC175" s="20">
        <v>0.272982069031313</v>
      </c>
      <c r="AD175" s="20">
        <v>0.25903892107920717</v>
      </c>
      <c r="AF175" s="20">
        <v>0.21540361480743039</v>
      </c>
      <c r="AG175" s="20">
        <v>0.50544294874287043</v>
      </c>
      <c r="AH175" s="20">
        <v>0.39726068635362388</v>
      </c>
      <c r="AI175" s="20">
        <v>0.33731202732197513</v>
      </c>
      <c r="AJ175" s="20">
        <v>0.1709961133968122</v>
      </c>
      <c r="AK175" s="20">
        <v>0.40734111549395968</v>
      </c>
      <c r="AL175" s="20">
        <v>0.22204889577198639</v>
      </c>
      <c r="AM175" s="20">
        <v>6.3308111395205577E-2</v>
      </c>
      <c r="AN175" s="20">
        <v>0.29638794301523408</v>
      </c>
      <c r="AP175" s="20">
        <v>0.20135812826321881</v>
      </c>
      <c r="AQ175" s="20">
        <v>0.50633057153883132</v>
      </c>
      <c r="AR175" s="20">
        <v>0.45071384209670029</v>
      </c>
      <c r="AS175" s="20">
        <v>0.31688791739677857</v>
      </c>
      <c r="AT175" s="20">
        <v>0.1180333699192737</v>
      </c>
      <c r="AU175" s="20">
        <v>0.42732843291129452</v>
      </c>
      <c r="AV175" s="20">
        <v>8.1512793822180921E-2</v>
      </c>
      <c r="AW175" s="20">
        <v>0.25665083123836718</v>
      </c>
      <c r="AY175" s="20">
        <v>0.26318816416197349</v>
      </c>
      <c r="AZ175" s="20">
        <v>0.59283684175678608</v>
      </c>
      <c r="BA175" s="20">
        <v>0.42263201735109218</v>
      </c>
      <c r="BB175" s="20">
        <v>0.38511699946564149</v>
      </c>
      <c r="BC175" s="20">
        <v>0.10221083396781749</v>
      </c>
      <c r="BD175" s="20">
        <v>0.44664358998813197</v>
      </c>
      <c r="BE175" s="20">
        <v>0.12553246809314531</v>
      </c>
      <c r="BF175" s="20">
        <v>0.27781090052000629</v>
      </c>
      <c r="BG175" s="20">
        <v>0.3906239573876838</v>
      </c>
    </row>
    <row r="176" spans="2:59" x14ac:dyDescent="0.35">
      <c r="B176" s="19" t="s">
        <v>95</v>
      </c>
      <c r="C176" s="20">
        <v>0.1058772979777001</v>
      </c>
      <c r="D176" s="20">
        <v>0.1180121832323457</v>
      </c>
      <c r="E176" s="20">
        <v>0.10650804517636329</v>
      </c>
      <c r="F176" s="20">
        <v>0.14586641842700029</v>
      </c>
      <c r="G176" s="20">
        <v>0.1185467514335769</v>
      </c>
      <c r="H176" s="20">
        <v>6.8555977413991748E-2</v>
      </c>
      <c r="I176" s="20">
        <v>7.9779181907649557E-2</v>
      </c>
      <c r="K176" s="20">
        <v>7.7657790220080194E-2</v>
      </c>
      <c r="L176" s="20">
        <v>0.13307002170497559</v>
      </c>
      <c r="N176" s="20">
        <v>0.1079633236743852</v>
      </c>
      <c r="O176" s="20">
        <v>9.6149559010802577E-2</v>
      </c>
      <c r="P176" s="20">
        <v>0.1187322891653181</v>
      </c>
      <c r="Q176" s="20">
        <v>0.1541335428133245</v>
      </c>
      <c r="R176" s="20">
        <v>0.10320192099316849</v>
      </c>
      <c r="S176" s="20">
        <v>0.12921224644377391</v>
      </c>
      <c r="T176" s="20">
        <v>8.4249016112722841E-2</v>
      </c>
      <c r="U176" s="20">
        <v>0.1502176862728776</v>
      </c>
      <c r="V176" s="20">
        <v>7.6034876961273007E-2</v>
      </c>
      <c r="W176" s="20">
        <v>0.1096266638061774</v>
      </c>
      <c r="X176" s="20">
        <v>9.1278657624256507E-2</v>
      </c>
      <c r="Y176" s="20">
        <v>8.7522088291061159E-2</v>
      </c>
      <c r="AA176" s="20">
        <v>6.4523717545822243E-2</v>
      </c>
      <c r="AB176" s="20">
        <v>0.1045604561136592</v>
      </c>
      <c r="AC176" s="20">
        <v>0.101100322467776</v>
      </c>
      <c r="AD176" s="20">
        <v>0.15638676256296419</v>
      </c>
      <c r="AF176" s="20">
        <v>5.1024152783821122E-2</v>
      </c>
      <c r="AG176" s="20">
        <v>5.1721727889949207E-2</v>
      </c>
      <c r="AH176" s="20">
        <v>4.5540292053600523E-2</v>
      </c>
      <c r="AI176" s="20">
        <v>6.0864482156028653E-2</v>
      </c>
      <c r="AJ176" s="20">
        <v>6.9848152709492656E-2</v>
      </c>
      <c r="AK176" s="20">
        <v>7.3209114411929288E-2</v>
      </c>
      <c r="AL176" s="20">
        <v>0.29589185947037833</v>
      </c>
      <c r="AM176" s="20">
        <v>0.50511574672297355</v>
      </c>
      <c r="AN176" s="20">
        <v>0.1161072740755683</v>
      </c>
      <c r="AP176" s="20">
        <v>5.6935325981877602E-2</v>
      </c>
      <c r="AQ176" s="20">
        <v>5.0837216685096498E-2</v>
      </c>
      <c r="AR176" s="20">
        <v>5.129184002401535E-2</v>
      </c>
      <c r="AS176" s="20">
        <v>5.5412288879386137E-2</v>
      </c>
      <c r="AT176" s="20">
        <v>6.7959559864524288E-2</v>
      </c>
      <c r="AU176" s="20">
        <v>8.1511008486963299E-2</v>
      </c>
      <c r="AV176" s="20">
        <v>0.60486002087242963</v>
      </c>
      <c r="AW176" s="20">
        <v>0.2466328934253211</v>
      </c>
      <c r="AY176" s="20">
        <v>5.2773983953401021E-2</v>
      </c>
      <c r="AZ176" s="20">
        <v>5.0208555738971733E-2</v>
      </c>
      <c r="BA176" s="20">
        <v>3.2058789710355057E-2</v>
      </c>
      <c r="BB176" s="20">
        <v>5.3655584437621313E-2</v>
      </c>
      <c r="BC176" s="20">
        <v>6.2308565362934679E-2</v>
      </c>
      <c r="BD176" s="20">
        <v>8.5009858542915109E-2</v>
      </c>
      <c r="BE176" s="20">
        <v>0.47336844870997741</v>
      </c>
      <c r="BF176" s="20">
        <v>0.31484337778995253</v>
      </c>
      <c r="BG176" s="20">
        <v>9.2022999124672406E-2</v>
      </c>
    </row>
    <row r="178" spans="2:59" ht="43.5" x14ac:dyDescent="0.35">
      <c r="B178" s="17" t="s">
        <v>118</v>
      </c>
    </row>
    <row r="179" spans="2:59" x14ac:dyDescent="0.35">
      <c r="B179" s="18" t="s">
        <v>16</v>
      </c>
    </row>
    <row r="180" spans="2:59" x14ac:dyDescent="0.35">
      <c r="B180" s="19" t="s">
        <v>119</v>
      </c>
      <c r="C180" s="20">
        <v>2.279479709719821E-2</v>
      </c>
      <c r="D180" s="20">
        <v>4.4180644483651978E-2</v>
      </c>
      <c r="E180" s="20">
        <v>5.3134248165100741E-2</v>
      </c>
      <c r="F180" s="20">
        <v>1.275051610831599E-2</v>
      </c>
      <c r="G180" s="20">
        <v>2.1615669391361489E-2</v>
      </c>
      <c r="H180" s="20">
        <v>3.6001811207654671E-3</v>
      </c>
      <c r="I180" s="20">
        <v>5.9097616929071912E-3</v>
      </c>
      <c r="K180" s="20">
        <v>2.419367307417964E-2</v>
      </c>
      <c r="L180" s="20">
        <v>2.047179908393219E-2</v>
      </c>
      <c r="N180" s="20">
        <v>1.220570984023741E-2</v>
      </c>
      <c r="O180" s="20">
        <v>2.6837951385223491E-2</v>
      </c>
      <c r="P180" s="20">
        <v>8.1039181314676093E-3</v>
      </c>
      <c r="Q180" s="20">
        <v>2.1103562613027531E-2</v>
      </c>
      <c r="R180" s="20">
        <v>1.22494663700571E-2</v>
      </c>
      <c r="S180" s="20">
        <v>5.7816879500280794E-3</v>
      </c>
      <c r="T180" s="20">
        <v>6.3974882174814618E-2</v>
      </c>
      <c r="U180" s="20">
        <v>2.8429310567140809E-2</v>
      </c>
      <c r="V180" s="20">
        <v>3.837339509488534E-2</v>
      </c>
      <c r="W180" s="20">
        <v>1.4807875851371371E-2</v>
      </c>
      <c r="X180" s="20">
        <v>1.1542504848409119E-2</v>
      </c>
      <c r="Y180" s="20">
        <v>2.8615263228150611E-2</v>
      </c>
      <c r="AA180" s="20">
        <v>2.6401104159804629E-2</v>
      </c>
      <c r="AB180" s="20">
        <v>2.185100097891482E-2</v>
      </c>
      <c r="AC180" s="20">
        <v>2.475172507243285E-2</v>
      </c>
      <c r="AD180" s="20">
        <v>1.8222176072510941E-2</v>
      </c>
      <c r="AF180" s="20">
        <v>1.544394576065989E-2</v>
      </c>
      <c r="AG180" s="20">
        <v>2.6219076113159601E-2</v>
      </c>
      <c r="AH180" s="20">
        <v>3.784398561356845E-2</v>
      </c>
      <c r="AI180" s="20">
        <v>4.8343375646229141E-2</v>
      </c>
      <c r="AJ180" s="20">
        <v>3.3062749045422099E-2</v>
      </c>
      <c r="AK180" s="20">
        <v>9.6502396471563577E-3</v>
      </c>
      <c r="AL180" s="20">
        <v>6.9496215151787959E-3</v>
      </c>
      <c r="AM180" s="20">
        <v>4.7901346638375773E-2</v>
      </c>
      <c r="AN180" s="20">
        <v>2.4891820623548451E-2</v>
      </c>
      <c r="AP180" s="20">
        <v>3.3195981010359463E-2</v>
      </c>
      <c r="AQ180" s="20">
        <v>2.4953512938406829E-2</v>
      </c>
      <c r="AR180" s="20">
        <v>7.7117255948606581E-3</v>
      </c>
      <c r="AS180" s="20">
        <v>3.5593045549478147E-2</v>
      </c>
      <c r="AT180" s="20">
        <v>2.7008691341026379E-2</v>
      </c>
      <c r="AU180" s="20">
        <v>0</v>
      </c>
      <c r="AV180" s="20">
        <v>2.2155195296308852E-2</v>
      </c>
      <c r="AW180" s="20">
        <v>1.1330616973181711E-2</v>
      </c>
      <c r="AY180" s="20">
        <v>2.0996578272172332E-2</v>
      </c>
      <c r="AZ180" s="20">
        <v>3.1992743730563072E-2</v>
      </c>
      <c r="BA180" s="20">
        <v>0</v>
      </c>
      <c r="BB180" s="20">
        <v>3.8604684288635137E-2</v>
      </c>
      <c r="BC180" s="20">
        <v>1.6131455810145391E-2</v>
      </c>
      <c r="BD180" s="20">
        <v>1.290173214626089E-2</v>
      </c>
      <c r="BE180" s="20">
        <v>8.4315978255904978E-3</v>
      </c>
      <c r="BF180" s="20">
        <v>1.770931743059178E-2</v>
      </c>
      <c r="BG180" s="20">
        <v>4.5024409456825301E-2</v>
      </c>
    </row>
    <row r="181" spans="2:59" x14ac:dyDescent="0.35">
      <c r="B181" s="19" t="s">
        <v>120</v>
      </c>
      <c r="C181" s="20">
        <v>3.1811118447103853E-2</v>
      </c>
      <c r="D181" s="20">
        <v>5.7449521267390308E-2</v>
      </c>
      <c r="E181" s="20">
        <v>4.6018111489183298E-2</v>
      </c>
      <c r="F181" s="20">
        <v>5.6237279854011009E-2</v>
      </c>
      <c r="G181" s="20">
        <v>1.5566286072395869E-2</v>
      </c>
      <c r="H181" s="20">
        <v>2.2392405245420091E-2</v>
      </c>
      <c r="I181" s="20">
        <v>2.9523406582071818E-3</v>
      </c>
      <c r="K181" s="20">
        <v>3.2608314800498833E-2</v>
      </c>
      <c r="L181" s="20">
        <v>3.1164730238798871E-2</v>
      </c>
      <c r="N181" s="20">
        <v>2.6494328479081061E-2</v>
      </c>
      <c r="O181" s="20">
        <v>3.7206443748975103E-2</v>
      </c>
      <c r="P181" s="20">
        <v>2.9854513501606429E-2</v>
      </c>
      <c r="Q181" s="20">
        <v>3.4811491427360369E-2</v>
      </c>
      <c r="R181" s="20">
        <v>3.2880902301364902E-2</v>
      </c>
      <c r="S181" s="20">
        <v>3.0173233940992621E-2</v>
      </c>
      <c r="T181" s="20">
        <v>3.9138001140741223E-2</v>
      </c>
      <c r="U181" s="20">
        <v>2.54140802831876E-2</v>
      </c>
      <c r="V181" s="20">
        <v>4.1094512149072039E-2</v>
      </c>
      <c r="W181" s="20">
        <v>3.6775265812890381E-2</v>
      </c>
      <c r="X181" s="20">
        <v>3.0950609014493941E-2</v>
      </c>
      <c r="Y181" s="20">
        <v>1.506867302135876E-2</v>
      </c>
      <c r="AA181" s="20">
        <v>3.508172782477155E-2</v>
      </c>
      <c r="AB181" s="20">
        <v>2.453462762597293E-2</v>
      </c>
      <c r="AC181" s="20">
        <v>3.5050120736952718E-2</v>
      </c>
      <c r="AD181" s="20">
        <v>3.3081017983659512E-2</v>
      </c>
      <c r="AF181" s="20">
        <v>2.834437441150631E-2</v>
      </c>
      <c r="AG181" s="20">
        <v>3.3542854989841678E-2</v>
      </c>
      <c r="AH181" s="20">
        <v>5.1116593918560028E-2</v>
      </c>
      <c r="AI181" s="20">
        <v>6.6329907640980693E-2</v>
      </c>
      <c r="AJ181" s="20">
        <v>3.9305206486242382E-2</v>
      </c>
      <c r="AK181" s="20">
        <v>4.361839827197924E-2</v>
      </c>
      <c r="AL181" s="20">
        <v>2.448311539656952E-2</v>
      </c>
      <c r="AM181" s="20">
        <v>0</v>
      </c>
      <c r="AN181" s="20">
        <v>1.9776371102705029E-2</v>
      </c>
      <c r="AP181" s="20">
        <v>3.352219666037623E-2</v>
      </c>
      <c r="AQ181" s="20">
        <v>3.9706349854574101E-2</v>
      </c>
      <c r="AR181" s="20">
        <v>4.0178383493413357E-2</v>
      </c>
      <c r="AS181" s="20">
        <v>4.3755635888106693E-2</v>
      </c>
      <c r="AT181" s="20">
        <v>1.8672562401450751E-2</v>
      </c>
      <c r="AU181" s="20">
        <v>4.7450783722707231E-2</v>
      </c>
      <c r="AV181" s="20">
        <v>0</v>
      </c>
      <c r="AW181" s="20">
        <v>2.0517274146667739E-2</v>
      </c>
      <c r="AY181" s="20">
        <v>2.9580454092921229E-2</v>
      </c>
      <c r="AZ181" s="20">
        <v>4.3473395794478523E-2</v>
      </c>
      <c r="BA181" s="20">
        <v>4.485434344418867E-2</v>
      </c>
      <c r="BB181" s="20">
        <v>3.1074048850827429E-2</v>
      </c>
      <c r="BC181" s="20">
        <v>3.1155836502583051E-2</v>
      </c>
      <c r="BD181" s="20">
        <v>4.1700596716486009E-2</v>
      </c>
      <c r="BE181" s="20">
        <v>7.9754569928876286E-3</v>
      </c>
      <c r="BF181" s="20">
        <v>9.835411600208151E-3</v>
      </c>
      <c r="BG181" s="20">
        <v>4.0521841313821673E-2</v>
      </c>
    </row>
    <row r="182" spans="2:59" x14ac:dyDescent="0.35">
      <c r="B182" s="19" t="s">
        <v>121</v>
      </c>
      <c r="C182" s="20">
        <v>0.59409039141307163</v>
      </c>
      <c r="D182" s="20">
        <v>0.40512226832461912</v>
      </c>
      <c r="E182" s="20">
        <v>0.48822086200121179</v>
      </c>
      <c r="F182" s="20">
        <v>0.53239451901277113</v>
      </c>
      <c r="G182" s="20">
        <v>0.63197226064067535</v>
      </c>
      <c r="H182" s="20">
        <v>0.71766419807569526</v>
      </c>
      <c r="I182" s="20">
        <v>0.74205616830093168</v>
      </c>
      <c r="K182" s="20">
        <v>0.65153911554583355</v>
      </c>
      <c r="L182" s="20">
        <v>0.53912812538217691</v>
      </c>
      <c r="N182" s="20">
        <v>0.63406587240427936</v>
      </c>
      <c r="O182" s="20">
        <v>0.57549654146984885</v>
      </c>
      <c r="P182" s="20">
        <v>0.53732699173972165</v>
      </c>
      <c r="Q182" s="20">
        <v>0.59264568675494245</v>
      </c>
      <c r="R182" s="20">
        <v>0.67153904275234133</v>
      </c>
      <c r="S182" s="20">
        <v>0.60781845481023677</v>
      </c>
      <c r="T182" s="20">
        <v>0.52501861752796308</v>
      </c>
      <c r="U182" s="20">
        <v>0.49794829855266931</v>
      </c>
      <c r="V182" s="20">
        <v>0.57789410086774784</v>
      </c>
      <c r="W182" s="20">
        <v>0.61359974557344432</v>
      </c>
      <c r="X182" s="20">
        <v>0.53161225344589658</v>
      </c>
      <c r="Y182" s="20">
        <v>0.68833036755544841</v>
      </c>
      <c r="AA182" s="20">
        <v>0.66703357843507116</v>
      </c>
      <c r="AB182" s="20">
        <v>0.6640720408724986</v>
      </c>
      <c r="AC182" s="20">
        <v>0.52796895492813933</v>
      </c>
      <c r="AD182" s="20">
        <v>0.49970100657559419</v>
      </c>
      <c r="AF182" s="20">
        <v>0.69546033024703147</v>
      </c>
      <c r="AG182" s="20">
        <v>0.66454363041410403</v>
      </c>
      <c r="AH182" s="20">
        <v>0.63458846621468101</v>
      </c>
      <c r="AI182" s="20">
        <v>0.43531451520450892</v>
      </c>
      <c r="AJ182" s="20">
        <v>0.47715258726190068</v>
      </c>
      <c r="AK182" s="20">
        <v>0.68982847298784367</v>
      </c>
      <c r="AL182" s="20">
        <v>0.43124923529316811</v>
      </c>
      <c r="AM182" s="20">
        <v>0.24800932107991591</v>
      </c>
      <c r="AN182" s="20">
        <v>0.50096867747257934</v>
      </c>
      <c r="AP182" s="20">
        <v>0.61789949817413836</v>
      </c>
      <c r="AQ182" s="20">
        <v>0.70160873064542695</v>
      </c>
      <c r="AR182" s="20">
        <v>0.63796584237159237</v>
      </c>
      <c r="AS182" s="20">
        <v>0.5361598711366381</v>
      </c>
      <c r="AT182" s="20">
        <v>0.57643460667848023</v>
      </c>
      <c r="AU182" s="20">
        <v>0.71471019580661521</v>
      </c>
      <c r="AV182" s="20">
        <v>0.1803226322962512</v>
      </c>
      <c r="AW182" s="20">
        <v>0.44453394032283938</v>
      </c>
      <c r="AY182" s="20">
        <v>0.65238103926113022</v>
      </c>
      <c r="AZ182" s="20">
        <v>0.68551407625788785</v>
      </c>
      <c r="BA182" s="20">
        <v>0.64653506548051454</v>
      </c>
      <c r="BB182" s="20">
        <v>0.58771637997357729</v>
      </c>
      <c r="BC182" s="20">
        <v>0.58770616376033502</v>
      </c>
      <c r="BD182" s="20">
        <v>0.72435424897175393</v>
      </c>
      <c r="BE182" s="20">
        <v>0.26646051988584829</v>
      </c>
      <c r="BF182" s="20">
        <v>0.47506190711139151</v>
      </c>
      <c r="BG182" s="20">
        <v>0.55899280134591622</v>
      </c>
    </row>
    <row r="183" spans="2:59" x14ac:dyDescent="0.35">
      <c r="B183" s="19" t="s">
        <v>122</v>
      </c>
      <c r="C183" s="20">
        <v>1.7952160991181989E-2</v>
      </c>
      <c r="D183" s="20">
        <v>4.1110118686191598E-2</v>
      </c>
      <c r="E183" s="20">
        <v>3.0129581764484031E-2</v>
      </c>
      <c r="F183" s="20">
        <v>1.189085099755295E-2</v>
      </c>
      <c r="G183" s="20">
        <v>1.2049049056343601E-2</v>
      </c>
      <c r="H183" s="20">
        <v>1.3677244701040271E-2</v>
      </c>
      <c r="I183" s="20">
        <v>5.1977541491313676E-3</v>
      </c>
      <c r="K183" s="20">
        <v>1.464166886048515E-2</v>
      </c>
      <c r="L183" s="20">
        <v>2.1268742391340991E-2</v>
      </c>
      <c r="N183" s="20">
        <v>2.4758847275646159E-2</v>
      </c>
      <c r="O183" s="20">
        <v>2.6837951385223491E-2</v>
      </c>
      <c r="P183" s="20">
        <v>3.1417567334830483E-2</v>
      </c>
      <c r="Q183" s="20">
        <v>2.42126518071888E-2</v>
      </c>
      <c r="R183" s="20">
        <v>1.7671621789436799E-2</v>
      </c>
      <c r="S183" s="20">
        <v>1.8127305436228629E-2</v>
      </c>
      <c r="T183" s="20">
        <v>8.287004487696939E-3</v>
      </c>
      <c r="U183" s="20">
        <v>3.7964791815346427E-2</v>
      </c>
      <c r="V183" s="20">
        <v>2.5119829268012001E-2</v>
      </c>
      <c r="W183" s="20">
        <v>4.4065409395563472E-3</v>
      </c>
      <c r="X183" s="20">
        <v>5.8540089539132921E-3</v>
      </c>
      <c r="Y183" s="20">
        <v>4.8291829647882497E-3</v>
      </c>
      <c r="AA183" s="20">
        <v>1.7616250478818169E-2</v>
      </c>
      <c r="AB183" s="20">
        <v>1.6733283165423409E-2</v>
      </c>
      <c r="AC183" s="20">
        <v>1.292431135012158E-2</v>
      </c>
      <c r="AD183" s="20">
        <v>2.4059568211060249E-2</v>
      </c>
      <c r="AF183" s="20">
        <v>1.2849657498814421E-2</v>
      </c>
      <c r="AG183" s="20">
        <v>2.1861732530124009E-2</v>
      </c>
      <c r="AH183" s="20">
        <v>1.313632636181228E-2</v>
      </c>
      <c r="AI183" s="20">
        <v>4.8315341712768682E-2</v>
      </c>
      <c r="AJ183" s="20">
        <v>4.5023686819656301E-2</v>
      </c>
      <c r="AK183" s="20">
        <v>1.0414932885972261E-2</v>
      </c>
      <c r="AL183" s="20">
        <v>0</v>
      </c>
      <c r="AM183" s="20">
        <v>1.623593313017975E-2</v>
      </c>
      <c r="AN183" s="20">
        <v>2.7518426501602581E-2</v>
      </c>
      <c r="AP183" s="20">
        <v>2.0427917889585191E-2</v>
      </c>
      <c r="AQ183" s="20">
        <v>1.0613219357345381E-2</v>
      </c>
      <c r="AR183" s="20">
        <v>3.2314104455205828E-2</v>
      </c>
      <c r="AS183" s="20">
        <v>2.3332274589800809E-2</v>
      </c>
      <c r="AT183" s="20">
        <v>3.449063818796106E-2</v>
      </c>
      <c r="AU183" s="20">
        <v>2.801863252532473E-2</v>
      </c>
      <c r="AV183" s="20">
        <v>0</v>
      </c>
      <c r="AW183" s="20">
        <v>9.7982835488820766E-3</v>
      </c>
      <c r="AY183" s="20">
        <v>9.5551312916296819E-3</v>
      </c>
      <c r="AZ183" s="20">
        <v>1.3037705580742709E-2</v>
      </c>
      <c r="BA183" s="20">
        <v>4.5419804982663348E-2</v>
      </c>
      <c r="BB183" s="20">
        <v>2.8854390187585541E-2</v>
      </c>
      <c r="BC183" s="20">
        <v>1.616502069769005E-2</v>
      </c>
      <c r="BD183" s="20">
        <v>2.462327497716035E-2</v>
      </c>
      <c r="BE183" s="20">
        <v>1.6727658674056348E-2</v>
      </c>
      <c r="BF183" s="20">
        <v>5.7034487014164977E-3</v>
      </c>
      <c r="BG183" s="20">
        <v>2.6763572909293109E-2</v>
      </c>
    </row>
    <row r="184" spans="2:59" x14ac:dyDescent="0.35">
      <c r="B184" s="19" t="s">
        <v>123</v>
      </c>
      <c r="C184" s="20">
        <v>3.2030841809886551E-2</v>
      </c>
      <c r="D184" s="20">
        <v>8.1009264405741993E-2</v>
      </c>
      <c r="E184" s="20">
        <v>5.2501307641813863E-2</v>
      </c>
      <c r="F184" s="20">
        <v>3.4607567160883333E-2</v>
      </c>
      <c r="G184" s="20">
        <v>2.4938557867915861E-2</v>
      </c>
      <c r="H184" s="20">
        <v>3.4170480050074231E-3</v>
      </c>
      <c r="I184" s="20">
        <v>5.6573048974052813E-3</v>
      </c>
      <c r="K184" s="20">
        <v>3.5154386257859091E-2</v>
      </c>
      <c r="L184" s="20">
        <v>2.9107915230578839E-2</v>
      </c>
      <c r="N184" s="20">
        <v>2.390192742621541E-2</v>
      </c>
      <c r="O184" s="20">
        <v>2.4370806638127591E-2</v>
      </c>
      <c r="P184" s="20">
        <v>3.2420489761308208E-2</v>
      </c>
      <c r="Q184" s="20">
        <v>5.6318776228008668E-2</v>
      </c>
      <c r="R184" s="20">
        <v>3.8231024714214863E-2</v>
      </c>
      <c r="S184" s="20">
        <v>3.424421434390984E-2</v>
      </c>
      <c r="T184" s="20">
        <v>4.6915034328689049E-2</v>
      </c>
      <c r="U184" s="20">
        <v>2.540938953892969E-2</v>
      </c>
      <c r="V184" s="20">
        <v>5.6076217476290838E-2</v>
      </c>
      <c r="W184" s="20">
        <v>2.533684583409198E-2</v>
      </c>
      <c r="X184" s="20">
        <v>0</v>
      </c>
      <c r="Y184" s="20">
        <v>1.7981340821894419E-2</v>
      </c>
      <c r="AA184" s="20">
        <v>2.7221912086488869E-2</v>
      </c>
      <c r="AB184" s="20">
        <v>1.492264897972042E-2</v>
      </c>
      <c r="AC184" s="20">
        <v>4.732034387247968E-2</v>
      </c>
      <c r="AD184" s="20">
        <v>4.1632952509322148E-2</v>
      </c>
      <c r="AF184" s="20">
        <v>1.5391768178078901E-2</v>
      </c>
      <c r="AG184" s="20">
        <v>3.75698614775795E-2</v>
      </c>
      <c r="AH184" s="20">
        <v>3.2731912252985308E-2</v>
      </c>
      <c r="AI184" s="20">
        <v>9.1503422868218887E-2</v>
      </c>
      <c r="AJ184" s="20">
        <v>0.12755645069785121</v>
      </c>
      <c r="AK184" s="20">
        <v>0</v>
      </c>
      <c r="AL184" s="20">
        <v>1.881698862040327E-2</v>
      </c>
      <c r="AM184" s="20">
        <v>0</v>
      </c>
      <c r="AN184" s="20">
        <v>4.1095733404977887E-2</v>
      </c>
      <c r="AP184" s="20">
        <v>2.391275319546261E-2</v>
      </c>
      <c r="AQ184" s="20">
        <v>3.3121973757883033E-2</v>
      </c>
      <c r="AR184" s="20">
        <v>3.1379506471322788E-2</v>
      </c>
      <c r="AS184" s="20">
        <v>3.4041025647188153E-2</v>
      </c>
      <c r="AT184" s="20">
        <v>4.7426568965748567E-2</v>
      </c>
      <c r="AU184" s="20">
        <v>0</v>
      </c>
      <c r="AV184" s="20">
        <v>2.3482637886616638E-2</v>
      </c>
      <c r="AW184" s="20">
        <v>3.329043830759041E-2</v>
      </c>
      <c r="AY184" s="20">
        <v>3.0250257293784E-2</v>
      </c>
      <c r="AZ184" s="20">
        <v>3.7829433569971697E-2</v>
      </c>
      <c r="BA184" s="20">
        <v>2.1100876347530589E-2</v>
      </c>
      <c r="BB184" s="20">
        <v>5.1674384889357557E-2</v>
      </c>
      <c r="BC184" s="20">
        <v>2.4357639809352759E-2</v>
      </c>
      <c r="BD184" s="20">
        <v>1.466626295211769E-2</v>
      </c>
      <c r="BE184" s="20">
        <v>2.4976346846364239E-2</v>
      </c>
      <c r="BF184" s="20">
        <v>1.150952967910188E-2</v>
      </c>
      <c r="BG184" s="20">
        <v>7.1800265090189275E-2</v>
      </c>
    </row>
    <row r="185" spans="2:59" x14ac:dyDescent="0.35">
      <c r="B185" s="19" t="s">
        <v>124</v>
      </c>
      <c r="C185" s="20">
        <v>2.3400415797788642E-2</v>
      </c>
      <c r="D185" s="20">
        <v>4.7400452231317343E-2</v>
      </c>
      <c r="E185" s="20">
        <v>5.5790310892518187E-2</v>
      </c>
      <c r="F185" s="20">
        <v>3.4153582221104782E-2</v>
      </c>
      <c r="G185" s="20">
        <v>5.2842688067392066E-3</v>
      </c>
      <c r="H185" s="20">
        <v>4.2097289642890317E-3</v>
      </c>
      <c r="I185" s="20">
        <v>0</v>
      </c>
      <c r="K185" s="20">
        <v>2.3633633018541031E-2</v>
      </c>
      <c r="L185" s="20">
        <v>2.3270711875870709E-2</v>
      </c>
      <c r="N185" s="20">
        <v>2.9122135451457341E-2</v>
      </c>
      <c r="O185" s="20">
        <v>2.2486498528190488E-2</v>
      </c>
      <c r="P185" s="20">
        <v>2.5592293046140791E-2</v>
      </c>
      <c r="Q185" s="20">
        <v>3.2248764261945471E-2</v>
      </c>
      <c r="R185" s="20">
        <v>1.6675150549382511E-2</v>
      </c>
      <c r="S185" s="20">
        <v>2.149129708807325E-2</v>
      </c>
      <c r="T185" s="20">
        <v>2.7606813438833849E-2</v>
      </c>
      <c r="U185" s="20">
        <v>2.8549640905182892E-2</v>
      </c>
      <c r="V185" s="20">
        <v>1.9539508854555281E-2</v>
      </c>
      <c r="W185" s="20">
        <v>2.2210088938032359E-2</v>
      </c>
      <c r="X185" s="20">
        <v>1.649251215896165E-2</v>
      </c>
      <c r="Y185" s="20">
        <v>2.821316598678603E-2</v>
      </c>
      <c r="AA185" s="20">
        <v>3.1452361475118283E-2</v>
      </c>
      <c r="AB185" s="20">
        <v>1.3336976302563639E-2</v>
      </c>
      <c r="AC185" s="20">
        <v>2.3081371611983429E-2</v>
      </c>
      <c r="AD185" s="20">
        <v>2.551702848004617E-2</v>
      </c>
      <c r="AF185" s="20">
        <v>1.605548413186433E-2</v>
      </c>
      <c r="AG185" s="20">
        <v>3.4185893442571919E-2</v>
      </c>
      <c r="AH185" s="20">
        <v>2.0896814095161611E-2</v>
      </c>
      <c r="AI185" s="20">
        <v>6.6803305562307777E-2</v>
      </c>
      <c r="AJ185" s="20">
        <v>1.560191093120044E-2</v>
      </c>
      <c r="AK185" s="20">
        <v>3.9422058033611013E-2</v>
      </c>
      <c r="AL185" s="20">
        <v>3.155163039570186E-3</v>
      </c>
      <c r="AM185" s="20">
        <v>2.933580977411241E-2</v>
      </c>
      <c r="AN185" s="20">
        <v>1.519948538500227E-2</v>
      </c>
      <c r="AP185" s="20">
        <v>2.3553884668148561E-2</v>
      </c>
      <c r="AQ185" s="20">
        <v>2.9999483201821279E-2</v>
      </c>
      <c r="AR185" s="20">
        <v>3.2052187968138503E-2</v>
      </c>
      <c r="AS185" s="20">
        <v>2.9364172414573109E-2</v>
      </c>
      <c r="AT185" s="20">
        <v>7.4159165648185086E-3</v>
      </c>
      <c r="AU185" s="20">
        <v>4.288574601004045E-2</v>
      </c>
      <c r="AV185" s="20">
        <v>1.5995174409915779E-2</v>
      </c>
      <c r="AW185" s="20">
        <v>1.5874604107117801E-2</v>
      </c>
      <c r="AY185" s="20">
        <v>1.17582179316851E-2</v>
      </c>
      <c r="AZ185" s="20">
        <v>3.5121982328899723E-2</v>
      </c>
      <c r="BA185" s="20">
        <v>1.4324754912874819E-2</v>
      </c>
      <c r="BB185" s="20">
        <v>3.6046262762925087E-2</v>
      </c>
      <c r="BC185" s="20">
        <v>2.28888822255887E-2</v>
      </c>
      <c r="BD185" s="20">
        <v>3.7688759993958508E-2</v>
      </c>
      <c r="BE185" s="20">
        <v>0</v>
      </c>
      <c r="BF185" s="20">
        <v>4.1976865976590698E-3</v>
      </c>
      <c r="BG185" s="20">
        <v>4.5478040455043223E-2</v>
      </c>
    </row>
    <row r="186" spans="2:59" x14ac:dyDescent="0.35">
      <c r="B186" s="19" t="s">
        <v>125</v>
      </c>
      <c r="C186" s="20">
        <v>1.6005948421594151E-2</v>
      </c>
      <c r="D186" s="20">
        <v>2.4125216077942001E-2</v>
      </c>
      <c r="E186" s="20">
        <v>3.4988621867492339E-2</v>
      </c>
      <c r="F186" s="20">
        <v>1.249160382681202E-2</v>
      </c>
      <c r="G186" s="20">
        <v>8.5080196343842313E-3</v>
      </c>
      <c r="H186" s="20">
        <v>1.4114718669274849E-2</v>
      </c>
      <c r="I186" s="20">
        <v>5.3916402208983799E-3</v>
      </c>
      <c r="K186" s="20">
        <v>1.767431355065055E-2</v>
      </c>
      <c r="L186" s="20">
        <v>1.444009215552554E-2</v>
      </c>
      <c r="N186" s="20">
        <v>9.8873380291022543E-3</v>
      </c>
      <c r="O186" s="20">
        <v>0</v>
      </c>
      <c r="P186" s="20">
        <v>2.931256851626797E-2</v>
      </c>
      <c r="Q186" s="20">
        <v>2.24485523851931E-2</v>
      </c>
      <c r="R186" s="20">
        <v>8.3700230218141363E-3</v>
      </c>
      <c r="S186" s="20">
        <v>1.8008066349758559E-2</v>
      </c>
      <c r="T186" s="20">
        <v>2.159940487991982E-2</v>
      </c>
      <c r="U186" s="20">
        <v>1.575473910448982E-2</v>
      </c>
      <c r="V186" s="20">
        <v>1.2194131145438989E-2</v>
      </c>
      <c r="W186" s="20">
        <v>1.245678887003864E-2</v>
      </c>
      <c r="X186" s="20">
        <v>4.4796321137228881E-2</v>
      </c>
      <c r="Y186" s="20">
        <v>6.0531153038465403E-3</v>
      </c>
      <c r="AA186" s="20">
        <v>5.9576945554963689E-3</v>
      </c>
      <c r="AB186" s="20">
        <v>9.6190924555855338E-3</v>
      </c>
      <c r="AC186" s="20">
        <v>2.6181655251927491E-2</v>
      </c>
      <c r="AD186" s="20">
        <v>2.457615717367535E-2</v>
      </c>
      <c r="AF186" s="20">
        <v>3.54337914626459E-3</v>
      </c>
      <c r="AG186" s="20">
        <v>2.31667898523963E-2</v>
      </c>
      <c r="AH186" s="20">
        <v>4.8366901909175503E-2</v>
      </c>
      <c r="AI186" s="20">
        <v>8.6970157664681517E-3</v>
      </c>
      <c r="AJ186" s="20">
        <v>0</v>
      </c>
      <c r="AK186" s="20">
        <v>0</v>
      </c>
      <c r="AL186" s="20">
        <v>1.9485922637541831E-2</v>
      </c>
      <c r="AM186" s="20">
        <v>1.376809334133813E-2</v>
      </c>
      <c r="AN186" s="20">
        <v>1.7937545870117162E-2</v>
      </c>
      <c r="AP186" s="20">
        <v>1.6676267667126671E-2</v>
      </c>
      <c r="AQ186" s="20">
        <v>1.739247414118586E-2</v>
      </c>
      <c r="AR186" s="20">
        <v>3.796153079807376E-2</v>
      </c>
      <c r="AS186" s="20">
        <v>0</v>
      </c>
      <c r="AT186" s="20">
        <v>1.5864971115385571E-2</v>
      </c>
      <c r="AU186" s="20">
        <v>0</v>
      </c>
      <c r="AV186" s="20">
        <v>0</v>
      </c>
      <c r="AW186" s="20">
        <v>1.50247758108462E-2</v>
      </c>
      <c r="AY186" s="20">
        <v>1.1768516956809871E-2</v>
      </c>
      <c r="AZ186" s="20">
        <v>1.3210767547424229E-2</v>
      </c>
      <c r="BA186" s="20">
        <v>4.1263777090898721E-2</v>
      </c>
      <c r="BB186" s="20">
        <v>1.2863257456696531E-2</v>
      </c>
      <c r="BC186" s="20">
        <v>1.9223281767358109E-2</v>
      </c>
      <c r="BD186" s="20">
        <v>0</v>
      </c>
      <c r="BE186" s="20">
        <v>1.7740990665032739E-2</v>
      </c>
      <c r="BF186" s="20">
        <v>5.4653563630203336E-3</v>
      </c>
      <c r="BG186" s="20">
        <v>2.689391350278663E-2</v>
      </c>
    </row>
    <row r="187" spans="2:59" x14ac:dyDescent="0.35">
      <c r="B187" s="19" t="s">
        <v>95</v>
      </c>
      <c r="C187" s="20">
        <v>0.23008475597437461</v>
      </c>
      <c r="D187" s="20">
        <v>0.25829923221380813</v>
      </c>
      <c r="E187" s="20">
        <v>0.2010742163799106</v>
      </c>
      <c r="F187" s="20">
        <v>0.26541690105142729</v>
      </c>
      <c r="G187" s="20">
        <v>0.26010152791417163</v>
      </c>
      <c r="H187" s="20">
        <v>0.19553178279846409</v>
      </c>
      <c r="I187" s="20">
        <v>0.20517653757774859</v>
      </c>
      <c r="K187" s="20">
        <v>0.16519875990991481</v>
      </c>
      <c r="L187" s="20">
        <v>0.29369691944138909</v>
      </c>
      <c r="N187" s="20">
        <v>0.2189332003006815</v>
      </c>
      <c r="O187" s="20">
        <v>0.24067281434491791</v>
      </c>
      <c r="P187" s="20">
        <v>0.27988391198996448</v>
      </c>
      <c r="Q187" s="20">
        <v>0.20438831216324971</v>
      </c>
      <c r="R187" s="20">
        <v>0.17102180217143759</v>
      </c>
      <c r="S187" s="20">
        <v>0.22172183211012339</v>
      </c>
      <c r="T187" s="20">
        <v>0.23837784418700461</v>
      </c>
      <c r="U187" s="20">
        <v>0.2978697993220718</v>
      </c>
      <c r="V187" s="20">
        <v>0.18187538407022921</v>
      </c>
      <c r="W187" s="20">
        <v>0.24169267812567991</v>
      </c>
      <c r="X187" s="20">
        <v>0.34289415706891158</v>
      </c>
      <c r="Y187" s="20">
        <v>0.18449016764659601</v>
      </c>
      <c r="AA187" s="20">
        <v>0.15855901230471259</v>
      </c>
      <c r="AB187" s="20">
        <v>0.21489483083086719</v>
      </c>
      <c r="AC187" s="20">
        <v>0.25124522522752579</v>
      </c>
      <c r="AD187" s="20">
        <v>0.30508828751937089</v>
      </c>
      <c r="AF187" s="20">
        <v>0.18336018969685491</v>
      </c>
      <c r="AG187" s="20">
        <v>0.12491437020974321</v>
      </c>
      <c r="AH187" s="20">
        <v>0.13070626988158629</v>
      </c>
      <c r="AI187" s="20">
        <v>0.21540127310274079</v>
      </c>
      <c r="AJ187" s="20">
        <v>0.17981567882887811</v>
      </c>
      <c r="AK187" s="20">
        <v>0.1940092412006528</v>
      </c>
      <c r="AL187" s="20">
        <v>0.47812462370784498</v>
      </c>
      <c r="AM187" s="20">
        <v>0.62738266337940551</v>
      </c>
      <c r="AN187" s="20">
        <v>0.29934947391685152</v>
      </c>
      <c r="AP187" s="20">
        <v>0.20648994143007979</v>
      </c>
      <c r="AQ187" s="20">
        <v>0.1117639655733613</v>
      </c>
      <c r="AR187" s="20">
        <v>0.1517188289513812</v>
      </c>
      <c r="AS187" s="20">
        <v>0.26759024981394769</v>
      </c>
      <c r="AT187" s="20">
        <v>0.1938168861228243</v>
      </c>
      <c r="AU187" s="20">
        <v>0.16693464193531249</v>
      </c>
      <c r="AV187" s="20">
        <v>0.75804436011090781</v>
      </c>
      <c r="AW187" s="20">
        <v>0.43010335101746477</v>
      </c>
      <c r="AY187" s="20">
        <v>0.2176604415445888</v>
      </c>
      <c r="AZ187" s="20">
        <v>0.11777320177648549</v>
      </c>
      <c r="BA187" s="20">
        <v>0.15505087656782221</v>
      </c>
      <c r="BB187" s="20">
        <v>0.19301702807523549</v>
      </c>
      <c r="BC187" s="20">
        <v>0.20852624477832321</v>
      </c>
      <c r="BD187" s="20">
        <v>0.1440651242422627</v>
      </c>
      <c r="BE187" s="20">
        <v>0.64134049832534301</v>
      </c>
      <c r="BF187" s="20">
        <v>0.45766524267858533</v>
      </c>
      <c r="BG187" s="20">
        <v>0.15560075215466271</v>
      </c>
    </row>
    <row r="189" spans="2:59" ht="72.5" x14ac:dyDescent="0.35">
      <c r="B189" s="17" t="s">
        <v>126</v>
      </c>
    </row>
    <row r="190" spans="2:59" x14ac:dyDescent="0.35">
      <c r="B190" s="18" t="s">
        <v>16</v>
      </c>
    </row>
    <row r="191" spans="2:59" ht="43.5" x14ac:dyDescent="0.35">
      <c r="B191" s="19" t="s">
        <v>127</v>
      </c>
      <c r="C191" s="20">
        <v>0.2142578712261905</v>
      </c>
      <c r="D191" s="20">
        <v>0.38246148154810522</v>
      </c>
      <c r="E191" s="20">
        <v>0.3356508340201812</v>
      </c>
      <c r="F191" s="20">
        <v>0.23387981452224449</v>
      </c>
      <c r="G191" s="20">
        <v>0.18966236819162591</v>
      </c>
      <c r="H191" s="20">
        <v>0.1288502604184161</v>
      </c>
      <c r="I191" s="20">
        <v>6.5234828386118993E-2</v>
      </c>
      <c r="K191" s="20">
        <v>0.2296504295867946</v>
      </c>
      <c r="L191" s="20">
        <v>0.1990313920489597</v>
      </c>
      <c r="N191" s="20">
        <v>0.19896765531616681</v>
      </c>
      <c r="O191" s="20">
        <v>0.2282854005135504</v>
      </c>
      <c r="P191" s="20">
        <v>0.21926841708421141</v>
      </c>
      <c r="Q191" s="20">
        <v>0.18629510921367809</v>
      </c>
      <c r="R191" s="20">
        <v>0.29083671847892972</v>
      </c>
      <c r="S191" s="20">
        <v>0.16806883056100189</v>
      </c>
      <c r="T191" s="20">
        <v>0.18426368318217559</v>
      </c>
      <c r="U191" s="20">
        <v>0.28423719142638992</v>
      </c>
      <c r="V191" s="20">
        <v>0.27970448857474911</v>
      </c>
      <c r="W191" s="20">
        <v>0.19051297211313639</v>
      </c>
      <c r="X191" s="20">
        <v>0.1372460609765089</v>
      </c>
      <c r="Y191" s="20">
        <v>0.13639692725408781</v>
      </c>
      <c r="AA191" s="20">
        <v>0.24214327666687199</v>
      </c>
      <c r="AB191" s="20">
        <v>0.15372173040703449</v>
      </c>
      <c r="AC191" s="20">
        <v>0.22011789708736301</v>
      </c>
      <c r="AD191" s="20">
        <v>0.24252588621402191</v>
      </c>
      <c r="AF191" s="20">
        <v>0.1327436486279914</v>
      </c>
      <c r="AG191" s="20">
        <v>0.29078930364409128</v>
      </c>
      <c r="AH191" s="20">
        <v>0.22625246875245791</v>
      </c>
      <c r="AI191" s="20">
        <v>0.33665894706711652</v>
      </c>
      <c r="AJ191" s="20">
        <v>0.17262397214782119</v>
      </c>
      <c r="AK191" s="20">
        <v>0.18075978176544999</v>
      </c>
      <c r="AL191" s="20">
        <v>0.15830117029619831</v>
      </c>
      <c r="AM191" s="20">
        <v>0.14422509854099011</v>
      </c>
      <c r="AN191" s="20">
        <v>0.26976523875313119</v>
      </c>
      <c r="AP191" s="20">
        <v>0.1888879203871234</v>
      </c>
      <c r="AQ191" s="20">
        <v>0.26183302473108311</v>
      </c>
      <c r="AR191" s="20">
        <v>0.20841800785003489</v>
      </c>
      <c r="AS191" s="20">
        <v>0.2123234110359028</v>
      </c>
      <c r="AT191" s="20">
        <v>0.21145672007977859</v>
      </c>
      <c r="AU191" s="20">
        <v>0.18509434761911389</v>
      </c>
      <c r="AV191" s="20">
        <v>0.1088539728100841</v>
      </c>
      <c r="AW191" s="20">
        <v>0.18362105992489161</v>
      </c>
      <c r="AY191" s="20">
        <v>0.2307716277126487</v>
      </c>
      <c r="AZ191" s="20">
        <v>0.29386473986297851</v>
      </c>
      <c r="BA191" s="20">
        <v>0.22476000264097251</v>
      </c>
      <c r="BB191" s="20">
        <v>0.27122371678478963</v>
      </c>
      <c r="BC191" s="20">
        <v>0.16166361702981791</v>
      </c>
      <c r="BD191" s="20">
        <v>0.19826028467703041</v>
      </c>
      <c r="BE191" s="20">
        <v>0.1578689942227251</v>
      </c>
      <c r="BF191" s="20">
        <v>0.1028901624448984</v>
      </c>
      <c r="BG191" s="20">
        <v>0.2171236835880741</v>
      </c>
    </row>
    <row r="192" spans="2:59" ht="43.5" x14ac:dyDescent="0.35">
      <c r="B192" s="19" t="s">
        <v>128</v>
      </c>
      <c r="C192" s="20">
        <v>0.64263696356416744</v>
      </c>
      <c r="D192" s="20">
        <v>0.47545621031243768</v>
      </c>
      <c r="E192" s="20">
        <v>0.49831399746285537</v>
      </c>
      <c r="F192" s="20">
        <v>0.5973155966895779</v>
      </c>
      <c r="G192" s="20">
        <v>0.63489215119547915</v>
      </c>
      <c r="H192" s="20">
        <v>0.77457197474927086</v>
      </c>
      <c r="I192" s="20">
        <v>0.8252267568921039</v>
      </c>
      <c r="K192" s="20">
        <v>0.66176377215738746</v>
      </c>
      <c r="L192" s="20">
        <v>0.62451594632977703</v>
      </c>
      <c r="N192" s="20">
        <v>0.66775058220428285</v>
      </c>
      <c r="O192" s="20">
        <v>0.6121785591539477</v>
      </c>
      <c r="P192" s="20">
        <v>0.64181192176431112</v>
      </c>
      <c r="Q192" s="20">
        <v>0.60301100089639936</v>
      </c>
      <c r="R192" s="20">
        <v>0.59926589126898988</v>
      </c>
      <c r="S192" s="20">
        <v>0.7181221276302221</v>
      </c>
      <c r="T192" s="20">
        <v>0.65386273887971336</v>
      </c>
      <c r="U192" s="20">
        <v>0.51751612269338676</v>
      </c>
      <c r="V192" s="20">
        <v>0.62878229075476522</v>
      </c>
      <c r="W192" s="20">
        <v>0.64350950112851968</v>
      </c>
      <c r="X192" s="20">
        <v>0.68239431811660356</v>
      </c>
      <c r="Y192" s="20">
        <v>0.73275462068269004</v>
      </c>
      <c r="AA192" s="20">
        <v>0.67605030828869117</v>
      </c>
      <c r="AB192" s="20">
        <v>0.71479972994852281</v>
      </c>
      <c r="AC192" s="20">
        <v>0.63875268439431188</v>
      </c>
      <c r="AD192" s="20">
        <v>0.53397327898436742</v>
      </c>
      <c r="AF192" s="20">
        <v>0.79634258836056682</v>
      </c>
      <c r="AG192" s="20">
        <v>0.62995479366258389</v>
      </c>
      <c r="AH192" s="20">
        <v>0.68804210248989928</v>
      </c>
      <c r="AI192" s="20">
        <v>0.47390433990901731</v>
      </c>
      <c r="AJ192" s="20">
        <v>0.66183471020119344</v>
      </c>
      <c r="AK192" s="20">
        <v>0.72847832754496433</v>
      </c>
      <c r="AL192" s="20">
        <v>0.49348876012360782</v>
      </c>
      <c r="AM192" s="20">
        <v>0.28563041607765483</v>
      </c>
      <c r="AN192" s="20">
        <v>0.58965397233963224</v>
      </c>
      <c r="AP192" s="20">
        <v>0.73529906717349136</v>
      </c>
      <c r="AQ192" s="20">
        <v>0.67102322381932311</v>
      </c>
      <c r="AR192" s="20">
        <v>0.70434194440336406</v>
      </c>
      <c r="AS192" s="20">
        <v>0.61435228751246618</v>
      </c>
      <c r="AT192" s="20">
        <v>0.66250441208129007</v>
      </c>
      <c r="AU192" s="20">
        <v>0.69725352064134305</v>
      </c>
      <c r="AV192" s="20">
        <v>0.2244984461437648</v>
      </c>
      <c r="AW192" s="20">
        <v>0.52507119863676355</v>
      </c>
      <c r="AY192" s="20">
        <v>0.68885944687398826</v>
      </c>
      <c r="AZ192" s="20">
        <v>0.64088590079308128</v>
      </c>
      <c r="BA192" s="20">
        <v>0.68298758032220164</v>
      </c>
      <c r="BB192" s="20">
        <v>0.61513184619591699</v>
      </c>
      <c r="BC192" s="20">
        <v>0.72679961139081717</v>
      </c>
      <c r="BD192" s="20">
        <v>0.6876876808070701</v>
      </c>
      <c r="BE192" s="20">
        <v>0.32264449595044781</v>
      </c>
      <c r="BF192" s="20">
        <v>0.56414996248030147</v>
      </c>
      <c r="BG192" s="20">
        <v>0.6459760133943202</v>
      </c>
    </row>
    <row r="193" spans="2:59" x14ac:dyDescent="0.35">
      <c r="B193" s="19" t="s">
        <v>95</v>
      </c>
      <c r="C193" s="20">
        <v>0.1431051652096422</v>
      </c>
      <c r="D193" s="20">
        <v>0.1420823081394573</v>
      </c>
      <c r="E193" s="20">
        <v>0.16603516851696351</v>
      </c>
      <c r="F193" s="20">
        <v>0.16880458878817761</v>
      </c>
      <c r="G193" s="20">
        <v>0.17544548061289511</v>
      </c>
      <c r="H193" s="20">
        <v>9.657776483231291E-2</v>
      </c>
      <c r="I193" s="20">
        <v>0.10953841472177731</v>
      </c>
      <c r="K193" s="20">
        <v>0.10858579825581779</v>
      </c>
      <c r="L193" s="20">
        <v>0.17645266162126319</v>
      </c>
      <c r="N193" s="20">
        <v>0.13328176247955051</v>
      </c>
      <c r="O193" s="20">
        <v>0.1595360403325019</v>
      </c>
      <c r="P193" s="20">
        <v>0.13891966115147719</v>
      </c>
      <c r="Q193" s="20">
        <v>0.21069388988992241</v>
      </c>
      <c r="R193" s="20">
        <v>0.1098973902520804</v>
      </c>
      <c r="S193" s="20">
        <v>0.1138090418087762</v>
      </c>
      <c r="T193" s="20">
        <v>0.161873577938111</v>
      </c>
      <c r="U193" s="20">
        <v>0.19824668588022329</v>
      </c>
      <c r="V193" s="20">
        <v>9.1513220670485534E-2</v>
      </c>
      <c r="W193" s="20">
        <v>0.16597752675834379</v>
      </c>
      <c r="X193" s="20">
        <v>0.1803596209068874</v>
      </c>
      <c r="Y193" s="20">
        <v>0.13084845206322229</v>
      </c>
      <c r="AA193" s="20">
        <v>8.180641504443692E-2</v>
      </c>
      <c r="AB193" s="20">
        <v>0.1314785396444427</v>
      </c>
      <c r="AC193" s="20">
        <v>0.14112941851832489</v>
      </c>
      <c r="AD193" s="20">
        <v>0.2235008348016107</v>
      </c>
      <c r="AF193" s="20">
        <v>7.0913763011441838E-2</v>
      </c>
      <c r="AG193" s="20">
        <v>7.9255902693324706E-2</v>
      </c>
      <c r="AH193" s="20">
        <v>8.5705428757642838E-2</v>
      </c>
      <c r="AI193" s="20">
        <v>0.18943671302386619</v>
      </c>
      <c r="AJ193" s="20">
        <v>0.16554131765098529</v>
      </c>
      <c r="AK193" s="20">
        <v>9.0761890689585817E-2</v>
      </c>
      <c r="AL193" s="20">
        <v>0.3482100695801939</v>
      </c>
      <c r="AM193" s="20">
        <v>0.57014448538135509</v>
      </c>
      <c r="AN193" s="20">
        <v>0.14058078890723669</v>
      </c>
      <c r="AP193" s="20">
        <v>7.5813012439385083E-2</v>
      </c>
      <c r="AQ193" s="20">
        <v>6.7143751449593753E-2</v>
      </c>
      <c r="AR193" s="20">
        <v>8.7240047746601102E-2</v>
      </c>
      <c r="AS193" s="20">
        <v>0.17332430145163111</v>
      </c>
      <c r="AT193" s="20">
        <v>0.12603886783893131</v>
      </c>
      <c r="AU193" s="20">
        <v>0.1176521317395432</v>
      </c>
      <c r="AV193" s="20">
        <v>0.66664758104615118</v>
      </c>
      <c r="AW193" s="20">
        <v>0.29130774143834481</v>
      </c>
      <c r="AY193" s="20">
        <v>8.036892541336306E-2</v>
      </c>
      <c r="AZ193" s="20">
        <v>6.5249359343940369E-2</v>
      </c>
      <c r="BA193" s="20">
        <v>9.2252417036825754E-2</v>
      </c>
      <c r="BB193" s="20">
        <v>0.1136444370192933</v>
      </c>
      <c r="BC193" s="20">
        <v>0.1115367715793648</v>
      </c>
      <c r="BD193" s="20">
        <v>0.11405203451589969</v>
      </c>
      <c r="BE193" s="20">
        <v>0.51948650982682698</v>
      </c>
      <c r="BF193" s="20">
        <v>0.33295987507480018</v>
      </c>
      <c r="BG193" s="20">
        <v>0.13690030301760581</v>
      </c>
    </row>
    <row r="195" spans="2:59" ht="145" x14ac:dyDescent="0.35">
      <c r="B195" s="17" t="s">
        <v>129</v>
      </c>
    </row>
    <row r="196" spans="2:59" x14ac:dyDescent="0.35">
      <c r="B196" s="18" t="s">
        <v>16</v>
      </c>
    </row>
    <row r="197" spans="2:59" ht="58" x14ac:dyDescent="0.35">
      <c r="B197" s="19" t="s">
        <v>130</v>
      </c>
      <c r="C197" s="20">
        <v>0.51183222384225191</v>
      </c>
      <c r="D197" s="20">
        <v>0.5119957284066996</v>
      </c>
      <c r="E197" s="20">
        <v>0.47702112690708809</v>
      </c>
      <c r="F197" s="20">
        <v>0.48577551702418781</v>
      </c>
      <c r="G197" s="20">
        <v>0.5215875429476492</v>
      </c>
      <c r="H197" s="20">
        <v>0.50937093387297216</v>
      </c>
      <c r="I197" s="20">
        <v>0.55469209544488751</v>
      </c>
      <c r="K197" s="20">
        <v>0.53633149028570515</v>
      </c>
      <c r="L197" s="20">
        <v>0.48667054115109182</v>
      </c>
      <c r="N197" s="20">
        <v>0.45193402030297652</v>
      </c>
      <c r="O197" s="20">
        <v>0.42723255182848829</v>
      </c>
      <c r="P197" s="20">
        <v>0.46527177148059529</v>
      </c>
      <c r="Q197" s="20">
        <v>0.52579280866667855</v>
      </c>
      <c r="R197" s="20">
        <v>0.54999994646153061</v>
      </c>
      <c r="S197" s="20">
        <v>0.50673905147845055</v>
      </c>
      <c r="T197" s="20">
        <v>0.56590981533764695</v>
      </c>
      <c r="U197" s="20">
        <v>0.4975429042826694</v>
      </c>
      <c r="V197" s="20">
        <v>0.51300803441972342</v>
      </c>
      <c r="W197" s="20">
        <v>0.46143735438098188</v>
      </c>
      <c r="X197" s="20">
        <v>0.55083542553325826</v>
      </c>
      <c r="Y197" s="20">
        <v>0.5861159958828992</v>
      </c>
      <c r="AA197" s="20">
        <v>0.50677865216419582</v>
      </c>
      <c r="AB197" s="20">
        <v>0.48278279438057992</v>
      </c>
      <c r="AC197" s="20">
        <v>0.57390867545881907</v>
      </c>
      <c r="AD197" s="20">
        <v>0.49422704966565228</v>
      </c>
      <c r="AF197" s="20">
        <v>0.68039355295233928</v>
      </c>
      <c r="AG197" s="20">
        <v>0.43358612701225713</v>
      </c>
      <c r="AH197" s="20">
        <v>0.4655781586176751</v>
      </c>
      <c r="AI197" s="20">
        <v>0.54235362347949012</v>
      </c>
      <c r="AJ197" s="20">
        <v>0.64779058525071476</v>
      </c>
      <c r="AK197" s="20">
        <v>0.42420571770056992</v>
      </c>
      <c r="AL197" s="20">
        <v>0.38521696170203612</v>
      </c>
      <c r="AM197" s="20">
        <v>0.35824262163023318</v>
      </c>
      <c r="AN197" s="20">
        <v>0.49159457635297182</v>
      </c>
      <c r="AP197" s="20">
        <v>0.68627934511672795</v>
      </c>
      <c r="AQ197" s="20">
        <v>0.41141988580348637</v>
      </c>
      <c r="AR197" s="20">
        <v>0.45060824873486333</v>
      </c>
      <c r="AS197" s="20">
        <v>0.55126883029002816</v>
      </c>
      <c r="AT197" s="20">
        <v>0.71038502802272685</v>
      </c>
      <c r="AU197" s="20">
        <v>0.47523086525927272</v>
      </c>
      <c r="AV197" s="20">
        <v>0.30551001212755291</v>
      </c>
      <c r="AW197" s="20">
        <v>0.41517997783459998</v>
      </c>
      <c r="AY197" s="20">
        <v>0.62796451780585572</v>
      </c>
      <c r="AZ197" s="20">
        <v>0.33643878988498049</v>
      </c>
      <c r="BA197" s="20">
        <v>0.47007518280512012</v>
      </c>
      <c r="BB197" s="20">
        <v>0.50762571402725076</v>
      </c>
      <c r="BC197" s="20">
        <v>0.75097203704635085</v>
      </c>
      <c r="BD197" s="20">
        <v>0.45534594943172008</v>
      </c>
      <c r="BE197" s="20">
        <v>0.25989191133463768</v>
      </c>
      <c r="BF197" s="20">
        <v>0.36292270685891631</v>
      </c>
      <c r="BG197" s="20">
        <v>0.48560018257135601</v>
      </c>
    </row>
    <row r="198" spans="2:59" ht="58" x14ac:dyDescent="0.35">
      <c r="B198" s="19" t="s">
        <v>131</v>
      </c>
      <c r="C198" s="20">
        <v>0.33753256269130683</v>
      </c>
      <c r="D198" s="20">
        <v>0.31266928604906941</v>
      </c>
      <c r="E198" s="20">
        <v>0.37224223894410979</v>
      </c>
      <c r="F198" s="20">
        <v>0.31447662994690129</v>
      </c>
      <c r="G198" s="20">
        <v>0.29179149988019498</v>
      </c>
      <c r="H198" s="20">
        <v>0.36254482004838939</v>
      </c>
      <c r="I198" s="20">
        <v>0.36476665782390649</v>
      </c>
      <c r="K198" s="20">
        <v>0.3684125116060078</v>
      </c>
      <c r="L198" s="20">
        <v>0.30872390739731442</v>
      </c>
      <c r="N198" s="20">
        <v>0.39927899329339822</v>
      </c>
      <c r="O198" s="20">
        <v>0.40332917129283308</v>
      </c>
      <c r="P198" s="20">
        <v>0.33308326629487489</v>
      </c>
      <c r="Q198" s="20">
        <v>0.29271431042458518</v>
      </c>
      <c r="R198" s="20">
        <v>0.31546282731144049</v>
      </c>
      <c r="S198" s="20">
        <v>0.33377395909920382</v>
      </c>
      <c r="T198" s="20">
        <v>0.28495515250561121</v>
      </c>
      <c r="U198" s="20">
        <v>0.32121956960907139</v>
      </c>
      <c r="V198" s="20">
        <v>0.36898705226325801</v>
      </c>
      <c r="W198" s="20">
        <v>0.35466205504670267</v>
      </c>
      <c r="X198" s="20">
        <v>0.31021055497914901</v>
      </c>
      <c r="Y198" s="20">
        <v>0.31437890978466509</v>
      </c>
      <c r="AA198" s="20">
        <v>0.4140475151898555</v>
      </c>
      <c r="AB198" s="20">
        <v>0.36030087446786863</v>
      </c>
      <c r="AC198" s="20">
        <v>0.26983553629753282</v>
      </c>
      <c r="AD198" s="20">
        <v>0.28906056155665522</v>
      </c>
      <c r="AF198" s="20">
        <v>0.24967896597533401</v>
      </c>
      <c r="AG198" s="20">
        <v>0.47903941085915769</v>
      </c>
      <c r="AH198" s="20">
        <v>0.43968494057964969</v>
      </c>
      <c r="AI198" s="20">
        <v>0.33322275827390863</v>
      </c>
      <c r="AJ198" s="20">
        <v>0.24631931805087071</v>
      </c>
      <c r="AK198" s="20">
        <v>0.44689751139886402</v>
      </c>
      <c r="AL198" s="20">
        <v>0.24347003710441811</v>
      </c>
      <c r="AM198" s="20">
        <v>6.8037451442027053E-2</v>
      </c>
      <c r="AN198" s="20">
        <v>0.31372915698613868</v>
      </c>
      <c r="AP198" s="20">
        <v>0.22928859301944179</v>
      </c>
      <c r="AQ198" s="20">
        <v>0.50252627742772527</v>
      </c>
      <c r="AR198" s="20">
        <v>0.42366408473502432</v>
      </c>
      <c r="AS198" s="20">
        <v>0.32110106108689018</v>
      </c>
      <c r="AT198" s="20">
        <v>0.1984326467971553</v>
      </c>
      <c r="AU198" s="20">
        <v>0.43189397806031038</v>
      </c>
      <c r="AV198" s="20">
        <v>4.176018960749607E-2</v>
      </c>
      <c r="AW198" s="20">
        <v>0.26227249690607612</v>
      </c>
      <c r="AY198" s="20">
        <v>0.26890799382036612</v>
      </c>
      <c r="AZ198" s="20">
        <v>0.57304990564529412</v>
      </c>
      <c r="BA198" s="20">
        <v>0.44218231133157898</v>
      </c>
      <c r="BB198" s="20">
        <v>0.41153485782929072</v>
      </c>
      <c r="BC198" s="20">
        <v>0.15302157136357461</v>
      </c>
      <c r="BD198" s="20">
        <v>0.43564490716933418</v>
      </c>
      <c r="BE198" s="20">
        <v>0.14707252938006829</v>
      </c>
      <c r="BF198" s="20">
        <v>0.25256481746821802</v>
      </c>
      <c r="BG198" s="20">
        <v>0.41688261979987812</v>
      </c>
    </row>
    <row r="199" spans="2:59" x14ac:dyDescent="0.35">
      <c r="B199" s="19" t="s">
        <v>95</v>
      </c>
      <c r="C199" s="20">
        <v>0.15063521346644129</v>
      </c>
      <c r="D199" s="20">
        <v>0.17533498554423119</v>
      </c>
      <c r="E199" s="20">
        <v>0.1507366341488022</v>
      </c>
      <c r="F199" s="20">
        <v>0.1997478530289109</v>
      </c>
      <c r="G199" s="20">
        <v>0.1866209571721559</v>
      </c>
      <c r="H199" s="20">
        <v>0.12808424607863819</v>
      </c>
      <c r="I199" s="20">
        <v>8.0541246731205926E-2</v>
      </c>
      <c r="K199" s="20">
        <v>9.5255998108286916E-2</v>
      </c>
      <c r="L199" s="20">
        <v>0.20460555145159379</v>
      </c>
      <c r="N199" s="20">
        <v>0.14878698640362531</v>
      </c>
      <c r="O199" s="20">
        <v>0.1694382768786786</v>
      </c>
      <c r="P199" s="20">
        <v>0.20164496222452971</v>
      </c>
      <c r="Q199" s="20">
        <v>0.1814928809087363</v>
      </c>
      <c r="R199" s="20">
        <v>0.13453722622702891</v>
      </c>
      <c r="S199" s="20">
        <v>0.1594869894223459</v>
      </c>
      <c r="T199" s="20">
        <v>0.14913503215674179</v>
      </c>
      <c r="U199" s="20">
        <v>0.18123752610825919</v>
      </c>
      <c r="V199" s="20">
        <v>0.1180049133170184</v>
      </c>
      <c r="W199" s="20">
        <v>0.18390059057231509</v>
      </c>
      <c r="X199" s="20">
        <v>0.1389540194875927</v>
      </c>
      <c r="Y199" s="20">
        <v>9.9505094332435928E-2</v>
      </c>
      <c r="AA199" s="20">
        <v>7.9173832645948752E-2</v>
      </c>
      <c r="AB199" s="20">
        <v>0.15691633115155151</v>
      </c>
      <c r="AC199" s="20">
        <v>0.15625578824364811</v>
      </c>
      <c r="AD199" s="20">
        <v>0.2167123887776925</v>
      </c>
      <c r="AF199" s="20">
        <v>6.992748107232695E-2</v>
      </c>
      <c r="AG199" s="20">
        <v>8.7374462128585142E-2</v>
      </c>
      <c r="AH199" s="20">
        <v>9.4736900802675286E-2</v>
      </c>
      <c r="AI199" s="20">
        <v>0.1244236182466012</v>
      </c>
      <c r="AJ199" s="20">
        <v>0.1058900966984145</v>
      </c>
      <c r="AK199" s="20">
        <v>0.12889677090056609</v>
      </c>
      <c r="AL199" s="20">
        <v>0.37131300119354571</v>
      </c>
      <c r="AM199" s="20">
        <v>0.57371992692773999</v>
      </c>
      <c r="AN199" s="20">
        <v>0.19467626666088961</v>
      </c>
      <c r="AP199" s="20">
        <v>8.4432061863830052E-2</v>
      </c>
      <c r="AQ199" s="20">
        <v>8.6053836768788236E-2</v>
      </c>
      <c r="AR199" s="20">
        <v>0.1257276665301125</v>
      </c>
      <c r="AS199" s="20">
        <v>0.12763010862308161</v>
      </c>
      <c r="AT199" s="20">
        <v>9.118232518011779E-2</v>
      </c>
      <c r="AU199" s="20">
        <v>9.2875156680417029E-2</v>
      </c>
      <c r="AV199" s="20">
        <v>0.65272979826495126</v>
      </c>
      <c r="AW199" s="20">
        <v>0.32254752525932401</v>
      </c>
      <c r="AY199" s="20">
        <v>0.1031274883737783</v>
      </c>
      <c r="AZ199" s="20">
        <v>9.0511304469725468E-2</v>
      </c>
      <c r="BA199" s="20">
        <v>8.7742505863300874E-2</v>
      </c>
      <c r="BB199" s="20">
        <v>8.0839428143458472E-2</v>
      </c>
      <c r="BC199" s="20">
        <v>9.6006391590074555E-2</v>
      </c>
      <c r="BD199" s="20">
        <v>0.1090091433989456</v>
      </c>
      <c r="BE199" s="20">
        <v>0.59303555928529406</v>
      </c>
      <c r="BF199" s="20">
        <v>0.38451247567286578</v>
      </c>
      <c r="BG199" s="20">
        <v>9.7517197628766067E-2</v>
      </c>
    </row>
    <row r="201" spans="2:59" ht="58" x14ac:dyDescent="0.35">
      <c r="B201" s="17" t="s">
        <v>132</v>
      </c>
    </row>
    <row r="202" spans="2:59" x14ac:dyDescent="0.35">
      <c r="B202" s="18" t="s">
        <v>16</v>
      </c>
    </row>
    <row r="203" spans="2:59" ht="29" x14ac:dyDescent="0.35">
      <c r="B203" s="19" t="s">
        <v>133</v>
      </c>
      <c r="C203" s="20">
        <v>0.25129762150822582</v>
      </c>
      <c r="D203" s="20">
        <v>0.27165557419724162</v>
      </c>
      <c r="E203" s="20">
        <v>0.259747883019189</v>
      </c>
      <c r="F203" s="20">
        <v>0.22543199327092589</v>
      </c>
      <c r="G203" s="20">
        <v>0.2344756298776064</v>
      </c>
      <c r="H203" s="20">
        <v>0.22660236669192191</v>
      </c>
      <c r="I203" s="20">
        <v>0.28187882568471762</v>
      </c>
      <c r="K203" s="20">
        <v>0.27443739889964103</v>
      </c>
      <c r="L203" s="20">
        <v>0.2297030864468847</v>
      </c>
      <c r="N203" s="20">
        <v>0.21074211742595719</v>
      </c>
      <c r="O203" s="20">
        <v>0.23367715928689581</v>
      </c>
      <c r="P203" s="20">
        <v>0.2295036232810303</v>
      </c>
      <c r="Q203" s="20">
        <v>0.18438289149389989</v>
      </c>
      <c r="R203" s="20">
        <v>0.18433314013548921</v>
      </c>
      <c r="S203" s="20">
        <v>0.30490940316070719</v>
      </c>
      <c r="T203" s="20">
        <v>0.22222376855958201</v>
      </c>
      <c r="U203" s="20">
        <v>0.28515334860238012</v>
      </c>
      <c r="V203" s="20">
        <v>0.3301103573065719</v>
      </c>
      <c r="W203" s="20">
        <v>0.2058348647963297</v>
      </c>
      <c r="X203" s="20">
        <v>0.26244006612215159</v>
      </c>
      <c r="Y203" s="20">
        <v>0.29552992790044491</v>
      </c>
      <c r="AA203" s="20">
        <v>0.29666395813228108</v>
      </c>
      <c r="AB203" s="20">
        <v>0.26300147776860372</v>
      </c>
      <c r="AC203" s="20">
        <v>0.24873588952557649</v>
      </c>
      <c r="AD203" s="20">
        <v>0.19310117530879881</v>
      </c>
      <c r="AF203" s="20">
        <v>0.28434882761213931</v>
      </c>
      <c r="AG203" s="20">
        <v>0.27752555622873382</v>
      </c>
      <c r="AH203" s="20">
        <v>0.31550340410941857</v>
      </c>
      <c r="AI203" s="20">
        <v>0.22742781083456129</v>
      </c>
      <c r="AJ203" s="20">
        <v>0.31477316855785781</v>
      </c>
      <c r="AK203" s="20">
        <v>0.22126262673051239</v>
      </c>
      <c r="AL203" s="20">
        <v>0.140089645359467</v>
      </c>
      <c r="AM203" s="20">
        <v>0.1259873052907253</v>
      </c>
      <c r="AN203" s="20">
        <v>0.2348748024849055</v>
      </c>
      <c r="AP203" s="20">
        <v>0.29983895551378092</v>
      </c>
      <c r="AQ203" s="20">
        <v>0.26807318180591061</v>
      </c>
      <c r="AR203" s="20">
        <v>0.3158809130128763</v>
      </c>
      <c r="AS203" s="20">
        <v>0.2043693720631875</v>
      </c>
      <c r="AT203" s="20">
        <v>0.2684376883419291</v>
      </c>
      <c r="AU203" s="20">
        <v>0.19581148198217979</v>
      </c>
      <c r="AV203" s="20">
        <v>9.6529085129275466E-2</v>
      </c>
      <c r="AW203" s="20">
        <v>0.18595529803538791</v>
      </c>
      <c r="AY203" s="20">
        <v>0.25154433215103328</v>
      </c>
      <c r="AZ203" s="20">
        <v>0.33305929078347107</v>
      </c>
      <c r="BA203" s="20">
        <v>0.29036745348186083</v>
      </c>
      <c r="BB203" s="20">
        <v>0.19696420948631799</v>
      </c>
      <c r="BC203" s="20">
        <v>0.25381228551279789</v>
      </c>
      <c r="BD203" s="20">
        <v>0.17208262966347651</v>
      </c>
      <c r="BE203" s="20">
        <v>0.13045269985279601</v>
      </c>
      <c r="BF203" s="20">
        <v>0.1980406367216459</v>
      </c>
      <c r="BG203" s="20">
        <v>0.28239898598343738</v>
      </c>
    </row>
    <row r="204" spans="2:59" ht="43.5" x14ac:dyDescent="0.35">
      <c r="B204" s="19" t="s">
        <v>134</v>
      </c>
      <c r="C204" s="20">
        <v>0.43664238845815501</v>
      </c>
      <c r="D204" s="20">
        <v>0.47811139437263511</v>
      </c>
      <c r="E204" s="20">
        <v>0.48173630223569242</v>
      </c>
      <c r="F204" s="20">
        <v>0.42253136706015471</v>
      </c>
      <c r="G204" s="20">
        <v>0.4128005606861852</v>
      </c>
      <c r="H204" s="20">
        <v>0.44432764965257521</v>
      </c>
      <c r="I204" s="20">
        <v>0.39802802890040828</v>
      </c>
      <c r="K204" s="20">
        <v>0.45899991690026909</v>
      </c>
      <c r="L204" s="20">
        <v>0.41343016904292978</v>
      </c>
      <c r="N204" s="20">
        <v>0.44503566779707798</v>
      </c>
      <c r="O204" s="20">
        <v>0.33242470338521429</v>
      </c>
      <c r="P204" s="20">
        <v>0.41749431445752699</v>
      </c>
      <c r="Q204" s="20">
        <v>0.47734621258723792</v>
      </c>
      <c r="R204" s="20">
        <v>0.5827726039708937</v>
      </c>
      <c r="S204" s="20">
        <v>0.39851998139337608</v>
      </c>
      <c r="T204" s="20">
        <v>0.49265521949766772</v>
      </c>
      <c r="U204" s="20">
        <v>0.40134153071478829</v>
      </c>
      <c r="V204" s="20">
        <v>0.4336488638962821</v>
      </c>
      <c r="W204" s="20">
        <v>0.4314512472398645</v>
      </c>
      <c r="X204" s="20">
        <v>0.38439261393310309</v>
      </c>
      <c r="Y204" s="20">
        <v>0.36125058960873058</v>
      </c>
      <c r="AA204" s="20">
        <v>0.48803315016087911</v>
      </c>
      <c r="AB204" s="20">
        <v>0.40173047812243268</v>
      </c>
      <c r="AC204" s="20">
        <v>0.43572545578723348</v>
      </c>
      <c r="AD204" s="20">
        <v>0.41947247481418581</v>
      </c>
      <c r="AF204" s="20">
        <v>0.40330901993266077</v>
      </c>
      <c r="AG204" s="20">
        <v>0.54392480142067889</v>
      </c>
      <c r="AH204" s="20">
        <v>0.48668999458649792</v>
      </c>
      <c r="AI204" s="20">
        <v>0.45700517928311779</v>
      </c>
      <c r="AJ204" s="20">
        <v>0.29935594788037878</v>
      </c>
      <c r="AK204" s="20">
        <v>0.509055364339</v>
      </c>
      <c r="AL204" s="20">
        <v>0.32924712785205462</v>
      </c>
      <c r="AM204" s="20">
        <v>0.13545436122376109</v>
      </c>
      <c r="AN204" s="20">
        <v>0.43471661366277681</v>
      </c>
      <c r="AP204" s="20">
        <v>0.4091905832325205</v>
      </c>
      <c r="AQ204" s="20">
        <v>0.54775172299927755</v>
      </c>
      <c r="AR204" s="20">
        <v>0.46431314721360439</v>
      </c>
      <c r="AS204" s="20">
        <v>0.50316812326528892</v>
      </c>
      <c r="AT204" s="20">
        <v>0.34222168593302571</v>
      </c>
      <c r="AU204" s="20">
        <v>0.53718756919464095</v>
      </c>
      <c r="AV204" s="20">
        <v>0.14046009629625819</v>
      </c>
      <c r="AW204" s="20">
        <v>0.33404145139808711</v>
      </c>
      <c r="AY204" s="20">
        <v>0.436651442805708</v>
      </c>
      <c r="AZ204" s="20">
        <v>0.54069209962034459</v>
      </c>
      <c r="BA204" s="20">
        <v>0.47643261082481247</v>
      </c>
      <c r="BB204" s="20">
        <v>0.57426039454872968</v>
      </c>
      <c r="BC204" s="20">
        <v>0.38386757666473897</v>
      </c>
      <c r="BD204" s="20">
        <v>0.57836476780814727</v>
      </c>
      <c r="BE204" s="20">
        <v>0.22096492175917309</v>
      </c>
      <c r="BF204" s="20">
        <v>0.26407374310409298</v>
      </c>
      <c r="BG204" s="20">
        <v>0.35643641207475918</v>
      </c>
    </row>
    <row r="205" spans="2:59" x14ac:dyDescent="0.35">
      <c r="B205" s="19" t="s">
        <v>135</v>
      </c>
      <c r="C205" s="20">
        <v>0.31205999003361928</v>
      </c>
      <c r="D205" s="20">
        <v>0.25023303143012338</v>
      </c>
      <c r="E205" s="20">
        <v>0.25851581474511881</v>
      </c>
      <c r="F205" s="20">
        <v>0.35203663966891918</v>
      </c>
      <c r="G205" s="20">
        <v>0.35272380943620851</v>
      </c>
      <c r="H205" s="20">
        <v>0.32906998365550272</v>
      </c>
      <c r="I205" s="20">
        <v>0.3200931454148741</v>
      </c>
      <c r="K205" s="20">
        <v>0.26656268420008977</v>
      </c>
      <c r="L205" s="20">
        <v>0.35686674451018557</v>
      </c>
      <c r="N205" s="20">
        <v>0.34422221477696491</v>
      </c>
      <c r="O205" s="20">
        <v>0.43389813732788979</v>
      </c>
      <c r="P205" s="20">
        <v>0.35300206226144248</v>
      </c>
      <c r="Q205" s="20">
        <v>0.33827089591886222</v>
      </c>
      <c r="R205" s="20">
        <v>0.2328942558936172</v>
      </c>
      <c r="S205" s="20">
        <v>0.29657061544591679</v>
      </c>
      <c r="T205" s="20">
        <v>0.28512101194275019</v>
      </c>
      <c r="U205" s="20">
        <v>0.31350512068283171</v>
      </c>
      <c r="V205" s="20">
        <v>0.23624077879714581</v>
      </c>
      <c r="W205" s="20">
        <v>0.36271388796380549</v>
      </c>
      <c r="X205" s="20">
        <v>0.3531673199447451</v>
      </c>
      <c r="Y205" s="20">
        <v>0.34321948249082479</v>
      </c>
      <c r="AA205" s="20">
        <v>0.21530289170683981</v>
      </c>
      <c r="AB205" s="20">
        <v>0.33526804410896349</v>
      </c>
      <c r="AC205" s="20">
        <v>0.31553865468718989</v>
      </c>
      <c r="AD205" s="20">
        <v>0.38742634987701541</v>
      </c>
      <c r="AF205" s="20">
        <v>0.31234215245519997</v>
      </c>
      <c r="AG205" s="20">
        <v>0.17854964235058729</v>
      </c>
      <c r="AH205" s="20">
        <v>0.19780660130408351</v>
      </c>
      <c r="AI205" s="20">
        <v>0.31556700988232078</v>
      </c>
      <c r="AJ205" s="20">
        <v>0.38587088356176369</v>
      </c>
      <c r="AK205" s="20">
        <v>0.26968200893048772</v>
      </c>
      <c r="AL205" s="20">
        <v>0.53066322678847833</v>
      </c>
      <c r="AM205" s="20">
        <v>0.73855833348551392</v>
      </c>
      <c r="AN205" s="20">
        <v>0.33040858385231769</v>
      </c>
      <c r="AP205" s="20">
        <v>0.29097046125369858</v>
      </c>
      <c r="AQ205" s="20">
        <v>0.18417509519481159</v>
      </c>
      <c r="AR205" s="20">
        <v>0.2198059397735195</v>
      </c>
      <c r="AS205" s="20">
        <v>0.29246250467152368</v>
      </c>
      <c r="AT205" s="20">
        <v>0.38934062572504519</v>
      </c>
      <c r="AU205" s="20">
        <v>0.26700094882317932</v>
      </c>
      <c r="AV205" s="20">
        <v>0.76301081857446662</v>
      </c>
      <c r="AW205" s="20">
        <v>0.48000325056652487</v>
      </c>
      <c r="AY205" s="20">
        <v>0.31180422504325861</v>
      </c>
      <c r="AZ205" s="20">
        <v>0.12624860959618439</v>
      </c>
      <c r="BA205" s="20">
        <v>0.23319993569332659</v>
      </c>
      <c r="BB205" s="20">
        <v>0.22877539596495231</v>
      </c>
      <c r="BC205" s="20">
        <v>0.36232013782246308</v>
      </c>
      <c r="BD205" s="20">
        <v>0.2495526025283763</v>
      </c>
      <c r="BE205" s="20">
        <v>0.6485823783880309</v>
      </c>
      <c r="BF205" s="20">
        <v>0.53788562017426111</v>
      </c>
      <c r="BG205" s="20">
        <v>0.36116460194180339</v>
      </c>
    </row>
    <row r="207" spans="2:59" ht="29" x14ac:dyDescent="0.35">
      <c r="B207" s="17" t="s">
        <v>136</v>
      </c>
    </row>
    <row r="208" spans="2:59" x14ac:dyDescent="0.35">
      <c r="B208" s="18" t="s">
        <v>16</v>
      </c>
    </row>
    <row r="209" spans="2:59" ht="43.5" x14ac:dyDescent="0.35">
      <c r="B209" s="19" t="s">
        <v>137</v>
      </c>
      <c r="C209" s="20">
        <v>0.51465255016331979</v>
      </c>
      <c r="D209" s="20">
        <v>0.50957997654251164</v>
      </c>
      <c r="E209" s="20">
        <v>0.50881421932514537</v>
      </c>
      <c r="F209" s="20">
        <v>0.49199890299843901</v>
      </c>
      <c r="G209" s="20">
        <v>0.51440169739679575</v>
      </c>
      <c r="H209" s="20">
        <v>0.52419998902408516</v>
      </c>
      <c r="I209" s="20">
        <v>0.53484400599211035</v>
      </c>
      <c r="K209" s="20">
        <v>0.52190214175362992</v>
      </c>
      <c r="L209" s="20">
        <v>0.50867453676890695</v>
      </c>
      <c r="N209" s="20">
        <v>0.44170367042223591</v>
      </c>
      <c r="O209" s="20">
        <v>0.53110918492804993</v>
      </c>
      <c r="P209" s="20">
        <v>0.55781923063867511</v>
      </c>
      <c r="Q209" s="20">
        <v>0.51578721690132456</v>
      </c>
      <c r="R209" s="20">
        <v>0.52632723346562404</v>
      </c>
      <c r="S209" s="20">
        <v>0.49816268319609691</v>
      </c>
      <c r="T209" s="20">
        <v>0.5622040008637823</v>
      </c>
      <c r="U209" s="20">
        <v>0.49979404140603861</v>
      </c>
      <c r="V209" s="20">
        <v>0.47090279143887581</v>
      </c>
      <c r="W209" s="20">
        <v>0.48752770987926702</v>
      </c>
      <c r="X209" s="20">
        <v>0.58450696819065895</v>
      </c>
      <c r="Y209" s="20">
        <v>0.58103767283586116</v>
      </c>
      <c r="AA209" s="20">
        <v>0.50499607091974996</v>
      </c>
      <c r="AB209" s="20">
        <v>0.48496404459756032</v>
      </c>
      <c r="AC209" s="20">
        <v>0.58006699000767503</v>
      </c>
      <c r="AD209" s="20">
        <v>0.49974873874209169</v>
      </c>
      <c r="AF209" s="20">
        <v>0.6732495374162375</v>
      </c>
      <c r="AG209" s="20">
        <v>0.40559568883858849</v>
      </c>
      <c r="AH209" s="20">
        <v>0.43744479855023538</v>
      </c>
      <c r="AI209" s="20">
        <v>0.45180927594901599</v>
      </c>
      <c r="AJ209" s="20">
        <v>0.75340876614275731</v>
      </c>
      <c r="AK209" s="20">
        <v>0.47030560868867599</v>
      </c>
      <c r="AL209" s="20">
        <v>0.46027364660919212</v>
      </c>
      <c r="AM209" s="20">
        <v>0.42687807185272242</v>
      </c>
      <c r="AN209" s="20">
        <v>0.51532599249423661</v>
      </c>
      <c r="AP209" s="20">
        <v>0.69225290926202498</v>
      </c>
      <c r="AQ209" s="20">
        <v>0.39290590389647723</v>
      </c>
      <c r="AR209" s="20">
        <v>0.434207594793379</v>
      </c>
      <c r="AS209" s="20">
        <v>0.522333414897866</v>
      </c>
      <c r="AT209" s="20">
        <v>0.7044504259347979</v>
      </c>
      <c r="AU209" s="20">
        <v>0.45008909577509759</v>
      </c>
      <c r="AV209" s="20">
        <v>0.25737919691242223</v>
      </c>
      <c r="AW209" s="20">
        <v>0.48506115717162601</v>
      </c>
      <c r="AY209" s="20">
        <v>0.63357764247970383</v>
      </c>
      <c r="AZ209" s="20">
        <v>0.33252055309409229</v>
      </c>
      <c r="BA209" s="20">
        <v>0.44253071555526208</v>
      </c>
      <c r="BB209" s="20">
        <v>0.4677988569972405</v>
      </c>
      <c r="BC209" s="20">
        <v>0.77050790088503818</v>
      </c>
      <c r="BD209" s="20">
        <v>0.41055658103805842</v>
      </c>
      <c r="BE209" s="20">
        <v>0.33496808891783109</v>
      </c>
      <c r="BF209" s="20">
        <v>0.37637473571425378</v>
      </c>
      <c r="BG209" s="20">
        <v>0.49972086525330711</v>
      </c>
    </row>
    <row r="210" spans="2:59" ht="43.5" x14ac:dyDescent="0.35">
      <c r="B210" s="19" t="s">
        <v>138</v>
      </c>
      <c r="C210" s="20">
        <v>0.38263080261508919</v>
      </c>
      <c r="D210" s="20">
        <v>0.35126971350070041</v>
      </c>
      <c r="E210" s="20">
        <v>0.37374096015982639</v>
      </c>
      <c r="F210" s="20">
        <v>0.3633022935388594</v>
      </c>
      <c r="G210" s="20">
        <v>0.38164779738957599</v>
      </c>
      <c r="H210" s="20">
        <v>0.4153360019867145</v>
      </c>
      <c r="I210" s="20">
        <v>0.40519993444243102</v>
      </c>
      <c r="K210" s="20">
        <v>0.39485495333229242</v>
      </c>
      <c r="L210" s="20">
        <v>0.36911141476597298</v>
      </c>
      <c r="N210" s="20">
        <v>0.46125657449443119</v>
      </c>
      <c r="O210" s="20">
        <v>0.39917005407729889</v>
      </c>
      <c r="P210" s="20">
        <v>0.3510831374790449</v>
      </c>
      <c r="Q210" s="20">
        <v>0.2673936135862513</v>
      </c>
      <c r="R210" s="20">
        <v>0.39614654983979719</v>
      </c>
      <c r="S210" s="20">
        <v>0.35153332099132301</v>
      </c>
      <c r="T210" s="20">
        <v>0.34702512005203778</v>
      </c>
      <c r="U210" s="20">
        <v>0.35801448799828411</v>
      </c>
      <c r="V210" s="20">
        <v>0.42999440257671878</v>
      </c>
      <c r="W210" s="20">
        <v>0.40292444136166727</v>
      </c>
      <c r="X210" s="20">
        <v>0.35097034809129368</v>
      </c>
      <c r="Y210" s="20">
        <v>0.35564274696069681</v>
      </c>
      <c r="AA210" s="20">
        <v>0.44189449741902542</v>
      </c>
      <c r="AB210" s="20">
        <v>0.41408979096914611</v>
      </c>
      <c r="AC210" s="20">
        <v>0.33392650708712812</v>
      </c>
      <c r="AD210" s="20">
        <v>0.3271424401545473</v>
      </c>
      <c r="AF210" s="20">
        <v>0.29865921643030452</v>
      </c>
      <c r="AG210" s="20">
        <v>0.53669240505505145</v>
      </c>
      <c r="AH210" s="20">
        <v>0.50430164533713862</v>
      </c>
      <c r="AI210" s="20">
        <v>0.40283956189625469</v>
      </c>
      <c r="AJ210" s="20">
        <v>0.20582797204482881</v>
      </c>
      <c r="AK210" s="20">
        <v>0.45676563403742187</v>
      </c>
      <c r="AL210" s="20">
        <v>0.27006006010401151</v>
      </c>
      <c r="AM210" s="20">
        <v>0.14056824562339881</v>
      </c>
      <c r="AN210" s="20">
        <v>0.34049414584667448</v>
      </c>
      <c r="AP210" s="20">
        <v>0.26965674835199022</v>
      </c>
      <c r="AQ210" s="20">
        <v>0.54756822367494862</v>
      </c>
      <c r="AR210" s="20">
        <v>0.51089866228184388</v>
      </c>
      <c r="AS210" s="20">
        <v>0.37641689954780938</v>
      </c>
      <c r="AT210" s="20">
        <v>0.21453901498501901</v>
      </c>
      <c r="AU210" s="20">
        <v>0.48258430879880132</v>
      </c>
      <c r="AV210" s="20">
        <v>0.18042385913601591</v>
      </c>
      <c r="AW210" s="20">
        <v>0.2994452349871487</v>
      </c>
      <c r="AY210" s="20">
        <v>0.32996871382153597</v>
      </c>
      <c r="AZ210" s="20">
        <v>0.61216938358814921</v>
      </c>
      <c r="BA210" s="20">
        <v>0.47868306848101899</v>
      </c>
      <c r="BB210" s="20">
        <v>0.47433791495727579</v>
      </c>
      <c r="BC210" s="20">
        <v>0.17508674568465071</v>
      </c>
      <c r="BD210" s="20">
        <v>0.50288680776517414</v>
      </c>
      <c r="BE210" s="20">
        <v>0.24101949515842519</v>
      </c>
      <c r="BF210" s="20">
        <v>0.32105060212066699</v>
      </c>
      <c r="BG210" s="20">
        <v>0.40066623887425562</v>
      </c>
    </row>
    <row r="211" spans="2:59" x14ac:dyDescent="0.35">
      <c r="B211" s="19" t="s">
        <v>95</v>
      </c>
      <c r="C211" s="20">
        <v>0.1027166472215911</v>
      </c>
      <c r="D211" s="20">
        <v>0.13915030995678809</v>
      </c>
      <c r="E211" s="20">
        <v>0.1174448205150284</v>
      </c>
      <c r="F211" s="20">
        <v>0.1446988034627015</v>
      </c>
      <c r="G211" s="20">
        <v>0.1039505052136281</v>
      </c>
      <c r="H211" s="20">
        <v>6.0464008989200131E-2</v>
      </c>
      <c r="I211" s="20">
        <v>5.99560595654587E-2</v>
      </c>
      <c r="K211" s="20">
        <v>8.3242904914077487E-2</v>
      </c>
      <c r="L211" s="20">
        <v>0.1222140484651201</v>
      </c>
      <c r="N211" s="20">
        <v>9.7039755083332901E-2</v>
      </c>
      <c r="O211" s="20">
        <v>6.9720760994651382E-2</v>
      </c>
      <c r="P211" s="20">
        <v>9.1097631882279803E-2</v>
      </c>
      <c r="Q211" s="20">
        <v>0.21681916951242411</v>
      </c>
      <c r="R211" s="20">
        <v>7.7526216694578862E-2</v>
      </c>
      <c r="S211" s="20">
        <v>0.15030399581258019</v>
      </c>
      <c r="T211" s="20">
        <v>9.0770879084179759E-2</v>
      </c>
      <c r="U211" s="20">
        <v>0.14219147059567741</v>
      </c>
      <c r="V211" s="20">
        <v>9.9102805984405407E-2</v>
      </c>
      <c r="W211" s="20">
        <v>0.10954784875906549</v>
      </c>
      <c r="X211" s="20">
        <v>6.4522683718047161E-2</v>
      </c>
      <c r="Y211" s="20">
        <v>6.3319580203442041E-2</v>
      </c>
      <c r="AA211" s="20">
        <v>5.3109431661224553E-2</v>
      </c>
      <c r="AB211" s="20">
        <v>0.10094616443329379</v>
      </c>
      <c r="AC211" s="20">
        <v>8.6006502905196722E-2</v>
      </c>
      <c r="AD211" s="20">
        <v>0.17310882110336101</v>
      </c>
      <c r="AF211" s="20">
        <v>2.8091246153458139E-2</v>
      </c>
      <c r="AG211" s="20">
        <v>5.7711906106359893E-2</v>
      </c>
      <c r="AH211" s="20">
        <v>5.8253556112625997E-2</v>
      </c>
      <c r="AI211" s="20">
        <v>0.14535116215472921</v>
      </c>
      <c r="AJ211" s="20">
        <v>4.0763261812414013E-2</v>
      </c>
      <c r="AK211" s="20">
        <v>7.292875727390237E-2</v>
      </c>
      <c r="AL211" s="20">
        <v>0.26966629328679648</v>
      </c>
      <c r="AM211" s="20">
        <v>0.43255368252387888</v>
      </c>
      <c r="AN211" s="20">
        <v>0.144179861659089</v>
      </c>
      <c r="AP211" s="20">
        <v>3.8090342385984827E-2</v>
      </c>
      <c r="AQ211" s="20">
        <v>5.9525872428573982E-2</v>
      </c>
      <c r="AR211" s="20">
        <v>5.489374292477725E-2</v>
      </c>
      <c r="AS211" s="20">
        <v>0.1012496855543245</v>
      </c>
      <c r="AT211" s="20">
        <v>8.1010559080183134E-2</v>
      </c>
      <c r="AU211" s="20">
        <v>6.7326595426101005E-2</v>
      </c>
      <c r="AV211" s="20">
        <v>0.56219694395156217</v>
      </c>
      <c r="AW211" s="20">
        <v>0.2154936078412252</v>
      </c>
      <c r="AY211" s="20">
        <v>3.645364369876021E-2</v>
      </c>
      <c r="AZ211" s="20">
        <v>5.5310063317758631E-2</v>
      </c>
      <c r="BA211" s="20">
        <v>7.8786215963718834E-2</v>
      </c>
      <c r="BB211" s="20">
        <v>5.7863228045483703E-2</v>
      </c>
      <c r="BC211" s="20">
        <v>5.4405353430311033E-2</v>
      </c>
      <c r="BD211" s="20">
        <v>8.6556611196767524E-2</v>
      </c>
      <c r="BE211" s="20">
        <v>0.42401241592374372</v>
      </c>
      <c r="BF211" s="20">
        <v>0.30257466216507922</v>
      </c>
      <c r="BG211" s="20">
        <v>9.9612895872437338E-2</v>
      </c>
    </row>
    <row r="213" spans="2:59" ht="72.5" x14ac:dyDescent="0.35">
      <c r="B213" s="17" t="s">
        <v>139</v>
      </c>
    </row>
    <row r="214" spans="2:59" ht="101.5" x14ac:dyDescent="0.35">
      <c r="B214" s="18" t="s">
        <v>17</v>
      </c>
    </row>
    <row r="215" spans="2:59" ht="58" x14ac:dyDescent="0.35">
      <c r="B215" s="19" t="s">
        <v>140</v>
      </c>
      <c r="C215" s="20">
        <v>0.42032467068433721</v>
      </c>
      <c r="D215" s="20">
        <v>0.3434707563317056</v>
      </c>
      <c r="E215" s="20">
        <v>0.45750328795233558</v>
      </c>
      <c r="F215" s="20">
        <v>0.38464968183450587</v>
      </c>
      <c r="G215" s="20">
        <v>0.45199565802303859</v>
      </c>
      <c r="H215" s="20">
        <v>0.40734799237600788</v>
      </c>
      <c r="I215" s="20">
        <v>0.45085504086547351</v>
      </c>
      <c r="K215" s="20">
        <v>0.41359393209949957</v>
      </c>
      <c r="L215" s="20">
        <v>0.42588924704147979</v>
      </c>
      <c r="N215" s="20">
        <v>0.45679135770670298</v>
      </c>
      <c r="O215" s="20">
        <v>0.42665789027046691</v>
      </c>
      <c r="P215" s="20">
        <v>0.30082311363110059</v>
      </c>
      <c r="Q215" s="20">
        <v>0.41092619810283493</v>
      </c>
      <c r="R215" s="20">
        <v>0.47367775113741728</v>
      </c>
      <c r="S215" s="20">
        <v>0.44789845385225602</v>
      </c>
      <c r="T215" s="20">
        <v>0.45984821467887582</v>
      </c>
      <c r="U215" s="20">
        <v>0.40781140225931112</v>
      </c>
      <c r="V215" s="20">
        <v>0.43670529142602421</v>
      </c>
      <c r="W215" s="20">
        <v>0.40978589436071722</v>
      </c>
      <c r="X215" s="20">
        <v>0.42931739450521611</v>
      </c>
      <c r="Y215" s="20">
        <v>0.34335696476600819</v>
      </c>
      <c r="AA215" s="20">
        <v>0.47614268656361081</v>
      </c>
      <c r="AB215" s="20">
        <v>0.4036905924332656</v>
      </c>
      <c r="AC215" s="20">
        <v>0.37740102352436761</v>
      </c>
      <c r="AD215" s="20">
        <v>0.42009816286803009</v>
      </c>
      <c r="AF215" s="20">
        <v>0.4124712304413039</v>
      </c>
      <c r="AG215" s="20">
        <v>0.50103093401943632</v>
      </c>
      <c r="AH215" s="20">
        <v>0.5802947549420594</v>
      </c>
      <c r="AI215" s="20">
        <v>0.36716519416849358</v>
      </c>
      <c r="AJ215" s="20">
        <v>0.38654460354148362</v>
      </c>
      <c r="AK215" s="20">
        <v>0.42206798606413087</v>
      </c>
      <c r="AL215" s="20">
        <v>0.33932767621672838</v>
      </c>
      <c r="AM215" s="20">
        <v>0.49910605047853102</v>
      </c>
      <c r="AN215" s="20">
        <v>0.29584346038242088</v>
      </c>
      <c r="AP215" s="20">
        <v>0.41469190562625002</v>
      </c>
      <c r="AQ215" s="20">
        <v>0.49126724175337322</v>
      </c>
      <c r="AR215" s="20">
        <v>0.50385358642199463</v>
      </c>
      <c r="AS215" s="20">
        <v>0.32995459188591791</v>
      </c>
      <c r="AT215" s="20">
        <v>0.38039926512717792</v>
      </c>
      <c r="AU215" s="20">
        <v>0.48360408640783092</v>
      </c>
      <c r="AV215" s="20">
        <v>0.37884556965369109</v>
      </c>
      <c r="AW215" s="20">
        <v>0.37226536286819017</v>
      </c>
      <c r="AY215" s="20">
        <v>0.42016536649088959</v>
      </c>
      <c r="AZ215" s="20">
        <v>0.53637719722028698</v>
      </c>
      <c r="BA215" s="20">
        <v>0.60029837775235628</v>
      </c>
      <c r="BB215" s="20">
        <v>0.32096869503707648</v>
      </c>
      <c r="BC215" s="20">
        <v>0.39280327400511073</v>
      </c>
      <c r="BD215" s="20">
        <v>0.46676100911152979</v>
      </c>
      <c r="BE215" s="20">
        <v>0.32074752163080578</v>
      </c>
      <c r="BF215" s="20">
        <v>0.47684982953643029</v>
      </c>
      <c r="BG215" s="20">
        <v>0.29709783750017998</v>
      </c>
    </row>
    <row r="216" spans="2:59" ht="43.5" x14ac:dyDescent="0.35">
      <c r="B216" s="19" t="s">
        <v>141</v>
      </c>
      <c r="C216" s="20">
        <v>0.16657628918076081</v>
      </c>
      <c r="D216" s="20">
        <v>0.20058895625321929</v>
      </c>
      <c r="E216" s="20">
        <v>0.21242726549632121</v>
      </c>
      <c r="F216" s="20">
        <v>0.18303534664941981</v>
      </c>
      <c r="G216" s="20">
        <v>0.16073291987370769</v>
      </c>
      <c r="H216" s="20">
        <v>0.1250315212584184</v>
      </c>
      <c r="I216" s="20">
        <v>0.1292773420328579</v>
      </c>
      <c r="K216" s="20">
        <v>0.1779605296042627</v>
      </c>
      <c r="L216" s="20">
        <v>0.1554851574243892</v>
      </c>
      <c r="N216" s="20">
        <v>0.14571725013444739</v>
      </c>
      <c r="O216" s="20">
        <v>0.1743897523205139</v>
      </c>
      <c r="P216" s="20">
        <v>0.17524572041942951</v>
      </c>
      <c r="Q216" s="20">
        <v>0.2202497038050012</v>
      </c>
      <c r="R216" s="20">
        <v>0.1597691164487767</v>
      </c>
      <c r="S216" s="20">
        <v>0.21348574478881119</v>
      </c>
      <c r="T216" s="20">
        <v>0.216501972493819</v>
      </c>
      <c r="U216" s="20">
        <v>0.19469463993766001</v>
      </c>
      <c r="V216" s="20">
        <v>0.14692399394659131</v>
      </c>
      <c r="W216" s="20">
        <v>0.11756194308213661</v>
      </c>
      <c r="X216" s="20">
        <v>0.17035980374257931</v>
      </c>
      <c r="Y216" s="20">
        <v>0.14521124479025779</v>
      </c>
      <c r="AA216" s="20">
        <v>0.1556794739526374</v>
      </c>
      <c r="AB216" s="20">
        <v>0.146483024126698</v>
      </c>
      <c r="AC216" s="20">
        <v>0.2108738375337002</v>
      </c>
      <c r="AD216" s="20">
        <v>0.15345358962434219</v>
      </c>
      <c r="AF216" s="20">
        <v>0.14756146706934409</v>
      </c>
      <c r="AG216" s="20">
        <v>0.19559101786762831</v>
      </c>
      <c r="AH216" s="20">
        <v>6.2834114759188417E-2</v>
      </c>
      <c r="AI216" s="20">
        <v>0.221387505788911</v>
      </c>
      <c r="AJ216" s="20">
        <v>4.8185335543363711E-2</v>
      </c>
      <c r="AK216" s="20">
        <v>0.17697938261442361</v>
      </c>
      <c r="AL216" s="20">
        <v>0.21496325650617781</v>
      </c>
      <c r="AM216" s="20">
        <v>0.16524342326826011</v>
      </c>
      <c r="AN216" s="20">
        <v>0.19416842060903211</v>
      </c>
      <c r="AP216" s="20">
        <v>0.1320262067055612</v>
      </c>
      <c r="AQ216" s="20">
        <v>0.2020398320525531</v>
      </c>
      <c r="AR216" s="20">
        <v>9.26692808029288E-2</v>
      </c>
      <c r="AS216" s="20">
        <v>0.17043467124384079</v>
      </c>
      <c r="AT216" s="20">
        <v>0.16669860513505819</v>
      </c>
      <c r="AU216" s="20">
        <v>0.13068458299690999</v>
      </c>
      <c r="AV216" s="20">
        <v>0.31115486901735068</v>
      </c>
      <c r="AW216" s="20">
        <v>0.18568747248185741</v>
      </c>
      <c r="AY216" s="20">
        <v>0.1212283671215921</v>
      </c>
      <c r="AZ216" s="20">
        <v>0.20226649603224861</v>
      </c>
      <c r="BA216" s="20">
        <v>0.11820681105470381</v>
      </c>
      <c r="BB216" s="20">
        <v>0.2428474711511687</v>
      </c>
      <c r="BC216" s="20">
        <v>0.14048817236534111</v>
      </c>
      <c r="BD216" s="20">
        <v>0.1616295405305086</v>
      </c>
      <c r="BE216" s="20">
        <v>0.23186751543763801</v>
      </c>
      <c r="BF216" s="20">
        <v>0.1946622711915523</v>
      </c>
      <c r="BG216" s="20">
        <v>0.21024697421664529</v>
      </c>
    </row>
    <row r="217" spans="2:59" ht="43.5" x14ac:dyDescent="0.35">
      <c r="B217" s="19" t="s">
        <v>142</v>
      </c>
      <c r="C217" s="20">
        <v>0.1663924585342805</v>
      </c>
      <c r="D217" s="20">
        <v>0.21428559599086161</v>
      </c>
      <c r="E217" s="20">
        <v>0.15424280544393079</v>
      </c>
      <c r="F217" s="20">
        <v>0.18239723251248241</v>
      </c>
      <c r="G217" s="20">
        <v>0.1451303639330393</v>
      </c>
      <c r="H217" s="20">
        <v>0.17431636412659421</v>
      </c>
      <c r="I217" s="20">
        <v>0.14479635791823389</v>
      </c>
      <c r="K217" s="20">
        <v>0.15106961480263689</v>
      </c>
      <c r="L217" s="20">
        <v>0.18212673234726731</v>
      </c>
      <c r="N217" s="20">
        <v>0.1034816947599668</v>
      </c>
      <c r="O217" s="20">
        <v>0.27639377918100472</v>
      </c>
      <c r="P217" s="20">
        <v>0.2037833342352128</v>
      </c>
      <c r="Q217" s="20">
        <v>0.1371433641818334</v>
      </c>
      <c r="R217" s="20">
        <v>0.1190217179643626</v>
      </c>
      <c r="S217" s="20">
        <v>0.1637548660245427</v>
      </c>
      <c r="T217" s="20">
        <v>0.18062274512035351</v>
      </c>
      <c r="U217" s="20">
        <v>0.1072217198740531</v>
      </c>
      <c r="V217" s="20">
        <v>0.20864379867876129</v>
      </c>
      <c r="W217" s="20">
        <v>0.1845224682885073</v>
      </c>
      <c r="X217" s="20">
        <v>0.16684391157921941</v>
      </c>
      <c r="Y217" s="20">
        <v>0.19120529080105689</v>
      </c>
      <c r="AA217" s="20">
        <v>0.14834872866161461</v>
      </c>
      <c r="AB217" s="20">
        <v>0.18370770827397651</v>
      </c>
      <c r="AC217" s="20">
        <v>0.1388611823059907</v>
      </c>
      <c r="AD217" s="20">
        <v>0.19674867533946969</v>
      </c>
      <c r="AF217" s="20">
        <v>0.15211111416675821</v>
      </c>
      <c r="AG217" s="20">
        <v>0.15395334514542239</v>
      </c>
      <c r="AH217" s="20">
        <v>0.22006153697882669</v>
      </c>
      <c r="AI217" s="20">
        <v>0.17559519895347081</v>
      </c>
      <c r="AJ217" s="20">
        <v>0.20792533548102021</v>
      </c>
      <c r="AK217" s="20">
        <v>0.1126735757771346</v>
      </c>
      <c r="AL217" s="20">
        <v>0.15581932449720881</v>
      </c>
      <c r="AM217" s="20">
        <v>0.14727917765595219</v>
      </c>
      <c r="AN217" s="20">
        <v>0.22484328145982749</v>
      </c>
      <c r="AP217" s="20">
        <v>0.15851537943962471</v>
      </c>
      <c r="AQ217" s="20">
        <v>0.1508625240046732</v>
      </c>
      <c r="AR217" s="20">
        <v>0.22132483764571839</v>
      </c>
      <c r="AS217" s="20">
        <v>0.20088167113784941</v>
      </c>
      <c r="AT217" s="20">
        <v>0.143666951823127</v>
      </c>
      <c r="AU217" s="20">
        <v>0.1943410066635243</v>
      </c>
      <c r="AV217" s="20">
        <v>6.5578594175232818E-2</v>
      </c>
      <c r="AW217" s="20">
        <v>0.1917698816922104</v>
      </c>
      <c r="AY217" s="20">
        <v>0.14988643839486401</v>
      </c>
      <c r="AZ217" s="20">
        <v>0.13051232353923239</v>
      </c>
      <c r="BA217" s="20">
        <v>0.1218419038204558</v>
      </c>
      <c r="BB217" s="20">
        <v>0.18948389823673789</v>
      </c>
      <c r="BC217" s="20">
        <v>0.1695417269226831</v>
      </c>
      <c r="BD217" s="20">
        <v>0.1872357614094235</v>
      </c>
      <c r="BE217" s="20">
        <v>0.20051994351361091</v>
      </c>
      <c r="BF217" s="20">
        <v>0.17877205271005581</v>
      </c>
      <c r="BG217" s="20">
        <v>0.24047627532857541</v>
      </c>
    </row>
    <row r="218" spans="2:59" x14ac:dyDescent="0.35">
      <c r="B218" s="19" t="s">
        <v>143</v>
      </c>
      <c r="C218" s="20">
        <v>0.23474159803784159</v>
      </c>
      <c r="D218" s="20">
        <v>0.22726972916758631</v>
      </c>
      <c r="E218" s="20">
        <v>0.17082244997586421</v>
      </c>
      <c r="F218" s="20">
        <v>0.23296034150387129</v>
      </c>
      <c r="G218" s="20">
        <v>0.23693764151354699</v>
      </c>
      <c r="H218" s="20">
        <v>0.27115907352102098</v>
      </c>
      <c r="I218" s="20">
        <v>0.26441774122508133</v>
      </c>
      <c r="K218" s="20">
        <v>0.24478929355973819</v>
      </c>
      <c r="L218" s="20">
        <v>0.22513360089268081</v>
      </c>
      <c r="N218" s="20">
        <v>0.28155704025026618</v>
      </c>
      <c r="O218" s="20">
        <v>0.1225585782280143</v>
      </c>
      <c r="P218" s="20">
        <v>0.29931642216435927</v>
      </c>
      <c r="Q218" s="20">
        <v>0.23168073391033051</v>
      </c>
      <c r="R218" s="20">
        <v>0.23793849045961041</v>
      </c>
      <c r="S218" s="20">
        <v>0.16400274823686631</v>
      </c>
      <c r="T218" s="20">
        <v>0.1299031209969598</v>
      </c>
      <c r="U218" s="20">
        <v>0.27932487966717151</v>
      </c>
      <c r="V218" s="20">
        <v>0.20772691594862311</v>
      </c>
      <c r="W218" s="20">
        <v>0.2612081301495533</v>
      </c>
      <c r="X218" s="20">
        <v>0.22494743048385199</v>
      </c>
      <c r="Y218" s="20">
        <v>0.3015870825058663</v>
      </c>
      <c r="AA218" s="20">
        <v>0.21221371658002469</v>
      </c>
      <c r="AB218" s="20">
        <v>0.25242873532759019</v>
      </c>
      <c r="AC218" s="20">
        <v>0.25500363883487043</v>
      </c>
      <c r="AD218" s="20">
        <v>0.22075686332517669</v>
      </c>
      <c r="AF218" s="20">
        <v>0.28503090728770319</v>
      </c>
      <c r="AG218" s="20">
        <v>0.14942470296751301</v>
      </c>
      <c r="AH218" s="20">
        <v>0.13680959331992551</v>
      </c>
      <c r="AI218" s="20">
        <v>0.2133260498270054</v>
      </c>
      <c r="AJ218" s="20">
        <v>0.29995121297586141</v>
      </c>
      <c r="AK218" s="20">
        <v>0.25591872901529461</v>
      </c>
      <c r="AL218" s="20">
        <v>0.25212564676174293</v>
      </c>
      <c r="AM218" s="20">
        <v>0.15083015257384591</v>
      </c>
      <c r="AN218" s="20">
        <v>0.27460745320719582</v>
      </c>
      <c r="AP218" s="20">
        <v>0.29476650822856398</v>
      </c>
      <c r="AQ218" s="20">
        <v>0.15583040218940039</v>
      </c>
      <c r="AR218" s="20">
        <v>0.16532098082693999</v>
      </c>
      <c r="AS218" s="20">
        <v>0.28353402366248209</v>
      </c>
      <c r="AT218" s="20">
        <v>0.29839782882977012</v>
      </c>
      <c r="AU218" s="20">
        <v>0.1545855375854831</v>
      </c>
      <c r="AV218" s="20">
        <v>0.16575953840247309</v>
      </c>
      <c r="AW218" s="20">
        <v>0.2159079585484194</v>
      </c>
      <c r="AY218" s="20">
        <v>0.30871982799265418</v>
      </c>
      <c r="AZ218" s="20">
        <v>0.1208270355020323</v>
      </c>
      <c r="BA218" s="20">
        <v>0.1417842030451032</v>
      </c>
      <c r="BB218" s="20">
        <v>0.22809755508748569</v>
      </c>
      <c r="BC218" s="20">
        <v>0.28875097964888002</v>
      </c>
      <c r="BD218" s="20">
        <v>0.1489337805212442</v>
      </c>
      <c r="BE218" s="20">
        <v>0.20277611097460571</v>
      </c>
      <c r="BF218" s="20">
        <v>0.1196915426656322</v>
      </c>
      <c r="BG218" s="20">
        <v>0.25217891295459932</v>
      </c>
    </row>
    <row r="219" spans="2:59" x14ac:dyDescent="0.35">
      <c r="B219" s="19" t="s">
        <v>144</v>
      </c>
      <c r="C219" s="20">
        <v>5.1418764202884378E-3</v>
      </c>
      <c r="D219" s="20">
        <v>0</v>
      </c>
      <c r="E219" s="20">
        <v>0</v>
      </c>
      <c r="F219" s="20">
        <v>4.7834875868480549E-3</v>
      </c>
      <c r="G219" s="20">
        <v>0</v>
      </c>
      <c r="H219" s="20">
        <v>1.423454026882914E-2</v>
      </c>
      <c r="I219" s="20">
        <v>1.0653517958353349E-2</v>
      </c>
      <c r="K219" s="20">
        <v>8.2528853637117757E-3</v>
      </c>
      <c r="L219" s="20">
        <v>2.027649998774886E-3</v>
      </c>
      <c r="N219" s="20">
        <v>1.2452657148617039E-2</v>
      </c>
      <c r="O219" s="20">
        <v>0</v>
      </c>
      <c r="P219" s="20">
        <v>0</v>
      </c>
      <c r="Q219" s="20">
        <v>0</v>
      </c>
      <c r="R219" s="20">
        <v>9.5929239898329306E-3</v>
      </c>
      <c r="S219" s="20">
        <v>0</v>
      </c>
      <c r="T219" s="20">
        <v>0</v>
      </c>
      <c r="U219" s="20">
        <v>0</v>
      </c>
      <c r="V219" s="20">
        <v>0</v>
      </c>
      <c r="W219" s="20">
        <v>1.067067736953616E-2</v>
      </c>
      <c r="X219" s="20">
        <v>8.5314596891333735E-3</v>
      </c>
      <c r="Y219" s="20">
        <v>9.9524423684394618E-3</v>
      </c>
      <c r="AA219" s="20">
        <v>3.8186044366506238E-3</v>
      </c>
      <c r="AB219" s="20">
        <v>9.7819222832650262E-3</v>
      </c>
      <c r="AC219" s="20">
        <v>7.0039898728942842E-3</v>
      </c>
      <c r="AD219" s="20">
        <v>0</v>
      </c>
      <c r="AF219" s="20">
        <v>2.825281034890454E-3</v>
      </c>
      <c r="AG219" s="20">
        <v>0</v>
      </c>
      <c r="AH219" s="20">
        <v>0</v>
      </c>
      <c r="AI219" s="20">
        <v>0</v>
      </c>
      <c r="AJ219" s="20">
        <v>3.0841518706231839E-2</v>
      </c>
      <c r="AK219" s="20">
        <v>3.2360326529016332E-2</v>
      </c>
      <c r="AL219" s="20">
        <v>6.502192269080373E-3</v>
      </c>
      <c r="AM219" s="20">
        <v>0</v>
      </c>
      <c r="AN219" s="20">
        <v>1.053738434152366E-2</v>
      </c>
      <c r="AP219" s="20">
        <v>0</v>
      </c>
      <c r="AQ219" s="20">
        <v>0</v>
      </c>
      <c r="AR219" s="20">
        <v>1.6831314302418281E-2</v>
      </c>
      <c r="AS219" s="20">
        <v>0</v>
      </c>
      <c r="AT219" s="20">
        <v>4.4027318419845429E-3</v>
      </c>
      <c r="AU219" s="20">
        <v>3.6784786346251923E-2</v>
      </c>
      <c r="AV219" s="20">
        <v>0</v>
      </c>
      <c r="AW219" s="20">
        <v>1.3440551679911849E-2</v>
      </c>
      <c r="AY219" s="20">
        <v>0</v>
      </c>
      <c r="AZ219" s="20">
        <v>1.0016947706199739E-2</v>
      </c>
      <c r="BA219" s="20">
        <v>1.786870432738092E-2</v>
      </c>
      <c r="BB219" s="20">
        <v>0</v>
      </c>
      <c r="BC219" s="20">
        <v>2.267926382783302E-3</v>
      </c>
      <c r="BD219" s="20">
        <v>3.5439908427294053E-2</v>
      </c>
      <c r="BE219" s="20">
        <v>0</v>
      </c>
      <c r="BF219" s="20">
        <v>1.590751764217186E-2</v>
      </c>
      <c r="BG219" s="20">
        <v>0</v>
      </c>
    </row>
    <row r="220" spans="2:59" x14ac:dyDescent="0.35">
      <c r="B220" s="19" t="s">
        <v>135</v>
      </c>
      <c r="C220" s="20">
        <v>6.8231071424915473E-3</v>
      </c>
      <c r="D220" s="20">
        <v>1.4384962256627319E-2</v>
      </c>
      <c r="E220" s="20">
        <v>5.0041911315480987E-3</v>
      </c>
      <c r="F220" s="20">
        <v>1.2173909912872529E-2</v>
      </c>
      <c r="G220" s="20">
        <v>5.2034166566675448E-3</v>
      </c>
      <c r="H220" s="20">
        <v>7.9105084491297353E-3</v>
      </c>
      <c r="I220" s="20">
        <v>0</v>
      </c>
      <c r="K220" s="20">
        <v>4.3337445701508836E-3</v>
      </c>
      <c r="L220" s="20">
        <v>9.3376122954078739E-3</v>
      </c>
      <c r="N220" s="20">
        <v>0</v>
      </c>
      <c r="O220" s="20">
        <v>0</v>
      </c>
      <c r="P220" s="20">
        <v>2.0831409549897959E-2</v>
      </c>
      <c r="Q220" s="20">
        <v>0</v>
      </c>
      <c r="R220" s="20">
        <v>0</v>
      </c>
      <c r="S220" s="20">
        <v>1.085818709752385E-2</v>
      </c>
      <c r="T220" s="20">
        <v>1.312394670999187E-2</v>
      </c>
      <c r="U220" s="20">
        <v>1.09473582618043E-2</v>
      </c>
      <c r="V220" s="20">
        <v>0</v>
      </c>
      <c r="W220" s="20">
        <v>1.6250886749549619E-2</v>
      </c>
      <c r="X220" s="20">
        <v>0</v>
      </c>
      <c r="Y220" s="20">
        <v>8.6869747683714655E-3</v>
      </c>
      <c r="AA220" s="20">
        <v>3.7967898054618861E-3</v>
      </c>
      <c r="AB220" s="20">
        <v>3.9080175552045288E-3</v>
      </c>
      <c r="AC220" s="20">
        <v>1.085632792817679E-2</v>
      </c>
      <c r="AD220" s="20">
        <v>8.9427088429812895E-3</v>
      </c>
      <c r="AF220" s="20">
        <v>0</v>
      </c>
      <c r="AG220" s="20">
        <v>0</v>
      </c>
      <c r="AH220" s="20">
        <v>0</v>
      </c>
      <c r="AI220" s="20">
        <v>2.2526051262119359E-2</v>
      </c>
      <c r="AJ220" s="20">
        <v>2.655199375203943E-2</v>
      </c>
      <c r="AK220" s="20">
        <v>0</v>
      </c>
      <c r="AL220" s="20">
        <v>3.1261903749061543E-2</v>
      </c>
      <c r="AM220" s="20">
        <v>3.7541196023410897E-2</v>
      </c>
      <c r="AN220" s="20">
        <v>0</v>
      </c>
      <c r="AP220" s="20">
        <v>0</v>
      </c>
      <c r="AQ220" s="20">
        <v>0</v>
      </c>
      <c r="AR220" s="20">
        <v>0</v>
      </c>
      <c r="AS220" s="20">
        <v>1.5195042069909639E-2</v>
      </c>
      <c r="AT220" s="20">
        <v>6.4346172428823879E-3</v>
      </c>
      <c r="AU220" s="20">
        <v>0</v>
      </c>
      <c r="AV220" s="20">
        <v>7.8661428751251969E-2</v>
      </c>
      <c r="AW220" s="20">
        <v>2.0928772729410738E-2</v>
      </c>
      <c r="AY220" s="20">
        <v>0</v>
      </c>
      <c r="AZ220" s="20">
        <v>0</v>
      </c>
      <c r="BA220" s="20">
        <v>0</v>
      </c>
      <c r="BB220" s="20">
        <v>1.8602380487530951E-2</v>
      </c>
      <c r="BC220" s="20">
        <v>6.1479206752016969E-3</v>
      </c>
      <c r="BD220" s="20">
        <v>0</v>
      </c>
      <c r="BE220" s="20">
        <v>4.4088908443339597E-2</v>
      </c>
      <c r="BF220" s="20">
        <v>1.4116786254157399E-2</v>
      </c>
      <c r="BG220" s="20">
        <v>0</v>
      </c>
    </row>
    <row r="222" spans="2:59" ht="72.5" x14ac:dyDescent="0.35">
      <c r="B222" s="17" t="s">
        <v>145</v>
      </c>
    </row>
    <row r="223" spans="2:59" ht="87" x14ac:dyDescent="0.35">
      <c r="B223" s="18" t="s">
        <v>18</v>
      </c>
    </row>
    <row r="224" spans="2:59" ht="43.5" x14ac:dyDescent="0.35">
      <c r="B224" s="19" t="s">
        <v>146</v>
      </c>
      <c r="C224" s="20">
        <v>0.1075136636288542</v>
      </c>
      <c r="D224" s="20">
        <v>0.26166124013721748</v>
      </c>
      <c r="E224" s="20">
        <v>0.14116980014596819</v>
      </c>
      <c r="F224" s="20">
        <v>0.1021997464325983</v>
      </c>
      <c r="G224" s="20">
        <v>0.1036337953625622</v>
      </c>
      <c r="H224" s="20">
        <v>4.5583185682412403E-2</v>
      </c>
      <c r="I224" s="20">
        <v>4.2718956497681003E-2</v>
      </c>
      <c r="K224" s="20">
        <v>9.5643865384216056E-2</v>
      </c>
      <c r="L224" s="20">
        <v>0.12086626453282021</v>
      </c>
      <c r="N224" s="20">
        <v>8.1000915422516223E-2</v>
      </c>
      <c r="O224" s="20">
        <v>0</v>
      </c>
      <c r="P224" s="20">
        <v>0.14103290208442401</v>
      </c>
      <c r="Q224" s="20">
        <v>3.8623695320795202E-2</v>
      </c>
      <c r="R224" s="20">
        <v>0.12509137236875001</v>
      </c>
      <c r="S224" s="20">
        <v>0.1554849587933628</v>
      </c>
      <c r="T224" s="20">
        <v>0.161319769046703</v>
      </c>
      <c r="U224" s="20">
        <v>0.1036882925791633</v>
      </c>
      <c r="V224" s="20">
        <v>0.12475361056158329</v>
      </c>
      <c r="W224" s="20">
        <v>7.8788770880349551E-2</v>
      </c>
      <c r="X224" s="20">
        <v>9.9945732545574345E-2</v>
      </c>
      <c r="Y224" s="20">
        <v>0.104491151073054</v>
      </c>
      <c r="AA224" s="20">
        <v>0.118140470496022</v>
      </c>
      <c r="AB224" s="20">
        <v>6.2832107455934136E-2</v>
      </c>
      <c r="AC224" s="20">
        <v>0.1063041604454761</v>
      </c>
      <c r="AD224" s="20">
        <v>0.15281400296838091</v>
      </c>
      <c r="AF224" s="20">
        <v>0.10772779138412431</v>
      </c>
      <c r="AG224" s="20">
        <v>9.921021966894672E-2</v>
      </c>
      <c r="AH224" s="20">
        <v>9.5236516738070154E-2</v>
      </c>
      <c r="AI224" s="20">
        <v>0.1360003286546434</v>
      </c>
      <c r="AJ224" s="20">
        <v>9.5147149530273423E-2</v>
      </c>
      <c r="AK224" s="20">
        <v>0.1175671373428275</v>
      </c>
      <c r="AL224" s="20">
        <v>3.8114803364294819E-2</v>
      </c>
      <c r="AM224" s="20">
        <v>0.40111205970929281</v>
      </c>
      <c r="AN224" s="20">
        <v>0.17138590219039859</v>
      </c>
      <c r="AP224" s="20">
        <v>0.12550048932064409</v>
      </c>
      <c r="AQ224" s="20">
        <v>8.6951010958425431E-2</v>
      </c>
      <c r="AR224" s="20">
        <v>0.11376394723394211</v>
      </c>
      <c r="AS224" s="20">
        <v>0.1513029504270311</v>
      </c>
      <c r="AT224" s="20">
        <v>0.1674933951979248</v>
      </c>
      <c r="AU224" s="20">
        <v>0.121054195072754</v>
      </c>
      <c r="AV224" s="20">
        <v>0.4239467281969021</v>
      </c>
      <c r="AW224" s="20">
        <v>7.3347245959083915E-2</v>
      </c>
      <c r="AY224" s="20">
        <v>0.1218529595522761</v>
      </c>
      <c r="AZ224" s="20">
        <v>6.5540683051007909E-2</v>
      </c>
      <c r="BA224" s="20">
        <v>0.10934182037261821</v>
      </c>
      <c r="BB224" s="20">
        <v>0.213783279130245</v>
      </c>
      <c r="BC224" s="20">
        <v>0.1536949664678823</v>
      </c>
      <c r="BD224" s="20">
        <v>8.228993313825704E-2</v>
      </c>
      <c r="BE224" s="20">
        <v>6.8172567357132258E-2</v>
      </c>
      <c r="BF224" s="20">
        <v>4.925751479272187E-2</v>
      </c>
      <c r="BG224" s="20">
        <v>7.4180240141418621E-2</v>
      </c>
    </row>
    <row r="225" spans="2:59" ht="29" x14ac:dyDescent="0.35">
      <c r="B225" s="19" t="s">
        <v>147</v>
      </c>
      <c r="C225" s="20">
        <v>0.37261926023025382</v>
      </c>
      <c r="D225" s="20">
        <v>0.23656207827562531</v>
      </c>
      <c r="E225" s="20">
        <v>0.29544568824981488</v>
      </c>
      <c r="F225" s="20">
        <v>0.42322375736792178</v>
      </c>
      <c r="G225" s="20">
        <v>0.41204480287731171</v>
      </c>
      <c r="H225" s="20">
        <v>0.37966996591571189</v>
      </c>
      <c r="I225" s="20">
        <v>0.43732471128475042</v>
      </c>
      <c r="K225" s="20">
        <v>0.36554282811794853</v>
      </c>
      <c r="L225" s="20">
        <v>0.38322480630959588</v>
      </c>
      <c r="N225" s="20">
        <v>0.34636655937050631</v>
      </c>
      <c r="O225" s="20">
        <v>0.63121760214719103</v>
      </c>
      <c r="P225" s="20">
        <v>0.29835733652785351</v>
      </c>
      <c r="Q225" s="20">
        <v>0.53252921077602622</v>
      </c>
      <c r="R225" s="20">
        <v>0.23962671053851581</v>
      </c>
      <c r="S225" s="20">
        <v>0.31038974705062228</v>
      </c>
      <c r="T225" s="20">
        <v>0.4132080479973877</v>
      </c>
      <c r="U225" s="20">
        <v>0.39528040965290029</v>
      </c>
      <c r="V225" s="20">
        <v>0.37365972918017809</v>
      </c>
      <c r="W225" s="20">
        <v>0.39898583879207089</v>
      </c>
      <c r="X225" s="20">
        <v>0.36491185678711352</v>
      </c>
      <c r="Y225" s="20">
        <v>0.44177129700929652</v>
      </c>
      <c r="AA225" s="20">
        <v>0.42875173013292101</v>
      </c>
      <c r="AB225" s="20">
        <v>0.42003042003028662</v>
      </c>
      <c r="AC225" s="20">
        <v>0.31503160948238912</v>
      </c>
      <c r="AD225" s="20">
        <v>0.2832697093805896</v>
      </c>
      <c r="AF225" s="20">
        <v>0.44356656117572868</v>
      </c>
      <c r="AG225" s="20">
        <v>0.33309125079654439</v>
      </c>
      <c r="AH225" s="20">
        <v>0.45460790575296789</v>
      </c>
      <c r="AI225" s="20">
        <v>0.30122818167926269</v>
      </c>
      <c r="AJ225" s="20">
        <v>0.24075922546796261</v>
      </c>
      <c r="AK225" s="20">
        <v>0.39121980966745618</v>
      </c>
      <c r="AL225" s="20">
        <v>0.37416663549519452</v>
      </c>
      <c r="AM225" s="20">
        <v>0.1413692189888717</v>
      </c>
      <c r="AN225" s="20">
        <v>0.38207741754859681</v>
      </c>
      <c r="AP225" s="20">
        <v>0.47450138730740821</v>
      </c>
      <c r="AQ225" s="20">
        <v>0.34731933399786519</v>
      </c>
      <c r="AR225" s="20">
        <v>0.42502753948576022</v>
      </c>
      <c r="AS225" s="20">
        <v>0.31665188935851812</v>
      </c>
      <c r="AT225" s="20">
        <v>0.25438942823244481</v>
      </c>
      <c r="AU225" s="20">
        <v>0.43851131759545281</v>
      </c>
      <c r="AV225" s="20">
        <v>0.26010472441908677</v>
      </c>
      <c r="AW225" s="20">
        <v>0.40035208897651747</v>
      </c>
      <c r="AY225" s="20">
        <v>0.46439421100198019</v>
      </c>
      <c r="AZ225" s="20">
        <v>0.30510198639505959</v>
      </c>
      <c r="BA225" s="20">
        <v>0.44739598974971628</v>
      </c>
      <c r="BB225" s="20">
        <v>0.36978318614541877</v>
      </c>
      <c r="BC225" s="20">
        <v>0.26392902121008333</v>
      </c>
      <c r="BD225" s="20">
        <v>0.44889358516243189</v>
      </c>
      <c r="BE225" s="20">
        <v>0.31944891838721567</v>
      </c>
      <c r="BF225" s="20">
        <v>0.4411922625657026</v>
      </c>
      <c r="BG225" s="20">
        <v>0.54704219808850507</v>
      </c>
    </row>
    <row r="226" spans="2:59" ht="29" x14ac:dyDescent="0.35">
      <c r="B226" s="19" t="s">
        <v>148</v>
      </c>
      <c r="C226" s="20">
        <v>0.1176073073752372</v>
      </c>
      <c r="D226" s="20">
        <v>0.20811347179892889</v>
      </c>
      <c r="E226" s="20">
        <v>0.1646675343992749</v>
      </c>
      <c r="F226" s="20">
        <v>0.13147039511353439</v>
      </c>
      <c r="G226" s="20">
        <v>9.1765042305972447E-2</v>
      </c>
      <c r="H226" s="20">
        <v>9.7567933543818305E-2</v>
      </c>
      <c r="I226" s="20">
        <v>5.3613974435159417E-2</v>
      </c>
      <c r="K226" s="20">
        <v>0.12204305504540169</v>
      </c>
      <c r="L226" s="20">
        <v>0.1139702022754263</v>
      </c>
      <c r="N226" s="20">
        <v>0.10038086492065609</v>
      </c>
      <c r="O226" s="20">
        <v>0</v>
      </c>
      <c r="P226" s="20">
        <v>0.14495977459042039</v>
      </c>
      <c r="Q226" s="20">
        <v>0.222292727247313</v>
      </c>
      <c r="R226" s="20">
        <v>0.16285408494330109</v>
      </c>
      <c r="S226" s="20">
        <v>0.11052915116359641</v>
      </c>
      <c r="T226" s="20">
        <v>0.12535754017858991</v>
      </c>
      <c r="U226" s="20">
        <v>0.100600442994546</v>
      </c>
      <c r="V226" s="20">
        <v>0.13749174832851249</v>
      </c>
      <c r="W226" s="20">
        <v>0.13551146033461101</v>
      </c>
      <c r="X226" s="20">
        <v>0.1057338447340114</v>
      </c>
      <c r="Y226" s="20">
        <v>3.3367149254541838E-2</v>
      </c>
      <c r="AA226" s="20">
        <v>5.4256309201131822E-2</v>
      </c>
      <c r="AB226" s="20">
        <v>9.8770729487916153E-2</v>
      </c>
      <c r="AC226" s="20">
        <v>0.17259321126606481</v>
      </c>
      <c r="AD226" s="20">
        <v>0.18633271209313479</v>
      </c>
      <c r="AF226" s="20">
        <v>0.13441395434797221</v>
      </c>
      <c r="AG226" s="20">
        <v>8.8756176215371158E-2</v>
      </c>
      <c r="AH226" s="20">
        <v>8.4261073641512627E-2</v>
      </c>
      <c r="AI226" s="20">
        <v>0.1501024278424099</v>
      </c>
      <c r="AJ226" s="20">
        <v>0.38981945187199829</v>
      </c>
      <c r="AK226" s="20">
        <v>9.464287309863724E-2</v>
      </c>
      <c r="AL226" s="20">
        <v>0.19274886303524211</v>
      </c>
      <c r="AM226" s="20">
        <v>0</v>
      </c>
      <c r="AN226" s="20">
        <v>0.1160825840320705</v>
      </c>
      <c r="AP226" s="20">
        <v>0.11947694987747701</v>
      </c>
      <c r="AQ226" s="20">
        <v>9.5429485568816266E-2</v>
      </c>
      <c r="AR226" s="20">
        <v>5.8860399930340652E-2</v>
      </c>
      <c r="AS226" s="20">
        <v>0.10622886171124241</v>
      </c>
      <c r="AT226" s="20">
        <v>0.2905049273622386</v>
      </c>
      <c r="AU226" s="20">
        <v>9.7449993946180688E-2</v>
      </c>
      <c r="AV226" s="20">
        <v>9.6364986497882998E-2</v>
      </c>
      <c r="AW226" s="20">
        <v>0.1475921426681944</v>
      </c>
      <c r="AY226" s="20">
        <v>9.1083764636555306E-2</v>
      </c>
      <c r="AZ226" s="20">
        <v>7.9808560392558861E-2</v>
      </c>
      <c r="BA226" s="20">
        <v>7.736598160545273E-2</v>
      </c>
      <c r="BB226" s="20">
        <v>9.692282860697185E-2</v>
      </c>
      <c r="BC226" s="20">
        <v>0.32574065840920541</v>
      </c>
      <c r="BD226" s="20">
        <v>0.12731142577546159</v>
      </c>
      <c r="BE226" s="20">
        <v>0.27261014779961512</v>
      </c>
      <c r="BF226" s="20">
        <v>7.4812600940640198E-2</v>
      </c>
      <c r="BG226" s="20">
        <v>6.7510892777391321E-2</v>
      </c>
    </row>
    <row r="227" spans="2:59" ht="43.5" x14ac:dyDescent="0.35">
      <c r="B227" s="19" t="s">
        <v>149</v>
      </c>
      <c r="C227" s="20">
        <v>0.30291802550732189</v>
      </c>
      <c r="D227" s="20">
        <v>0.193861420842288</v>
      </c>
      <c r="E227" s="20">
        <v>0.33255558732364449</v>
      </c>
      <c r="F227" s="20">
        <v>0.26235476986624962</v>
      </c>
      <c r="G227" s="20">
        <v>0.30369532293821139</v>
      </c>
      <c r="H227" s="20">
        <v>0.33260790243118871</v>
      </c>
      <c r="I227" s="20">
        <v>0.35211375562996661</v>
      </c>
      <c r="K227" s="20">
        <v>0.32960311643284129</v>
      </c>
      <c r="L227" s="20">
        <v>0.27425181379409458</v>
      </c>
      <c r="N227" s="20">
        <v>0.2927805495241107</v>
      </c>
      <c r="O227" s="20">
        <v>0.18856053718825519</v>
      </c>
      <c r="P227" s="20">
        <v>0.25140400609050179</v>
      </c>
      <c r="Q227" s="20">
        <v>0.2065543666558656</v>
      </c>
      <c r="R227" s="20">
        <v>0.38294180785665671</v>
      </c>
      <c r="S227" s="20">
        <v>0.3225028523276196</v>
      </c>
      <c r="T227" s="20">
        <v>0.22583775438029749</v>
      </c>
      <c r="U227" s="20">
        <v>0.32539766417349458</v>
      </c>
      <c r="V227" s="20">
        <v>0.29939704949431672</v>
      </c>
      <c r="W227" s="20">
        <v>0.28143468457152121</v>
      </c>
      <c r="X227" s="20">
        <v>0.31359559940092069</v>
      </c>
      <c r="Y227" s="20">
        <v>0.36139521481604048</v>
      </c>
      <c r="AA227" s="20">
        <v>0.31819298336535912</v>
      </c>
      <c r="AB227" s="20">
        <v>0.31975997844999787</v>
      </c>
      <c r="AC227" s="20">
        <v>0.30396535766159838</v>
      </c>
      <c r="AD227" s="20">
        <v>0.26008159957230947</v>
      </c>
      <c r="AF227" s="20">
        <v>0.18839120379575491</v>
      </c>
      <c r="AG227" s="20">
        <v>0.42750618914824751</v>
      </c>
      <c r="AH227" s="20">
        <v>0.29735778823873388</v>
      </c>
      <c r="AI227" s="20">
        <v>0.29862384865322011</v>
      </c>
      <c r="AJ227" s="20">
        <v>0.27427417312976549</v>
      </c>
      <c r="AK227" s="20">
        <v>0.1646055615331482</v>
      </c>
      <c r="AL227" s="20">
        <v>0.21073319361962289</v>
      </c>
      <c r="AM227" s="20">
        <v>0.25759729720894581</v>
      </c>
      <c r="AN227" s="20">
        <v>0.20438531370102539</v>
      </c>
      <c r="AP227" s="20">
        <v>0.18101339728565671</v>
      </c>
      <c r="AQ227" s="20">
        <v>0.40778555570513952</v>
      </c>
      <c r="AR227" s="20">
        <v>0.33350457540408662</v>
      </c>
      <c r="AS227" s="20">
        <v>0.27890646895370702</v>
      </c>
      <c r="AT227" s="20">
        <v>0.24742157063697509</v>
      </c>
      <c r="AU227" s="20">
        <v>0.1041397720176393</v>
      </c>
      <c r="AV227" s="20">
        <v>0</v>
      </c>
      <c r="AW227" s="20">
        <v>0.18614543369498229</v>
      </c>
      <c r="AY227" s="20">
        <v>0.21104653672028001</v>
      </c>
      <c r="AZ227" s="20">
        <v>0.49149833405078192</v>
      </c>
      <c r="BA227" s="20">
        <v>0.33370868238344392</v>
      </c>
      <c r="BB227" s="20">
        <v>0.1985300498533869</v>
      </c>
      <c r="BC227" s="20">
        <v>0.16603724322912219</v>
      </c>
      <c r="BD227" s="20">
        <v>0.1400781502901462</v>
      </c>
      <c r="BE227" s="20">
        <v>7.3975255363042322E-2</v>
      </c>
      <c r="BF227" s="20">
        <v>0.25775999124917343</v>
      </c>
      <c r="BG227" s="20">
        <v>0.24400686126246471</v>
      </c>
    </row>
    <row r="228" spans="2:59" x14ac:dyDescent="0.35">
      <c r="B228" s="19" t="s">
        <v>144</v>
      </c>
      <c r="C228" s="20">
        <v>5.3931651784410332E-2</v>
      </c>
      <c r="D228" s="20">
        <v>5.7409240373825617E-2</v>
      </c>
      <c r="E228" s="20">
        <v>3.4348746586988527E-2</v>
      </c>
      <c r="F228" s="20">
        <v>3.4780767552190318E-2</v>
      </c>
      <c r="G228" s="20">
        <v>3.0449304624380429E-2</v>
      </c>
      <c r="H228" s="20">
        <v>9.1018869844723752E-2</v>
      </c>
      <c r="I228" s="20">
        <v>7.2800442632039733E-2</v>
      </c>
      <c r="K228" s="20">
        <v>5.1208999615726322E-2</v>
      </c>
      <c r="L228" s="20">
        <v>5.4372855768407898E-2</v>
      </c>
      <c r="N228" s="20">
        <v>0.14313413444481421</v>
      </c>
      <c r="O228" s="20">
        <v>5.7663977832257199E-2</v>
      </c>
      <c r="P228" s="20">
        <v>5.0329174038455098E-2</v>
      </c>
      <c r="Q228" s="20">
        <v>0</v>
      </c>
      <c r="R228" s="20">
        <v>5.5861271959257393E-2</v>
      </c>
      <c r="S228" s="20">
        <v>6.5309055238836441E-2</v>
      </c>
      <c r="T228" s="20">
        <v>2.446510518623693E-2</v>
      </c>
      <c r="U228" s="20">
        <v>0</v>
      </c>
      <c r="V228" s="20">
        <v>2.797025593160761E-2</v>
      </c>
      <c r="W228" s="20">
        <v>6.4916122231029549E-2</v>
      </c>
      <c r="X228" s="20">
        <v>8.483227798976388E-2</v>
      </c>
      <c r="Y228" s="20">
        <v>2.4536306709853659E-2</v>
      </c>
      <c r="AA228" s="20">
        <v>5.4464827634037358E-2</v>
      </c>
      <c r="AB228" s="20">
        <v>4.6338687829998941E-2</v>
      </c>
      <c r="AC228" s="20">
        <v>6.5245845783664227E-2</v>
      </c>
      <c r="AD228" s="20">
        <v>4.5028593077400071E-2</v>
      </c>
      <c r="AF228" s="20">
        <v>9.6261656568377679E-2</v>
      </c>
      <c r="AG228" s="20">
        <v>1.8013135185461729E-2</v>
      </c>
      <c r="AH228" s="20">
        <v>3.9143871897865688E-2</v>
      </c>
      <c r="AI228" s="20">
        <v>4.3503302801400662E-2</v>
      </c>
      <c r="AJ228" s="20">
        <v>0</v>
      </c>
      <c r="AK228" s="20">
        <v>0.19567133577323439</v>
      </c>
      <c r="AL228" s="20">
        <v>4.4959644202167012E-2</v>
      </c>
      <c r="AM228" s="20">
        <v>0</v>
      </c>
      <c r="AN228" s="20">
        <v>9.5567136258432023E-2</v>
      </c>
      <c r="AP228" s="20">
        <v>7.6525943694636833E-2</v>
      </c>
      <c r="AQ228" s="20">
        <v>3.2023042252982803E-2</v>
      </c>
      <c r="AR228" s="20">
        <v>5.54769811537291E-2</v>
      </c>
      <c r="AS228" s="20">
        <v>6.4165861896050169E-2</v>
      </c>
      <c r="AT228" s="20">
        <v>0</v>
      </c>
      <c r="AU228" s="20">
        <v>0.20147497494787431</v>
      </c>
      <c r="AV228" s="20">
        <v>0</v>
      </c>
      <c r="AW228" s="20">
        <v>8.749072176790007E-2</v>
      </c>
      <c r="AY228" s="20">
        <v>8.7638757445835561E-2</v>
      </c>
      <c r="AZ228" s="20">
        <v>2.844120190773523E-2</v>
      </c>
      <c r="BA228" s="20">
        <v>3.2187525888768699E-2</v>
      </c>
      <c r="BB228" s="20">
        <v>4.1133872192402013E-2</v>
      </c>
      <c r="BC228" s="20">
        <v>2.5570038849167431E-2</v>
      </c>
      <c r="BD228" s="20">
        <v>0.16991156653554529</v>
      </c>
      <c r="BE228" s="20">
        <v>7.7745851068013266E-2</v>
      </c>
      <c r="BF228" s="20">
        <v>0.1203512524720671</v>
      </c>
      <c r="BG228" s="20">
        <v>4.6189679932791043E-2</v>
      </c>
    </row>
    <row r="229" spans="2:59" x14ac:dyDescent="0.35">
      <c r="B229" s="19" t="s">
        <v>135</v>
      </c>
      <c r="C229" s="20">
        <v>4.5410091473922637E-2</v>
      </c>
      <c r="D229" s="20">
        <v>4.2392548572114712E-2</v>
      </c>
      <c r="E229" s="20">
        <v>3.1812643294308829E-2</v>
      </c>
      <c r="F229" s="20">
        <v>4.5970563667505633E-2</v>
      </c>
      <c r="G229" s="20">
        <v>5.8411731891561902E-2</v>
      </c>
      <c r="H229" s="20">
        <v>5.3552142582145197E-2</v>
      </c>
      <c r="I229" s="20">
        <v>4.14281595204029E-2</v>
      </c>
      <c r="K229" s="20">
        <v>3.5958135403866297E-2</v>
      </c>
      <c r="L229" s="20">
        <v>5.3314057319655127E-2</v>
      </c>
      <c r="N229" s="20">
        <v>3.6336976317396637E-2</v>
      </c>
      <c r="O229" s="20">
        <v>0.1225578828322965</v>
      </c>
      <c r="P229" s="20">
        <v>0.1139168066683451</v>
      </c>
      <c r="Q229" s="20">
        <v>0</v>
      </c>
      <c r="R229" s="20">
        <v>3.3624752333518797E-2</v>
      </c>
      <c r="S229" s="20">
        <v>3.5784235425962541E-2</v>
      </c>
      <c r="T229" s="20">
        <v>4.9811783210785172E-2</v>
      </c>
      <c r="U229" s="20">
        <v>7.5033190599895702E-2</v>
      </c>
      <c r="V229" s="20">
        <v>3.6727606503801719E-2</v>
      </c>
      <c r="W229" s="20">
        <v>4.0363123190417807E-2</v>
      </c>
      <c r="X229" s="20">
        <v>3.098068854261617E-2</v>
      </c>
      <c r="Y229" s="20">
        <v>3.4438881137213911E-2</v>
      </c>
      <c r="AA229" s="20">
        <v>2.6193679170528839E-2</v>
      </c>
      <c r="AB229" s="20">
        <v>5.2268076745866303E-2</v>
      </c>
      <c r="AC229" s="20">
        <v>3.685981536080736E-2</v>
      </c>
      <c r="AD229" s="20">
        <v>7.2473382908185072E-2</v>
      </c>
      <c r="AF229" s="20">
        <v>2.9638832728042248E-2</v>
      </c>
      <c r="AG229" s="20">
        <v>3.3423028985428503E-2</v>
      </c>
      <c r="AH229" s="20">
        <v>2.9392843730849851E-2</v>
      </c>
      <c r="AI229" s="20">
        <v>7.0541910369063376E-2</v>
      </c>
      <c r="AJ229" s="20">
        <v>0</v>
      </c>
      <c r="AK229" s="20">
        <v>3.6293282584696371E-2</v>
      </c>
      <c r="AL229" s="20">
        <v>0.13927686028347849</v>
      </c>
      <c r="AM229" s="20">
        <v>0.1999214240928899</v>
      </c>
      <c r="AN229" s="20">
        <v>3.050164626947666E-2</v>
      </c>
      <c r="AP229" s="20">
        <v>2.2981832514177361E-2</v>
      </c>
      <c r="AQ229" s="20">
        <v>3.049157151677084E-2</v>
      </c>
      <c r="AR229" s="20">
        <v>1.3366556792141399E-2</v>
      </c>
      <c r="AS229" s="20">
        <v>8.2743967653451309E-2</v>
      </c>
      <c r="AT229" s="20">
        <v>4.0190678570416437E-2</v>
      </c>
      <c r="AU229" s="20">
        <v>3.7369746420099041E-2</v>
      </c>
      <c r="AV229" s="20">
        <v>0.2195835608861281</v>
      </c>
      <c r="AW229" s="20">
        <v>0.105072366933322</v>
      </c>
      <c r="AY229" s="20">
        <v>2.398377064307286E-2</v>
      </c>
      <c r="AZ229" s="20">
        <v>2.9609234202856299E-2</v>
      </c>
      <c r="BA229" s="20">
        <v>0</v>
      </c>
      <c r="BB229" s="20">
        <v>7.984678407157543E-2</v>
      </c>
      <c r="BC229" s="20">
        <v>6.5028071834539569E-2</v>
      </c>
      <c r="BD229" s="20">
        <v>3.1515339098157853E-2</v>
      </c>
      <c r="BE229" s="20">
        <v>0.18804726002498121</v>
      </c>
      <c r="BF229" s="20">
        <v>5.6626377979694852E-2</v>
      </c>
      <c r="BG229" s="20">
        <v>2.1070127797429242E-2</v>
      </c>
    </row>
    <row r="231" spans="2:59" ht="58" x14ac:dyDescent="0.35">
      <c r="B231" s="17" t="s">
        <v>150</v>
      </c>
    </row>
    <row r="232" spans="2:59" x14ac:dyDescent="0.35">
      <c r="B232" s="18" t="s">
        <v>16</v>
      </c>
    </row>
    <row r="233" spans="2:59" x14ac:dyDescent="0.35">
      <c r="B233" s="19" t="s">
        <v>105</v>
      </c>
      <c r="C233" s="20">
        <v>6.0208053682165918E-2</v>
      </c>
      <c r="D233" s="20">
        <v>7.3022933584834901E-2</v>
      </c>
      <c r="E233" s="20">
        <v>7.7429083303396498E-2</v>
      </c>
      <c r="F233" s="20">
        <v>6.5235886481635225E-2</v>
      </c>
      <c r="G233" s="20">
        <v>4.1990487192938471E-2</v>
      </c>
      <c r="H233" s="20">
        <v>7.2949674123287331E-2</v>
      </c>
      <c r="I233" s="20">
        <v>3.9858292422924498E-2</v>
      </c>
      <c r="K233" s="20">
        <v>4.1790514712328523E-2</v>
      </c>
      <c r="L233" s="20">
        <v>7.7442731155536432E-2</v>
      </c>
      <c r="N233" s="20">
        <v>5.7100356612489807E-2</v>
      </c>
      <c r="O233" s="20">
        <v>6.786842915849893E-2</v>
      </c>
      <c r="P233" s="20">
        <v>5.7073832291799097E-2</v>
      </c>
      <c r="Q233" s="20">
        <v>0.1177341885044275</v>
      </c>
      <c r="R233" s="20">
        <v>6.0584475855472171E-2</v>
      </c>
      <c r="S233" s="20">
        <v>6.9675817468366139E-2</v>
      </c>
      <c r="T233" s="20">
        <v>2.4837919528768779E-2</v>
      </c>
      <c r="U233" s="20">
        <v>7.2501978527836866E-2</v>
      </c>
      <c r="V233" s="20">
        <v>3.8128550737873898E-2</v>
      </c>
      <c r="W233" s="20">
        <v>8.682832870051832E-2</v>
      </c>
      <c r="X233" s="20">
        <v>7.6902794291089066E-2</v>
      </c>
      <c r="Y233" s="20">
        <v>2.443808928450511E-2</v>
      </c>
      <c r="AA233" s="20">
        <v>3.2136673042463287E-2</v>
      </c>
      <c r="AB233" s="20">
        <v>5.3917543353756522E-2</v>
      </c>
      <c r="AC233" s="20">
        <v>6.7098709726066755E-2</v>
      </c>
      <c r="AD233" s="20">
        <v>9.1149134714008442E-2</v>
      </c>
      <c r="AF233" s="20">
        <v>1.505721900605567E-2</v>
      </c>
      <c r="AG233" s="20">
        <v>1.145410497676219E-2</v>
      </c>
      <c r="AH233" s="20">
        <v>2.5762864208998759E-2</v>
      </c>
      <c r="AI233" s="20">
        <v>4.123162246256843E-2</v>
      </c>
      <c r="AJ233" s="20">
        <v>3.4373173017159128E-2</v>
      </c>
      <c r="AK233" s="20">
        <v>2.7165482663479231E-2</v>
      </c>
      <c r="AL233" s="20">
        <v>0.28121591660621298</v>
      </c>
      <c r="AM233" s="20">
        <v>0.1044188612044208</v>
      </c>
      <c r="AN233" s="20">
        <v>6.3252887773473668E-2</v>
      </c>
      <c r="AP233" s="20">
        <v>9.0150987523348481E-3</v>
      </c>
      <c r="AQ233" s="20">
        <v>1.0656866482831351E-2</v>
      </c>
      <c r="AR233" s="20">
        <v>1.760484321134724E-2</v>
      </c>
      <c r="AS233" s="20">
        <v>4.7416653079377417E-2</v>
      </c>
      <c r="AT233" s="20">
        <v>1.40793475829935E-2</v>
      </c>
      <c r="AU233" s="20">
        <v>1.4331240982403629E-2</v>
      </c>
      <c r="AV233" s="20">
        <v>0.12963175730229259</v>
      </c>
      <c r="AW233" s="20">
        <v>0.2408882685850168</v>
      </c>
      <c r="AY233" s="20">
        <v>7.2653814352661578E-3</v>
      </c>
      <c r="AZ233" s="20">
        <v>2.6416384182556929E-2</v>
      </c>
      <c r="BA233" s="20">
        <v>5.3985730235433663E-3</v>
      </c>
      <c r="BB233" s="20">
        <v>2.0809738798475631E-2</v>
      </c>
      <c r="BC233" s="20">
        <v>2.249556580483919E-2</v>
      </c>
      <c r="BD233" s="20">
        <v>2.5971078307251119E-2</v>
      </c>
      <c r="BE233" s="20">
        <v>0.61515914619433731</v>
      </c>
      <c r="BF233" s="20">
        <v>8.0667975959945612E-2</v>
      </c>
      <c r="BG233" s="20">
        <v>9.3297953504045596E-3</v>
      </c>
    </row>
    <row r="234" spans="2:59" x14ac:dyDescent="0.35">
      <c r="B234" s="19" t="s">
        <v>106</v>
      </c>
      <c r="C234" s="20">
        <v>1.295593694014904E-2</v>
      </c>
      <c r="D234" s="20">
        <v>3.1637465763077237E-2</v>
      </c>
      <c r="E234" s="20">
        <v>1.7435123190770629E-2</v>
      </c>
      <c r="F234" s="20">
        <v>1.1353332514442061E-2</v>
      </c>
      <c r="G234" s="20">
        <v>1.081755652048777E-2</v>
      </c>
      <c r="H234" s="20">
        <v>8.8043990464235326E-3</v>
      </c>
      <c r="I234" s="20">
        <v>2.692989587152592E-3</v>
      </c>
      <c r="K234" s="20">
        <v>1.6093261888038279E-2</v>
      </c>
      <c r="L234" s="20">
        <v>9.9391350678438989E-3</v>
      </c>
      <c r="N234" s="20">
        <v>5.8743907516254548E-3</v>
      </c>
      <c r="O234" s="20">
        <v>2.342174145223001E-2</v>
      </c>
      <c r="P234" s="20">
        <v>0</v>
      </c>
      <c r="Q234" s="20">
        <v>2.236677916046282E-2</v>
      </c>
      <c r="R234" s="20">
        <v>1.6472923502357399E-2</v>
      </c>
      <c r="S234" s="20">
        <v>2.1426462623901511E-2</v>
      </c>
      <c r="T234" s="20">
        <v>9.5400033901572607E-3</v>
      </c>
      <c r="U234" s="20">
        <v>1.5665365806835821E-2</v>
      </c>
      <c r="V234" s="20">
        <v>1.2367016197538119E-2</v>
      </c>
      <c r="W234" s="20">
        <v>8.4403780705732782E-3</v>
      </c>
      <c r="X234" s="20">
        <v>1.8197048148036708E-2</v>
      </c>
      <c r="Y234" s="20">
        <v>1.0544127382204961E-2</v>
      </c>
      <c r="AA234" s="20">
        <v>1.5683022191608611E-3</v>
      </c>
      <c r="AB234" s="20">
        <v>1.1473387490786311E-2</v>
      </c>
      <c r="AC234" s="20">
        <v>1.2541349696818331E-2</v>
      </c>
      <c r="AD234" s="20">
        <v>2.7191385509475689E-2</v>
      </c>
      <c r="AF234" s="20">
        <v>1.8080200554565419E-3</v>
      </c>
      <c r="AG234" s="20">
        <v>5.4729146396471319E-3</v>
      </c>
      <c r="AH234" s="20">
        <v>7.9494171741344381E-3</v>
      </c>
      <c r="AI234" s="20">
        <v>2.8519105341327958E-2</v>
      </c>
      <c r="AJ234" s="20">
        <v>0</v>
      </c>
      <c r="AK234" s="20">
        <v>0</v>
      </c>
      <c r="AL234" s="20">
        <v>4.1717784896727172E-2</v>
      </c>
      <c r="AM234" s="20">
        <v>5.9313758047868988E-2</v>
      </c>
      <c r="AN234" s="20">
        <v>1.5250628392511369E-2</v>
      </c>
      <c r="AP234" s="20">
        <v>5.3969847576293417E-3</v>
      </c>
      <c r="AQ234" s="20">
        <v>5.8841355920257587E-3</v>
      </c>
      <c r="AR234" s="20">
        <v>0</v>
      </c>
      <c r="AS234" s="20">
        <v>1.5061762832522479E-2</v>
      </c>
      <c r="AT234" s="20">
        <v>3.3521479371557521E-3</v>
      </c>
      <c r="AU234" s="20">
        <v>0</v>
      </c>
      <c r="AV234" s="20">
        <v>8.1593241373731626E-2</v>
      </c>
      <c r="AW234" s="20">
        <v>3.5733018539111878E-2</v>
      </c>
      <c r="AY234" s="20">
        <v>3.1665525359893519E-3</v>
      </c>
      <c r="AZ234" s="20">
        <v>4.0253220113097843E-3</v>
      </c>
      <c r="BA234" s="20">
        <v>0</v>
      </c>
      <c r="BB234" s="20">
        <v>2.019815128425418E-2</v>
      </c>
      <c r="BC234" s="20">
        <v>2.4782711988699442E-3</v>
      </c>
      <c r="BD234" s="20">
        <v>0</v>
      </c>
      <c r="BE234" s="20">
        <v>9.8887705974499279E-2</v>
      </c>
      <c r="BF234" s="20">
        <v>2.4267163847023179E-2</v>
      </c>
      <c r="BG234" s="20">
        <v>9.4052920630109255E-3</v>
      </c>
    </row>
    <row r="235" spans="2:59" x14ac:dyDescent="0.35">
      <c r="B235" s="19" t="s">
        <v>107</v>
      </c>
      <c r="C235" s="20">
        <v>2.5073635793717079E-2</v>
      </c>
      <c r="D235" s="20">
        <v>9.337097930869151E-2</v>
      </c>
      <c r="E235" s="20">
        <v>3.6176080348973932E-2</v>
      </c>
      <c r="F235" s="20">
        <v>7.4121936724804768E-3</v>
      </c>
      <c r="G235" s="20">
        <v>1.4474260986501029E-2</v>
      </c>
      <c r="H235" s="20">
        <v>7.7799246200330983E-3</v>
      </c>
      <c r="I235" s="20">
        <v>5.00403933409192E-3</v>
      </c>
      <c r="K235" s="20">
        <v>1.8096413321128421E-2</v>
      </c>
      <c r="L235" s="20">
        <v>3.2009909084025193E-2</v>
      </c>
      <c r="N235" s="20">
        <v>1.010360182606213E-2</v>
      </c>
      <c r="O235" s="20">
        <v>0</v>
      </c>
      <c r="P235" s="20">
        <v>3.3368157003539962E-2</v>
      </c>
      <c r="Q235" s="20">
        <v>4.5197849008452987E-2</v>
      </c>
      <c r="R235" s="20">
        <v>3.4401772866942237E-2</v>
      </c>
      <c r="S235" s="20">
        <v>4.3380049581089833E-2</v>
      </c>
      <c r="T235" s="20">
        <v>3.5118025909184808E-2</v>
      </c>
      <c r="U235" s="20">
        <v>3.061582333003008E-2</v>
      </c>
      <c r="V235" s="20">
        <v>2.773597939870363E-2</v>
      </c>
      <c r="W235" s="20">
        <v>6.6675429801374688E-3</v>
      </c>
      <c r="X235" s="20">
        <v>3.036209775611854E-2</v>
      </c>
      <c r="Y235" s="20">
        <v>1.1572867051901831E-2</v>
      </c>
      <c r="AA235" s="20">
        <v>1.6982863893842189E-2</v>
      </c>
      <c r="AB235" s="20">
        <v>9.8645775125659144E-3</v>
      </c>
      <c r="AC235" s="20">
        <v>1.7400908315571829E-2</v>
      </c>
      <c r="AD235" s="20">
        <v>5.6447999810447118E-2</v>
      </c>
      <c r="AF235" s="20">
        <v>1.074769848056378E-2</v>
      </c>
      <c r="AG235" s="20">
        <v>2.6087845475919309E-2</v>
      </c>
      <c r="AH235" s="20">
        <v>3.0550795859092358E-2</v>
      </c>
      <c r="AI235" s="20">
        <v>1.7443201222862081E-2</v>
      </c>
      <c r="AJ235" s="20">
        <v>4.8616472896790178E-2</v>
      </c>
      <c r="AK235" s="20">
        <v>0</v>
      </c>
      <c r="AL235" s="20">
        <v>3.5959287423445417E-2</v>
      </c>
      <c r="AM235" s="20">
        <v>3.4055872933697127E-2</v>
      </c>
      <c r="AN235" s="20">
        <v>4.5189759654159389E-2</v>
      </c>
      <c r="AP235" s="20">
        <v>1.7898337807858981E-2</v>
      </c>
      <c r="AQ235" s="20">
        <v>1.5512114216257009E-2</v>
      </c>
      <c r="AR235" s="20">
        <v>4.3050031471651783E-2</v>
      </c>
      <c r="AS235" s="20">
        <v>3.557806408089656E-2</v>
      </c>
      <c r="AT235" s="20">
        <v>3.4642897937355983E-2</v>
      </c>
      <c r="AU235" s="20">
        <v>0</v>
      </c>
      <c r="AV235" s="20">
        <v>0</v>
      </c>
      <c r="AW235" s="20">
        <v>3.7941767030054981E-2</v>
      </c>
      <c r="AY235" s="20">
        <v>8.6775510163612461E-3</v>
      </c>
      <c r="AZ235" s="20">
        <v>2.207971063532042E-2</v>
      </c>
      <c r="BA235" s="20">
        <v>2.136799027714812E-2</v>
      </c>
      <c r="BB235" s="20">
        <v>4.7512114611227819E-2</v>
      </c>
      <c r="BC235" s="20">
        <v>1.5920036969101201E-2</v>
      </c>
      <c r="BD235" s="20">
        <v>0</v>
      </c>
      <c r="BE235" s="20">
        <v>4.1606139519178013E-2</v>
      </c>
      <c r="BF235" s="20">
        <v>9.9255061483613325E-3</v>
      </c>
      <c r="BG235" s="20">
        <v>9.801761744967423E-2</v>
      </c>
    </row>
    <row r="236" spans="2:59" x14ac:dyDescent="0.35">
      <c r="B236" s="19" t="s">
        <v>151</v>
      </c>
      <c r="C236" s="20">
        <v>2.8166006858573289E-2</v>
      </c>
      <c r="D236" s="20">
        <v>6.6359545023144617E-2</v>
      </c>
      <c r="E236" s="20">
        <v>4.5227087568239198E-2</v>
      </c>
      <c r="F236" s="20">
        <v>2.8101332418927469E-2</v>
      </c>
      <c r="G236" s="20">
        <v>2.521846770399892E-2</v>
      </c>
      <c r="H236" s="20">
        <v>1.100921368021161E-2</v>
      </c>
      <c r="I236" s="20">
        <v>2.849386750848166E-3</v>
      </c>
      <c r="K236" s="20">
        <v>3.204744526250107E-2</v>
      </c>
      <c r="L236" s="20">
        <v>2.4484825057915958E-2</v>
      </c>
      <c r="N236" s="20">
        <v>1.531669551158462E-2</v>
      </c>
      <c r="O236" s="20">
        <v>4.0196042048950227E-2</v>
      </c>
      <c r="P236" s="20">
        <v>3.9907543555393971E-2</v>
      </c>
      <c r="Q236" s="20">
        <v>1.1361813794755831E-2</v>
      </c>
      <c r="R236" s="20">
        <v>5.6869694245719311E-2</v>
      </c>
      <c r="S236" s="20">
        <v>3.3721062105146922E-2</v>
      </c>
      <c r="T236" s="20">
        <v>3.0111469161647919E-2</v>
      </c>
      <c r="U236" s="20">
        <v>3.3303229540106068E-2</v>
      </c>
      <c r="V236" s="20">
        <v>2.4310881208991941E-2</v>
      </c>
      <c r="W236" s="20">
        <v>3.2335429580763513E-2</v>
      </c>
      <c r="X236" s="20">
        <v>1.0882076619594601E-2</v>
      </c>
      <c r="Y236" s="20">
        <v>6.5841719639325932E-3</v>
      </c>
      <c r="AA236" s="20">
        <v>1.0848118750933189E-2</v>
      </c>
      <c r="AB236" s="20">
        <v>2.910635025715546E-2</v>
      </c>
      <c r="AC236" s="20">
        <v>2.4552168752545109E-2</v>
      </c>
      <c r="AD236" s="20">
        <v>4.9143499559656793E-2</v>
      </c>
      <c r="AF236" s="20">
        <v>7.472426010154379E-3</v>
      </c>
      <c r="AG236" s="20">
        <v>2.6405315830497648E-2</v>
      </c>
      <c r="AH236" s="20">
        <v>3.3317575884464788E-2</v>
      </c>
      <c r="AI236" s="20">
        <v>8.1436975116542243E-2</v>
      </c>
      <c r="AJ236" s="20">
        <v>3.816267935228685E-2</v>
      </c>
      <c r="AK236" s="20">
        <v>0</v>
      </c>
      <c r="AL236" s="20">
        <v>3.8766435043636312E-2</v>
      </c>
      <c r="AM236" s="20">
        <v>1.7536877236158439E-2</v>
      </c>
      <c r="AN236" s="20">
        <v>5.4003576345685297E-2</v>
      </c>
      <c r="AP236" s="20">
        <v>1.122786249304477E-2</v>
      </c>
      <c r="AQ236" s="20">
        <v>1.838916891277503E-2</v>
      </c>
      <c r="AR236" s="20">
        <v>7.3898849742884184E-3</v>
      </c>
      <c r="AS236" s="20">
        <v>8.7820581201984715E-2</v>
      </c>
      <c r="AT236" s="20">
        <v>4.9830551676985142E-2</v>
      </c>
      <c r="AU236" s="20">
        <v>0</v>
      </c>
      <c r="AV236" s="20">
        <v>4.3978994105498798E-2</v>
      </c>
      <c r="AW236" s="20">
        <v>3.5425759385841311E-2</v>
      </c>
      <c r="AY236" s="20">
        <v>1.320914892913872E-2</v>
      </c>
      <c r="AZ236" s="20">
        <v>1.191920742983508E-2</v>
      </c>
      <c r="BA236" s="20">
        <v>3.010070269593737E-2</v>
      </c>
      <c r="BB236" s="20">
        <v>5.0144477500222932E-2</v>
      </c>
      <c r="BC236" s="20">
        <v>2.7415413842894629E-2</v>
      </c>
      <c r="BD236" s="20">
        <v>0</v>
      </c>
      <c r="BE236" s="20">
        <v>4.0960148732010607E-2</v>
      </c>
      <c r="BF236" s="20">
        <v>2.7976371674993929E-2</v>
      </c>
      <c r="BG236" s="20">
        <v>8.5885246811635937E-2</v>
      </c>
    </row>
    <row r="237" spans="2:59" x14ac:dyDescent="0.35">
      <c r="B237" s="19" t="s">
        <v>152</v>
      </c>
      <c r="C237" s="20">
        <v>2.8089916052206319E-2</v>
      </c>
      <c r="D237" s="20">
        <v>6.1840675715597503E-2</v>
      </c>
      <c r="E237" s="20">
        <v>5.8730667718784969E-2</v>
      </c>
      <c r="F237" s="20">
        <v>1.949797056418252E-2</v>
      </c>
      <c r="G237" s="20">
        <v>1.7835934182367279E-2</v>
      </c>
      <c r="H237" s="20">
        <v>1.195712215092209E-2</v>
      </c>
      <c r="I237" s="20">
        <v>6.8321013955280514E-3</v>
      </c>
      <c r="K237" s="20">
        <v>2.434244610527948E-2</v>
      </c>
      <c r="L237" s="20">
        <v>3.0652715979542881E-2</v>
      </c>
      <c r="N237" s="20">
        <v>1.5284611010193889E-2</v>
      </c>
      <c r="O237" s="20">
        <v>2.6837951385223491E-2</v>
      </c>
      <c r="P237" s="20">
        <v>3.9113506174844791E-2</v>
      </c>
      <c r="Q237" s="20">
        <v>3.116970316826935E-2</v>
      </c>
      <c r="R237" s="20">
        <v>3.7089283787212692E-2</v>
      </c>
      <c r="S237" s="20">
        <v>2.2953179316438411E-2</v>
      </c>
      <c r="T237" s="20">
        <v>3.1896055916521768E-2</v>
      </c>
      <c r="U237" s="20">
        <v>2.0367081952465949E-2</v>
      </c>
      <c r="V237" s="20">
        <v>3.2879545967635461E-2</v>
      </c>
      <c r="W237" s="20">
        <v>3.2100986262889833E-2</v>
      </c>
      <c r="X237" s="20">
        <v>1.270678688306982E-2</v>
      </c>
      <c r="Y237" s="20">
        <v>3.2561110986682178E-2</v>
      </c>
      <c r="AA237" s="20">
        <v>2.151319698290741E-2</v>
      </c>
      <c r="AB237" s="20">
        <v>2.3523393314302171E-2</v>
      </c>
      <c r="AC237" s="20">
        <v>2.6680476855733409E-2</v>
      </c>
      <c r="AD237" s="20">
        <v>4.1256240366653853E-2</v>
      </c>
      <c r="AF237" s="20">
        <v>7.2621383700817296E-3</v>
      </c>
      <c r="AG237" s="20">
        <v>3.3677836420250927E-2</v>
      </c>
      <c r="AH237" s="20">
        <v>2.9878613658297769E-2</v>
      </c>
      <c r="AI237" s="20">
        <v>2.9985022073934629E-2</v>
      </c>
      <c r="AJ237" s="20">
        <v>4.4827347193534123E-2</v>
      </c>
      <c r="AK237" s="20">
        <v>0</v>
      </c>
      <c r="AL237" s="20">
        <v>4.3067019171916937E-2</v>
      </c>
      <c r="AM237" s="20">
        <v>4.7743809356529367E-2</v>
      </c>
      <c r="AN237" s="20">
        <v>4.5047627664280311E-2</v>
      </c>
      <c r="AP237" s="20">
        <v>2.343108189425297E-2</v>
      </c>
      <c r="AQ237" s="20">
        <v>2.219504126042221E-2</v>
      </c>
      <c r="AR237" s="20">
        <v>2.016833820443887E-2</v>
      </c>
      <c r="AS237" s="20">
        <v>1.7408445978629759E-2</v>
      </c>
      <c r="AT237" s="20">
        <v>3.0817245541140761E-2</v>
      </c>
      <c r="AU237" s="20">
        <v>1.387942327561888E-2</v>
      </c>
      <c r="AV237" s="20">
        <v>3.7522745116658797E-2</v>
      </c>
      <c r="AW237" s="20">
        <v>4.8078874517015598E-2</v>
      </c>
      <c r="AY237" s="20">
        <v>1.427890081885568E-2</v>
      </c>
      <c r="AZ237" s="20">
        <v>2.156069319750176E-2</v>
      </c>
      <c r="BA237" s="20">
        <v>3.7276485590084757E-2</v>
      </c>
      <c r="BB237" s="20">
        <v>4.229636910676917E-2</v>
      </c>
      <c r="BC237" s="20">
        <v>2.873873317346717E-2</v>
      </c>
      <c r="BD237" s="20">
        <v>1.219748521028159E-2</v>
      </c>
      <c r="BE237" s="20">
        <v>1.598051052341555E-2</v>
      </c>
      <c r="BF237" s="20">
        <v>4.0941922723922268E-2</v>
      </c>
      <c r="BG237" s="20">
        <v>4.5314147236473958E-2</v>
      </c>
    </row>
    <row r="238" spans="2:59" x14ac:dyDescent="0.35">
      <c r="B238" s="19" t="s">
        <v>153</v>
      </c>
      <c r="C238" s="20">
        <v>5.8595187522346139E-2</v>
      </c>
      <c r="D238" s="20">
        <v>7.510895067777805E-2</v>
      </c>
      <c r="E238" s="20">
        <v>6.2448245340343808E-2</v>
      </c>
      <c r="F238" s="20">
        <v>7.8698306621407699E-2</v>
      </c>
      <c r="G238" s="20">
        <v>7.3487895906282144E-2</v>
      </c>
      <c r="H238" s="20">
        <v>4.571475742954885E-2</v>
      </c>
      <c r="I238" s="20">
        <v>2.486827192554817E-2</v>
      </c>
      <c r="K238" s="20">
        <v>4.0013221424287572E-2</v>
      </c>
      <c r="L238" s="20">
        <v>7.7033617425365755E-2</v>
      </c>
      <c r="N238" s="20">
        <v>5.075108513011474E-2</v>
      </c>
      <c r="O238" s="20">
        <v>0.1141293351576219</v>
      </c>
      <c r="P238" s="20">
        <v>5.7228292192837017E-2</v>
      </c>
      <c r="Q238" s="20">
        <v>5.5890686706442753E-2</v>
      </c>
      <c r="R238" s="20">
        <v>5.3837535124207379E-2</v>
      </c>
      <c r="S238" s="20">
        <v>4.979538877068105E-2</v>
      </c>
      <c r="T238" s="20">
        <v>0.1365524904178993</v>
      </c>
      <c r="U238" s="20">
        <v>8.6535923447004462E-2</v>
      </c>
      <c r="V238" s="20">
        <v>6.1018179289954982E-2</v>
      </c>
      <c r="W238" s="20">
        <v>2.9078982319032928E-2</v>
      </c>
      <c r="X238" s="20">
        <v>3.8847976931222522E-2</v>
      </c>
      <c r="Y238" s="20">
        <v>3.1466148038879538E-2</v>
      </c>
      <c r="AA238" s="20">
        <v>4.4832940812008532E-2</v>
      </c>
      <c r="AB238" s="20">
        <v>4.5056335404131218E-2</v>
      </c>
      <c r="AC238" s="20">
        <v>7.6191816217344513E-2</v>
      </c>
      <c r="AD238" s="20">
        <v>6.9444242719771551E-2</v>
      </c>
      <c r="AF238" s="20">
        <v>2.5577363163164901E-2</v>
      </c>
      <c r="AG238" s="20">
        <v>4.4357786386664537E-2</v>
      </c>
      <c r="AH238" s="20">
        <v>3.9634685277135123E-2</v>
      </c>
      <c r="AI238" s="20">
        <v>9.8597622005301935E-2</v>
      </c>
      <c r="AJ238" s="20">
        <v>8.5426959109142303E-2</v>
      </c>
      <c r="AK238" s="20">
        <v>2.898527535416991E-2</v>
      </c>
      <c r="AL238" s="20">
        <v>0.1111539193355838</v>
      </c>
      <c r="AM238" s="20">
        <v>0.2462768801917522</v>
      </c>
      <c r="AN238" s="20">
        <v>5.5355234896262269E-2</v>
      </c>
      <c r="AP238" s="20">
        <v>3.8942802052284738E-2</v>
      </c>
      <c r="AQ238" s="20">
        <v>3.4087682507834532E-2</v>
      </c>
      <c r="AR238" s="20">
        <v>4.2929836821535727E-2</v>
      </c>
      <c r="AS238" s="20">
        <v>4.2741867885272157E-2</v>
      </c>
      <c r="AT238" s="20">
        <v>4.8689200014133897E-2</v>
      </c>
      <c r="AU238" s="20">
        <v>3.1531970142456657E-2</v>
      </c>
      <c r="AV238" s="20">
        <v>0.27611179737802022</v>
      </c>
      <c r="AW238" s="20">
        <v>0.112089433452805</v>
      </c>
      <c r="AY238" s="20">
        <v>3.2238041453852638E-2</v>
      </c>
      <c r="AZ238" s="20">
        <v>4.7771487587584913E-2</v>
      </c>
      <c r="BA238" s="20">
        <v>2.1247879536667159E-2</v>
      </c>
      <c r="BB238" s="20">
        <v>5.1061099533120782E-2</v>
      </c>
      <c r="BC238" s="20">
        <v>3.5596947372689543E-2</v>
      </c>
      <c r="BD238" s="20">
        <v>2.631306486351602E-2</v>
      </c>
      <c r="BE238" s="20">
        <v>0.1219993577200011</v>
      </c>
      <c r="BF238" s="20">
        <v>0.17935156872940519</v>
      </c>
      <c r="BG238" s="20">
        <v>7.1437611935263295E-2</v>
      </c>
    </row>
    <row r="239" spans="2:59" x14ac:dyDescent="0.35">
      <c r="B239" s="19" t="s">
        <v>154</v>
      </c>
      <c r="C239" s="20">
        <v>4.4026881529592533E-2</v>
      </c>
      <c r="D239" s="20">
        <v>8.0499077676662145E-2</v>
      </c>
      <c r="E239" s="20">
        <v>6.7533304979017841E-2</v>
      </c>
      <c r="F239" s="20">
        <v>3.8413523695683537E-2</v>
      </c>
      <c r="G239" s="20">
        <v>4.7163221216547958E-2</v>
      </c>
      <c r="H239" s="20">
        <v>2.03298931632321E-2</v>
      </c>
      <c r="I239" s="20">
        <v>1.8585131312784439E-2</v>
      </c>
      <c r="K239" s="20">
        <v>4.5473816859845403E-2</v>
      </c>
      <c r="L239" s="20">
        <v>4.2795886336847638E-2</v>
      </c>
      <c r="N239" s="20">
        <v>4.5421983138764777E-2</v>
      </c>
      <c r="O239" s="20">
        <v>0</v>
      </c>
      <c r="P239" s="20">
        <v>6.4564512568147769E-2</v>
      </c>
      <c r="Q239" s="20">
        <v>7.4379194643720295E-2</v>
      </c>
      <c r="R239" s="20">
        <v>5.1290315882410932E-2</v>
      </c>
      <c r="S239" s="20">
        <v>3.932754395616854E-2</v>
      </c>
      <c r="T239" s="20">
        <v>3.7614959576140257E-2</v>
      </c>
      <c r="U239" s="20">
        <v>5.4227346301842783E-2</v>
      </c>
      <c r="V239" s="20">
        <v>4.2200493294490368E-2</v>
      </c>
      <c r="W239" s="20">
        <v>5.564643215484829E-2</v>
      </c>
      <c r="X239" s="20">
        <v>2.8834853916263399E-2</v>
      </c>
      <c r="Y239" s="20">
        <v>2.1986624238656671E-2</v>
      </c>
      <c r="AA239" s="20">
        <v>3.7671585435732888E-2</v>
      </c>
      <c r="AB239" s="20">
        <v>3.0387416300520931E-2</v>
      </c>
      <c r="AC239" s="20">
        <v>5.6317019227550898E-2</v>
      </c>
      <c r="AD239" s="20">
        <v>5.4366235533811508E-2</v>
      </c>
      <c r="AF239" s="20">
        <v>2.4509080077850659E-2</v>
      </c>
      <c r="AG239" s="20">
        <v>4.8487091691378742E-2</v>
      </c>
      <c r="AH239" s="20">
        <v>2.086397347160614E-2</v>
      </c>
      <c r="AI239" s="20">
        <v>8.0159014753647145E-2</v>
      </c>
      <c r="AJ239" s="20">
        <v>3.8201359302904248E-2</v>
      </c>
      <c r="AK239" s="20">
        <v>6.1039067358246171E-2</v>
      </c>
      <c r="AL239" s="20">
        <v>4.3920167825756508E-2</v>
      </c>
      <c r="AM239" s="20">
        <v>8.9751070921848461E-2</v>
      </c>
      <c r="AN239" s="20">
        <v>6.3794436085060344E-2</v>
      </c>
      <c r="AP239" s="20">
        <v>2.270151430653786E-2</v>
      </c>
      <c r="AQ239" s="20">
        <v>4.4185435617685058E-2</v>
      </c>
      <c r="AR239" s="20">
        <v>4.9933416462736593E-2</v>
      </c>
      <c r="AS239" s="20">
        <v>4.916179365678032E-2</v>
      </c>
      <c r="AT239" s="20">
        <v>3.8515970157081809E-2</v>
      </c>
      <c r="AU239" s="20">
        <v>6.6402061941658555E-2</v>
      </c>
      <c r="AV239" s="20">
        <v>5.9459608625240787E-2</v>
      </c>
      <c r="AW239" s="20">
        <v>5.8525126852586762E-2</v>
      </c>
      <c r="AY239" s="20">
        <v>2.739873375657732E-2</v>
      </c>
      <c r="AZ239" s="20">
        <v>4.7664055377607192E-2</v>
      </c>
      <c r="BA239" s="20">
        <v>4.6977116714929698E-2</v>
      </c>
      <c r="BB239" s="20">
        <v>5.0841954785198679E-2</v>
      </c>
      <c r="BC239" s="20">
        <v>4.8603168821050383E-2</v>
      </c>
      <c r="BD239" s="20">
        <v>7.1257050835067698E-2</v>
      </c>
      <c r="BE239" s="20">
        <v>1.618895836867788E-2</v>
      </c>
      <c r="BF239" s="20">
        <v>5.3009832305310402E-2</v>
      </c>
      <c r="BG239" s="20">
        <v>3.4145553709222759E-2</v>
      </c>
    </row>
    <row r="240" spans="2:59" x14ac:dyDescent="0.35">
      <c r="B240" s="19" t="s">
        <v>155</v>
      </c>
      <c r="C240" s="20">
        <v>5.8679885266102683E-2</v>
      </c>
      <c r="D240" s="20">
        <v>8.1039692729758001E-2</v>
      </c>
      <c r="E240" s="20">
        <v>0.1029058092077232</v>
      </c>
      <c r="F240" s="20">
        <v>9.0157543242243454E-2</v>
      </c>
      <c r="G240" s="20">
        <v>3.2294903657374863E-2</v>
      </c>
      <c r="H240" s="20">
        <v>2.8963391005243099E-2</v>
      </c>
      <c r="I240" s="20">
        <v>2.378882139044608E-2</v>
      </c>
      <c r="K240" s="20">
        <v>6.2048288195940431E-2</v>
      </c>
      <c r="L240" s="20">
        <v>5.5629548302043967E-2</v>
      </c>
      <c r="N240" s="20">
        <v>4.2452426844432622E-2</v>
      </c>
      <c r="O240" s="20">
        <v>4.70204029161213E-2</v>
      </c>
      <c r="P240" s="20">
        <v>2.7961240116732559E-2</v>
      </c>
      <c r="Q240" s="20">
        <v>7.5951950308438779E-2</v>
      </c>
      <c r="R240" s="20">
        <v>2.5564375453982269E-2</v>
      </c>
      <c r="S240" s="20">
        <v>2.8205826253076681E-2</v>
      </c>
      <c r="T240" s="20">
        <v>9.9246344186088228E-2</v>
      </c>
      <c r="U240" s="20">
        <v>9.9034667313458252E-2</v>
      </c>
      <c r="V240" s="20">
        <v>7.0092937883507955E-2</v>
      </c>
      <c r="W240" s="20">
        <v>5.0754465027845919E-2</v>
      </c>
      <c r="X240" s="20">
        <v>5.2715989561624238E-2</v>
      </c>
      <c r="Y240" s="20">
        <v>8.2897941301763145E-2</v>
      </c>
      <c r="AA240" s="20">
        <v>5.7026441109087861E-2</v>
      </c>
      <c r="AB240" s="20">
        <v>5.16917902931434E-2</v>
      </c>
      <c r="AC240" s="20">
        <v>8.2114247280906244E-2</v>
      </c>
      <c r="AD240" s="20">
        <v>4.7253020116492073E-2</v>
      </c>
      <c r="AF240" s="20">
        <v>4.0865572449531547E-2</v>
      </c>
      <c r="AG240" s="20">
        <v>6.6325831827838785E-2</v>
      </c>
      <c r="AH240" s="20">
        <v>5.0138007911843488E-2</v>
      </c>
      <c r="AI240" s="20">
        <v>5.7842617949519712E-2</v>
      </c>
      <c r="AJ240" s="20">
        <v>0</v>
      </c>
      <c r="AK240" s="20">
        <v>3.9551083804080532E-2</v>
      </c>
      <c r="AL240" s="20">
        <v>7.4934336181553846E-2</v>
      </c>
      <c r="AM240" s="20">
        <v>5.8743994891628848E-2</v>
      </c>
      <c r="AN240" s="20">
        <v>9.2915102569004843E-2</v>
      </c>
      <c r="AP240" s="20">
        <v>6.3614463492848008E-2</v>
      </c>
      <c r="AQ240" s="20">
        <v>6.6169599558670994E-2</v>
      </c>
      <c r="AR240" s="20">
        <v>3.9328505452960558E-2</v>
      </c>
      <c r="AS240" s="20">
        <v>3.7201470181295451E-2</v>
      </c>
      <c r="AT240" s="20">
        <v>6.2322949130871171E-2</v>
      </c>
      <c r="AU240" s="20">
        <v>4.3026108200578249E-2</v>
      </c>
      <c r="AV240" s="20">
        <v>9.4792384929839074E-2</v>
      </c>
      <c r="AW240" s="20">
        <v>5.1690102705794723E-2</v>
      </c>
      <c r="AY240" s="20">
        <v>6.5500815136368726E-2</v>
      </c>
      <c r="AZ240" s="20">
        <v>7.1094403667847916E-2</v>
      </c>
      <c r="BA240" s="20">
        <v>6.197567333909975E-2</v>
      </c>
      <c r="BB240" s="20">
        <v>5.6935875264597327E-2</v>
      </c>
      <c r="BC240" s="20">
        <v>5.3614089872435829E-2</v>
      </c>
      <c r="BD240" s="20">
        <v>7.5543372707988388E-2</v>
      </c>
      <c r="BE240" s="20">
        <v>8.922272089973985E-3</v>
      </c>
      <c r="BF240" s="20">
        <v>7.7572801605258784E-2</v>
      </c>
      <c r="BG240" s="20">
        <v>2.6684057466942999E-2</v>
      </c>
    </row>
    <row r="241" spans="2:59" x14ac:dyDescent="0.35">
      <c r="B241" s="19" t="s">
        <v>156</v>
      </c>
      <c r="C241" s="20">
        <v>8.4427757374093554E-2</v>
      </c>
      <c r="D241" s="20">
        <v>8.7193144212535809E-2</v>
      </c>
      <c r="E241" s="20">
        <v>9.103533933910897E-2</v>
      </c>
      <c r="F241" s="20">
        <v>0.1198807455638696</v>
      </c>
      <c r="G241" s="20">
        <v>0.11591066818324119</v>
      </c>
      <c r="H241" s="20">
        <v>6.9354705491639065E-2</v>
      </c>
      <c r="I241" s="20">
        <v>3.3319196072320249E-2</v>
      </c>
      <c r="K241" s="20">
        <v>9.2247767034067271E-2</v>
      </c>
      <c r="L241" s="20">
        <v>7.6247874140274119E-2</v>
      </c>
      <c r="N241" s="20">
        <v>5.9025808070212307E-2</v>
      </c>
      <c r="O241" s="20">
        <v>0.1152858751522229</v>
      </c>
      <c r="P241" s="20">
        <v>9.6639481121432683E-2</v>
      </c>
      <c r="Q241" s="20">
        <v>3.3400239399106302E-2</v>
      </c>
      <c r="R241" s="20">
        <v>0.1046367074362915</v>
      </c>
      <c r="S241" s="20">
        <v>9.7706929571519552E-2</v>
      </c>
      <c r="T241" s="20">
        <v>9.8637246545319301E-2</v>
      </c>
      <c r="U241" s="20">
        <v>9.8420708661683828E-2</v>
      </c>
      <c r="V241" s="20">
        <v>0.1006410595916296</v>
      </c>
      <c r="W241" s="20">
        <v>8.1015437983166294E-2</v>
      </c>
      <c r="X241" s="20">
        <v>6.4068919674828681E-2</v>
      </c>
      <c r="Y241" s="20">
        <v>5.158011852570412E-2</v>
      </c>
      <c r="AA241" s="20">
        <v>0.1054121738486071</v>
      </c>
      <c r="AB241" s="20">
        <v>7.2383797554458659E-2</v>
      </c>
      <c r="AC241" s="20">
        <v>9.0268929248068008E-2</v>
      </c>
      <c r="AD241" s="20">
        <v>6.9385056142471785E-2</v>
      </c>
      <c r="AF241" s="20">
        <v>6.5724269751650299E-2</v>
      </c>
      <c r="AG241" s="20">
        <v>0.1164862497169787</v>
      </c>
      <c r="AH241" s="20">
        <v>5.6345642957690158E-2</v>
      </c>
      <c r="AI241" s="20">
        <v>8.4744798690798526E-2</v>
      </c>
      <c r="AJ241" s="20">
        <v>4.1587971182721617E-2</v>
      </c>
      <c r="AK241" s="20">
        <v>4.4069236283182753E-2</v>
      </c>
      <c r="AL241" s="20">
        <v>8.8286951118911314E-2</v>
      </c>
      <c r="AM241" s="20">
        <v>0.1060516011967161</v>
      </c>
      <c r="AN241" s="20">
        <v>7.7996576407784374E-2</v>
      </c>
      <c r="AP241" s="20">
        <v>7.6257820934941101E-2</v>
      </c>
      <c r="AQ241" s="20">
        <v>0.1126860939239165</v>
      </c>
      <c r="AR241" s="20">
        <v>5.4285129666589917E-2</v>
      </c>
      <c r="AS241" s="20">
        <v>0.1007292424388309</v>
      </c>
      <c r="AT241" s="20">
        <v>5.0731907860145732E-2</v>
      </c>
      <c r="AU241" s="20">
        <v>3.2673134914827269E-2</v>
      </c>
      <c r="AV241" s="20">
        <v>0.1083781407271162</v>
      </c>
      <c r="AW241" s="20">
        <v>7.9733921233702112E-2</v>
      </c>
      <c r="AY241" s="20">
        <v>9.7107503270976211E-2</v>
      </c>
      <c r="AZ241" s="20">
        <v>0.1142558400525383</v>
      </c>
      <c r="BA241" s="20">
        <v>9.1507366617275002E-2</v>
      </c>
      <c r="BB241" s="20">
        <v>0.1109676949808231</v>
      </c>
      <c r="BC241" s="20">
        <v>7.5046312105778876E-2</v>
      </c>
      <c r="BD241" s="20">
        <v>2.8713734856491761E-2</v>
      </c>
      <c r="BE241" s="20">
        <v>1.4966222028336199E-2</v>
      </c>
      <c r="BF241" s="20">
        <v>7.0407408688759596E-2</v>
      </c>
      <c r="BG241" s="20">
        <v>4.573018066918156E-2</v>
      </c>
    </row>
    <row r="242" spans="2:59" x14ac:dyDescent="0.35">
      <c r="B242" s="19" t="s">
        <v>157</v>
      </c>
      <c r="C242" s="20">
        <v>8.6751981359819846E-2</v>
      </c>
      <c r="D242" s="20">
        <v>7.9358912793189032E-2</v>
      </c>
      <c r="E242" s="20">
        <v>7.5141310334313843E-2</v>
      </c>
      <c r="F242" s="20">
        <v>0.11830633437364479</v>
      </c>
      <c r="G242" s="20">
        <v>7.8569997957929613E-2</v>
      </c>
      <c r="H242" s="20">
        <v>7.3675794186867163E-2</v>
      </c>
      <c r="I242" s="20">
        <v>9.0963066971677664E-2</v>
      </c>
      <c r="K242" s="20">
        <v>0.1111365953162224</v>
      </c>
      <c r="L242" s="20">
        <v>6.2185069554932797E-2</v>
      </c>
      <c r="N242" s="20">
        <v>6.6741867747792227E-2</v>
      </c>
      <c r="O242" s="20">
        <v>4.2917038835092437E-2</v>
      </c>
      <c r="P242" s="20">
        <v>7.4431739372856812E-2</v>
      </c>
      <c r="Q242" s="20">
        <v>8.4044853877108999E-2</v>
      </c>
      <c r="R242" s="20">
        <v>7.7637645021781249E-2</v>
      </c>
      <c r="S242" s="20">
        <v>0.1247798566038935</v>
      </c>
      <c r="T242" s="20">
        <v>6.2427865038443282E-2</v>
      </c>
      <c r="U242" s="20">
        <v>6.3570803790797409E-2</v>
      </c>
      <c r="V242" s="20">
        <v>0.1223798353475198</v>
      </c>
      <c r="W242" s="20">
        <v>9.6162555692771656E-2</v>
      </c>
      <c r="X242" s="20">
        <v>8.0796749596241613E-2</v>
      </c>
      <c r="Y242" s="20">
        <v>8.500465457172475E-2</v>
      </c>
      <c r="AA242" s="20">
        <v>0.10484776247774021</v>
      </c>
      <c r="AB242" s="20">
        <v>0.1041252606005228</v>
      </c>
      <c r="AC242" s="20">
        <v>7.0275254633004852E-2</v>
      </c>
      <c r="AD242" s="20">
        <v>6.3902828657320845E-2</v>
      </c>
      <c r="AF242" s="20">
        <v>9.4647598855321757E-2</v>
      </c>
      <c r="AG242" s="20">
        <v>0.1157134597193244</v>
      </c>
      <c r="AH242" s="20">
        <v>8.0793334800882924E-2</v>
      </c>
      <c r="AI242" s="20">
        <v>0.1301989863333565</v>
      </c>
      <c r="AJ242" s="20">
        <v>2.1281483366298828E-2</v>
      </c>
      <c r="AK242" s="20">
        <v>5.5603500292358402E-2</v>
      </c>
      <c r="AL242" s="20">
        <v>4.1500262472428877E-2</v>
      </c>
      <c r="AM242" s="20">
        <v>1.54687726313697E-2</v>
      </c>
      <c r="AN242" s="20">
        <v>7.7318602865893302E-2</v>
      </c>
      <c r="AP242" s="20">
        <v>9.0935134277628019E-2</v>
      </c>
      <c r="AQ242" s="20">
        <v>0.11951413037338469</v>
      </c>
      <c r="AR242" s="20">
        <v>6.5942251310531441E-2</v>
      </c>
      <c r="AS242" s="20">
        <v>0.1455110357735932</v>
      </c>
      <c r="AT242" s="20">
        <v>6.3399865695158611E-2</v>
      </c>
      <c r="AU242" s="20">
        <v>6.5935241850936896E-2</v>
      </c>
      <c r="AV242" s="20">
        <v>0</v>
      </c>
      <c r="AW242" s="20">
        <v>4.6945204759720638E-2</v>
      </c>
      <c r="AY242" s="20">
        <v>0.1032671370910344</v>
      </c>
      <c r="AZ242" s="20">
        <v>0.1214797599065147</v>
      </c>
      <c r="BA242" s="20">
        <v>9.1860828375743192E-2</v>
      </c>
      <c r="BB242" s="20">
        <v>0.1006978441173617</v>
      </c>
      <c r="BC242" s="20">
        <v>7.8479529164452333E-2</v>
      </c>
      <c r="BD242" s="20">
        <v>5.7945068850656679E-2</v>
      </c>
      <c r="BE242" s="20">
        <v>8.4410756925936206E-3</v>
      </c>
      <c r="BF242" s="20">
        <v>5.4299283051316032E-2</v>
      </c>
      <c r="BG242" s="20">
        <v>7.0462395732278707E-2</v>
      </c>
    </row>
    <row r="243" spans="2:59" x14ac:dyDescent="0.35">
      <c r="B243" s="19" t="s">
        <v>158</v>
      </c>
      <c r="C243" s="20">
        <v>0.51302475762123367</v>
      </c>
      <c r="D243" s="20">
        <v>0.27056862251473129</v>
      </c>
      <c r="E243" s="20">
        <v>0.36593794866932727</v>
      </c>
      <c r="F243" s="20">
        <v>0.42294283085148332</v>
      </c>
      <c r="G243" s="20">
        <v>0.54223660649233085</v>
      </c>
      <c r="H243" s="20">
        <v>0.64946112510259202</v>
      </c>
      <c r="I243" s="20">
        <v>0.75123870283667815</v>
      </c>
      <c r="K243" s="20">
        <v>0.51671022988036108</v>
      </c>
      <c r="L243" s="20">
        <v>0.51157868789567129</v>
      </c>
      <c r="N243" s="20">
        <v>0.63192717335672755</v>
      </c>
      <c r="O243" s="20">
        <v>0.52232318389403887</v>
      </c>
      <c r="P243" s="20">
        <v>0.50971169560241514</v>
      </c>
      <c r="Q243" s="20">
        <v>0.44850274142881441</v>
      </c>
      <c r="R243" s="20">
        <v>0.48161527082362282</v>
      </c>
      <c r="S243" s="20">
        <v>0.46902788374971799</v>
      </c>
      <c r="T243" s="20">
        <v>0.43401762032982899</v>
      </c>
      <c r="U243" s="20">
        <v>0.4257570713279385</v>
      </c>
      <c r="V243" s="20">
        <v>0.46824552108215423</v>
      </c>
      <c r="W243" s="20">
        <v>0.52096946122745258</v>
      </c>
      <c r="X243" s="20">
        <v>0.58568470662191063</v>
      </c>
      <c r="Y243" s="20">
        <v>0.64136414665404529</v>
      </c>
      <c r="AA243" s="20">
        <v>0.56715994142751658</v>
      </c>
      <c r="AB243" s="20">
        <v>0.5684701479186568</v>
      </c>
      <c r="AC243" s="20">
        <v>0.47655912004639001</v>
      </c>
      <c r="AD243" s="20">
        <v>0.43046035686989031</v>
      </c>
      <c r="AF243" s="20">
        <v>0.70632861378016887</v>
      </c>
      <c r="AG243" s="20">
        <v>0.50553156331473759</v>
      </c>
      <c r="AH243" s="20">
        <v>0.62476508879585402</v>
      </c>
      <c r="AI243" s="20">
        <v>0.34984103405014078</v>
      </c>
      <c r="AJ243" s="20">
        <v>0.64752255457916275</v>
      </c>
      <c r="AK243" s="20">
        <v>0.74358635424448316</v>
      </c>
      <c r="AL243" s="20">
        <v>0.19947791992382671</v>
      </c>
      <c r="AM243" s="20">
        <v>0.22063850138801011</v>
      </c>
      <c r="AN243" s="20">
        <v>0.40987556734588487</v>
      </c>
      <c r="AP243" s="20">
        <v>0.64057889923063926</v>
      </c>
      <c r="AQ243" s="20">
        <v>0.55071973155419662</v>
      </c>
      <c r="AR243" s="20">
        <v>0.65936776242391948</v>
      </c>
      <c r="AS243" s="20">
        <v>0.42136908289081693</v>
      </c>
      <c r="AT243" s="20">
        <v>0.60361791646697749</v>
      </c>
      <c r="AU243" s="20">
        <v>0.73222081869151989</v>
      </c>
      <c r="AV243" s="20">
        <v>0.16853133044160201</v>
      </c>
      <c r="AW243" s="20">
        <v>0.25294852293835018</v>
      </c>
      <c r="AY243" s="20">
        <v>0.62789023455557968</v>
      </c>
      <c r="AZ243" s="20">
        <v>0.51173313595138326</v>
      </c>
      <c r="BA243" s="20">
        <v>0.59228738382957147</v>
      </c>
      <c r="BB243" s="20">
        <v>0.44853468001794872</v>
      </c>
      <c r="BC243" s="20">
        <v>0.61161193167442085</v>
      </c>
      <c r="BD243" s="20">
        <v>0.70205914436874683</v>
      </c>
      <c r="BE243" s="20">
        <v>1.6888463156976459E-2</v>
      </c>
      <c r="BF243" s="20">
        <v>0.38158016526570382</v>
      </c>
      <c r="BG243" s="20">
        <v>0.50358810157591116</v>
      </c>
    </row>
    <row r="245" spans="2:59" ht="72.5" x14ac:dyDescent="0.35">
      <c r="B245" s="17" t="s">
        <v>159</v>
      </c>
    </row>
    <row r="246" spans="2:59" x14ac:dyDescent="0.35">
      <c r="B246" s="18" t="s">
        <v>16</v>
      </c>
    </row>
    <row r="247" spans="2:59" x14ac:dyDescent="0.35">
      <c r="B247" s="19" t="s">
        <v>160</v>
      </c>
      <c r="C247" s="20">
        <v>0.1697205103513032</v>
      </c>
      <c r="D247" s="20">
        <v>0.1471619090802411</v>
      </c>
      <c r="E247" s="20">
        <v>0.23551173695505959</v>
      </c>
      <c r="F247" s="20">
        <v>0.20083423133309231</v>
      </c>
      <c r="G247" s="20">
        <v>0.16744068528675229</v>
      </c>
      <c r="H247" s="20">
        <v>0.13260055350043229</v>
      </c>
      <c r="I247" s="20">
        <v>0.13307581491561479</v>
      </c>
      <c r="K247" s="20">
        <v>0.18449684098391761</v>
      </c>
      <c r="L247" s="20">
        <v>0.15490962327131991</v>
      </c>
      <c r="N247" s="20">
        <v>0.13045551423059981</v>
      </c>
      <c r="O247" s="20">
        <v>4.6333248768085929E-2</v>
      </c>
      <c r="P247" s="20">
        <v>0.1740161640634996</v>
      </c>
      <c r="Q247" s="20">
        <v>0.12796730256351349</v>
      </c>
      <c r="R247" s="20">
        <v>0.194809359803473</v>
      </c>
      <c r="S247" s="20">
        <v>0.18196810164935859</v>
      </c>
      <c r="T247" s="20">
        <v>0.14103486504853599</v>
      </c>
      <c r="U247" s="20">
        <v>0.19212236890370729</v>
      </c>
      <c r="V247" s="20">
        <v>0.2280513007952169</v>
      </c>
      <c r="W247" s="20">
        <v>0.14938044436238551</v>
      </c>
      <c r="X247" s="20">
        <v>0.17120561140343671</v>
      </c>
      <c r="Y247" s="20">
        <v>0.16167628233520109</v>
      </c>
      <c r="AA247" s="20">
        <v>0.21722764885406429</v>
      </c>
      <c r="AB247" s="20">
        <v>0.17169548041694091</v>
      </c>
      <c r="AC247" s="20">
        <v>0.15186830163587761</v>
      </c>
      <c r="AD247" s="20">
        <v>0.13257111429964591</v>
      </c>
      <c r="AF247" s="20">
        <v>2.838158541960269E-2</v>
      </c>
      <c r="AG247" s="20">
        <v>0.46393315946504421</v>
      </c>
      <c r="AH247" s="20">
        <v>4.9523563238913791E-2</v>
      </c>
      <c r="AI247" s="20">
        <v>7.24339292124596E-2</v>
      </c>
      <c r="AJ247" s="20">
        <v>3.9722901066005581E-2</v>
      </c>
      <c r="AK247" s="20">
        <v>0</v>
      </c>
      <c r="AL247" s="20">
        <v>8.1681846926514562E-2</v>
      </c>
      <c r="AM247" s="20">
        <v>4.529948918629171E-2</v>
      </c>
      <c r="AN247" s="20">
        <v>0.1088151983031877</v>
      </c>
      <c r="AP247" s="20">
        <v>2.613990321752397E-2</v>
      </c>
      <c r="AQ247" s="20">
        <v>0.44919854897524281</v>
      </c>
      <c r="AR247" s="20">
        <v>4.9775574614300759E-2</v>
      </c>
      <c r="AS247" s="20">
        <v>2.4516701515612929E-2</v>
      </c>
      <c r="AT247" s="20">
        <v>2.909922907123412E-2</v>
      </c>
      <c r="AU247" s="20">
        <v>0</v>
      </c>
      <c r="AV247" s="20">
        <v>6.1459142810136147E-2</v>
      </c>
      <c r="AW247" s="20">
        <v>8.141985335319879E-2</v>
      </c>
      <c r="AY247" s="20">
        <v>3.4294142297327572E-2</v>
      </c>
      <c r="AZ247" s="20">
        <v>0.67719353522896708</v>
      </c>
      <c r="BA247" s="20">
        <v>3.5655149146171593E-2</v>
      </c>
      <c r="BB247" s="20">
        <v>4.5068382596612451E-2</v>
      </c>
      <c r="BC247" s="20">
        <v>3.5901965965920733E-2</v>
      </c>
      <c r="BD247" s="20">
        <v>0</v>
      </c>
      <c r="BE247" s="20">
        <v>1.8232902128931291E-2</v>
      </c>
      <c r="BF247" s="20">
        <v>6.7190141922993496E-2</v>
      </c>
      <c r="BG247" s="20">
        <v>7.2002681807033703E-2</v>
      </c>
    </row>
    <row r="248" spans="2:59" x14ac:dyDescent="0.35">
      <c r="B248" s="19" t="s">
        <v>161</v>
      </c>
      <c r="C248" s="20">
        <v>0.154232083648628</v>
      </c>
      <c r="D248" s="20">
        <v>0.1110074515090298</v>
      </c>
      <c r="E248" s="20">
        <v>0.12926237278368599</v>
      </c>
      <c r="F248" s="20">
        <v>0.1391849940317825</v>
      </c>
      <c r="G248" s="20">
        <v>0.14164140744901879</v>
      </c>
      <c r="H248" s="20">
        <v>0.14400968636611031</v>
      </c>
      <c r="I248" s="20">
        <v>0.23235167994065281</v>
      </c>
      <c r="K248" s="20">
        <v>0.1562344850015519</v>
      </c>
      <c r="L248" s="20">
        <v>0.15292171490188811</v>
      </c>
      <c r="N248" s="20">
        <v>8.0236255292137362E-2</v>
      </c>
      <c r="O248" s="20">
        <v>3.0268985337790929E-2</v>
      </c>
      <c r="P248" s="20">
        <v>0.1087949327901615</v>
      </c>
      <c r="Q248" s="20">
        <v>0.15458801058880081</v>
      </c>
      <c r="R248" s="20">
        <v>0.1177220282770902</v>
      </c>
      <c r="S248" s="20">
        <v>0.17345101184440639</v>
      </c>
      <c r="T248" s="20">
        <v>0.16345406330195431</v>
      </c>
      <c r="U248" s="20">
        <v>0.16431440297550501</v>
      </c>
      <c r="V248" s="20">
        <v>0.18023247055439959</v>
      </c>
      <c r="W248" s="20">
        <v>0.18640463035212129</v>
      </c>
      <c r="X248" s="20">
        <v>0.1365563015658221</v>
      </c>
      <c r="Y248" s="20">
        <v>0.23344295525473011</v>
      </c>
      <c r="AA248" s="20">
        <v>0.19585504732639381</v>
      </c>
      <c r="AB248" s="20">
        <v>0.16110137887804621</v>
      </c>
      <c r="AC248" s="20">
        <v>0.13379771963392539</v>
      </c>
      <c r="AD248" s="20">
        <v>0.120577437989609</v>
      </c>
      <c r="AF248" s="20">
        <v>0.42005023808589181</v>
      </c>
      <c r="AG248" s="20">
        <v>5.2801579334646097E-2</v>
      </c>
      <c r="AH248" s="20">
        <v>5.1351810008056227E-2</v>
      </c>
      <c r="AI248" s="20">
        <v>6.6839289067388383E-2</v>
      </c>
      <c r="AJ248" s="20">
        <v>1.560191093120044E-2</v>
      </c>
      <c r="AK248" s="20">
        <v>2.7342187803579689E-2</v>
      </c>
      <c r="AL248" s="20">
        <v>6.7803658344651255E-2</v>
      </c>
      <c r="AM248" s="20">
        <v>3.407660971222104E-2</v>
      </c>
      <c r="AN248" s="20">
        <v>6.1497609185625857E-2</v>
      </c>
      <c r="AP248" s="20">
        <v>0.5603881418055966</v>
      </c>
      <c r="AQ248" s="20">
        <v>8.7109169327263189E-2</v>
      </c>
      <c r="AR248" s="20">
        <v>4.3949912976504808E-2</v>
      </c>
      <c r="AS248" s="20">
        <v>2.290930368145945E-2</v>
      </c>
      <c r="AT248" s="20">
        <v>5.0927595517612258E-2</v>
      </c>
      <c r="AU248" s="20">
        <v>1.452347173176115E-2</v>
      </c>
      <c r="AV248" s="20">
        <v>0</v>
      </c>
      <c r="AW248" s="20">
        <v>7.2439005412099494E-2</v>
      </c>
      <c r="AY248" s="20">
        <v>0.88911233010636026</v>
      </c>
      <c r="AZ248" s="20">
        <v>4.0962053786139423E-2</v>
      </c>
      <c r="BA248" s="20">
        <v>0</v>
      </c>
      <c r="BB248" s="20">
        <v>2.7794057412418541E-2</v>
      </c>
      <c r="BC248" s="20">
        <v>2.568868466930899E-2</v>
      </c>
      <c r="BD248" s="20">
        <v>2.6140014125093682E-2</v>
      </c>
      <c r="BE248" s="20">
        <v>3.4600431028468069E-2</v>
      </c>
      <c r="BF248" s="20">
        <v>5.2312672408013162E-2</v>
      </c>
      <c r="BG248" s="20">
        <v>4.2074172381689777E-2</v>
      </c>
    </row>
    <row r="249" spans="2:59" x14ac:dyDescent="0.35">
      <c r="B249" s="19" t="s">
        <v>162</v>
      </c>
      <c r="C249" s="20">
        <v>9.0775846542392971E-2</v>
      </c>
      <c r="D249" s="20">
        <v>7.7407300108522037E-2</v>
      </c>
      <c r="E249" s="20">
        <v>8.8261758826529119E-2</v>
      </c>
      <c r="F249" s="20">
        <v>0.10379933635666019</v>
      </c>
      <c r="G249" s="20">
        <v>8.7185288695832974E-2</v>
      </c>
      <c r="H249" s="20">
        <v>0.1051046706305461</v>
      </c>
      <c r="I249" s="20">
        <v>8.4508862686060046E-2</v>
      </c>
      <c r="K249" s="20">
        <v>0.1004078094218627</v>
      </c>
      <c r="L249" s="20">
        <v>8.1728823370227854E-2</v>
      </c>
      <c r="N249" s="20">
        <v>6.9343014914246548E-2</v>
      </c>
      <c r="O249" s="20">
        <v>6.8819747296276421E-2</v>
      </c>
      <c r="P249" s="20">
        <v>5.0025308248064747E-2</v>
      </c>
      <c r="Q249" s="20">
        <v>0.10084209473307471</v>
      </c>
      <c r="R249" s="20">
        <v>7.1402597172574397E-2</v>
      </c>
      <c r="S249" s="20">
        <v>5.8438978682009091E-2</v>
      </c>
      <c r="T249" s="20">
        <v>0.10996502943634839</v>
      </c>
      <c r="U249" s="20">
        <v>5.8002260040441372E-2</v>
      </c>
      <c r="V249" s="20">
        <v>0.10977506668782511</v>
      </c>
      <c r="W249" s="20">
        <v>0.11942134415693791</v>
      </c>
      <c r="X249" s="20">
        <v>0.1310713358005853</v>
      </c>
      <c r="Y249" s="20">
        <v>0.10115634916185851</v>
      </c>
      <c r="AA249" s="20">
        <v>0.1200368656629713</v>
      </c>
      <c r="AB249" s="20">
        <v>9.2324607960311181E-2</v>
      </c>
      <c r="AC249" s="20">
        <v>7.1271010866689757E-2</v>
      </c>
      <c r="AD249" s="20">
        <v>7.5005248882481321E-2</v>
      </c>
      <c r="AF249" s="20">
        <v>5.3819292967192137E-2</v>
      </c>
      <c r="AG249" s="20">
        <v>7.9763484252562203E-2</v>
      </c>
      <c r="AH249" s="20">
        <v>0.57051309947663342</v>
      </c>
      <c r="AI249" s="20">
        <v>7.6696212788479587E-2</v>
      </c>
      <c r="AJ249" s="20">
        <v>8.9070815980286155E-2</v>
      </c>
      <c r="AK249" s="20">
        <v>0</v>
      </c>
      <c r="AL249" s="20">
        <v>3.1476922474743853E-2</v>
      </c>
      <c r="AM249" s="20">
        <v>1.6674878274927231E-2</v>
      </c>
      <c r="AN249" s="20">
        <v>4.2566188690529173E-2</v>
      </c>
      <c r="AP249" s="20">
        <v>4.6631977899013632E-2</v>
      </c>
      <c r="AQ249" s="20">
        <v>7.9528630669876199E-2</v>
      </c>
      <c r="AR249" s="20">
        <v>0.6008323251531088</v>
      </c>
      <c r="AS249" s="20">
        <v>3.654365495526201E-2</v>
      </c>
      <c r="AT249" s="20">
        <v>4.3603460308952867E-2</v>
      </c>
      <c r="AU249" s="20">
        <v>0</v>
      </c>
      <c r="AV249" s="20">
        <v>0</v>
      </c>
      <c r="AW249" s="20">
        <v>3.650706917451578E-2</v>
      </c>
      <c r="AY249" s="20">
        <v>2.1225412488903479E-2</v>
      </c>
      <c r="AZ249" s="20">
        <v>6.6867769336198563E-2</v>
      </c>
      <c r="BA249" s="20">
        <v>0.87791426560151953</v>
      </c>
      <c r="BB249" s="20">
        <v>4.6130250532885678E-2</v>
      </c>
      <c r="BC249" s="20">
        <v>1.821215373782252E-2</v>
      </c>
      <c r="BD249" s="20">
        <v>2.5196843726700741E-2</v>
      </c>
      <c r="BE249" s="20">
        <v>0</v>
      </c>
      <c r="BF249" s="20">
        <v>4.2277463167192282E-2</v>
      </c>
      <c r="BG249" s="20">
        <v>3.6315619310159621E-2</v>
      </c>
    </row>
    <row r="250" spans="2:59" x14ac:dyDescent="0.35">
      <c r="B250" s="19" t="s">
        <v>163</v>
      </c>
      <c r="C250" s="20">
        <v>0.21850525731105461</v>
      </c>
      <c r="D250" s="20">
        <v>0.13776472551796859</v>
      </c>
      <c r="E250" s="20">
        <v>0.1580317863200966</v>
      </c>
      <c r="F250" s="20">
        <v>0.17575374263582949</v>
      </c>
      <c r="G250" s="20">
        <v>0.28616606808117878</v>
      </c>
      <c r="H250" s="20">
        <v>0.24775643259280231</v>
      </c>
      <c r="I250" s="20">
        <v>0.28150653350119759</v>
      </c>
      <c r="K250" s="20">
        <v>0.24855849290936219</v>
      </c>
      <c r="L250" s="20">
        <v>0.19000434552030199</v>
      </c>
      <c r="N250" s="20">
        <v>9.7021371649628096E-2</v>
      </c>
      <c r="O250" s="20">
        <v>0.1254911281676897</v>
      </c>
      <c r="P250" s="20">
        <v>0.20616230703913299</v>
      </c>
      <c r="Q250" s="20">
        <v>0.23109361865321729</v>
      </c>
      <c r="R250" s="20">
        <v>0.26498339990741632</v>
      </c>
      <c r="S250" s="20">
        <v>0.25181506132693549</v>
      </c>
      <c r="T250" s="20">
        <v>0.2403344889462552</v>
      </c>
      <c r="U250" s="20">
        <v>0.26253813902441397</v>
      </c>
      <c r="V250" s="20">
        <v>0.18388298591616969</v>
      </c>
      <c r="W250" s="20">
        <v>0.21803824168735961</v>
      </c>
      <c r="X250" s="20">
        <v>0.23025816295338061</v>
      </c>
      <c r="Y250" s="20">
        <v>0.26882517012443502</v>
      </c>
      <c r="AA250" s="20">
        <v>0.14745663296467629</v>
      </c>
      <c r="AB250" s="20">
        <v>0.18970819929610869</v>
      </c>
      <c r="AC250" s="20">
        <v>0.30136922398754712</v>
      </c>
      <c r="AD250" s="20">
        <v>0.252766837714202</v>
      </c>
      <c r="AF250" s="20">
        <v>0.36306946554197472</v>
      </c>
      <c r="AG250" s="20">
        <v>0.13002742436319559</v>
      </c>
      <c r="AH250" s="20">
        <v>6.8246688481132647E-2</v>
      </c>
      <c r="AI250" s="20">
        <v>0.14428494161860439</v>
      </c>
      <c r="AJ250" s="20">
        <v>0.67193372648341887</v>
      </c>
      <c r="AK250" s="20">
        <v>4.3200255282522491E-2</v>
      </c>
      <c r="AL250" s="20">
        <v>0.21516109208081921</v>
      </c>
      <c r="AM250" s="20">
        <v>0.10465702568707511</v>
      </c>
      <c r="AN250" s="20">
        <v>0.17513668984480049</v>
      </c>
      <c r="AP250" s="20">
        <v>0.25787235788127438</v>
      </c>
      <c r="AQ250" s="20">
        <v>0.11796723032893271</v>
      </c>
      <c r="AR250" s="20">
        <v>8.1394990946970336E-2</v>
      </c>
      <c r="AS250" s="20">
        <v>8.0128221309057487E-2</v>
      </c>
      <c r="AT250" s="20">
        <v>0.7186194682343362</v>
      </c>
      <c r="AU250" s="20">
        <v>0</v>
      </c>
      <c r="AV250" s="20">
        <v>5.1081719466639197E-2</v>
      </c>
      <c r="AW250" s="20">
        <v>0.16038118885052549</v>
      </c>
      <c r="AY250" s="20">
        <v>9.2092104503394088E-3</v>
      </c>
      <c r="AZ250" s="20">
        <v>5.770954713298717E-2</v>
      </c>
      <c r="BA250" s="20">
        <v>1.454305486535395E-2</v>
      </c>
      <c r="BB250" s="20">
        <v>4.6942132103730751E-2</v>
      </c>
      <c r="BC250" s="20">
        <v>0.82710423622993412</v>
      </c>
      <c r="BD250" s="20">
        <v>1.290173214626089E-2</v>
      </c>
      <c r="BE250" s="20">
        <v>1.7021148922421781E-2</v>
      </c>
      <c r="BF250" s="20">
        <v>4.4430600417045232E-2</v>
      </c>
      <c r="BG250" s="20">
        <v>8.283002258322289E-2</v>
      </c>
    </row>
    <row r="251" spans="2:59" x14ac:dyDescent="0.35">
      <c r="B251" s="19" t="s">
        <v>164</v>
      </c>
      <c r="C251" s="20">
        <v>0.11120496826346971</v>
      </c>
      <c r="D251" s="20">
        <v>0.23968751667312191</v>
      </c>
      <c r="E251" s="20">
        <v>0.17543317139209089</v>
      </c>
      <c r="F251" s="20">
        <v>9.02516684599695E-2</v>
      </c>
      <c r="G251" s="20">
        <v>8.2909557410368193E-2</v>
      </c>
      <c r="H251" s="20">
        <v>5.9737578360774347E-2</v>
      </c>
      <c r="I251" s="20">
        <v>4.7889068450565751E-2</v>
      </c>
      <c r="K251" s="20">
        <v>0.10764649428582369</v>
      </c>
      <c r="L251" s="20">
        <v>0.1141077239743767</v>
      </c>
      <c r="N251" s="20">
        <v>8.2556802540552074E-2</v>
      </c>
      <c r="O251" s="20">
        <v>0</v>
      </c>
      <c r="P251" s="20">
        <v>9.6834451934603799E-2</v>
      </c>
      <c r="Q251" s="20">
        <v>0.11053763714660721</v>
      </c>
      <c r="R251" s="20">
        <v>0.13306386509172549</v>
      </c>
      <c r="S251" s="20">
        <v>0.1055408079291992</v>
      </c>
      <c r="T251" s="20">
        <v>0.1127089385439687</v>
      </c>
      <c r="U251" s="20">
        <v>0.1179077280811559</v>
      </c>
      <c r="V251" s="20">
        <v>0.15271646357814869</v>
      </c>
      <c r="W251" s="20">
        <v>0.1037039144762938</v>
      </c>
      <c r="X251" s="20">
        <v>0.13216856670796351</v>
      </c>
      <c r="Y251" s="20">
        <v>8.3086551190039534E-2</v>
      </c>
      <c r="AA251" s="20">
        <v>0.1123641249436577</v>
      </c>
      <c r="AB251" s="20">
        <v>0.1186300195626124</v>
      </c>
      <c r="AC251" s="20">
        <v>0.1052887130607725</v>
      </c>
      <c r="AD251" s="20">
        <v>0.107749500764102</v>
      </c>
      <c r="AF251" s="20">
        <v>2.015507364278938E-2</v>
      </c>
      <c r="AG251" s="20">
        <v>0.1311431767905106</v>
      </c>
      <c r="AH251" s="20">
        <v>9.3092776845636133E-2</v>
      </c>
      <c r="AI251" s="20">
        <v>0.51688828809934828</v>
      </c>
      <c r="AJ251" s="20">
        <v>1.802372311994354E-2</v>
      </c>
      <c r="AK251" s="20">
        <v>5.2208674554831101E-2</v>
      </c>
      <c r="AL251" s="20">
        <v>7.5671847033111514E-2</v>
      </c>
      <c r="AM251" s="20">
        <v>5.0022128886743518E-2</v>
      </c>
      <c r="AN251" s="20">
        <v>0.22024683959039529</v>
      </c>
      <c r="AP251" s="20">
        <v>1.6886262781336911E-2</v>
      </c>
      <c r="AQ251" s="20">
        <v>0.1103860430761118</v>
      </c>
      <c r="AR251" s="20">
        <v>9.7668839050314149E-2</v>
      </c>
      <c r="AS251" s="20">
        <v>0.68478327436902298</v>
      </c>
      <c r="AT251" s="20">
        <v>3.577856807496306E-2</v>
      </c>
      <c r="AU251" s="20">
        <v>2.5823288608590369E-2</v>
      </c>
      <c r="AV251" s="20">
        <v>4.2949588228628752E-2</v>
      </c>
      <c r="AW251" s="20">
        <v>8.4338832458917865E-2</v>
      </c>
      <c r="AY251" s="20">
        <v>3.43194824167247E-3</v>
      </c>
      <c r="AZ251" s="20">
        <v>4.3833149006488707E-2</v>
      </c>
      <c r="BA251" s="20">
        <v>7.7952694006147788E-3</v>
      </c>
      <c r="BB251" s="20">
        <v>0.75008821901721989</v>
      </c>
      <c r="BC251" s="20">
        <v>2.150150880269204E-2</v>
      </c>
      <c r="BD251" s="20">
        <v>1.2736955485654899E-2</v>
      </c>
      <c r="BE251" s="20">
        <v>8.9270803514614402E-3</v>
      </c>
      <c r="BF251" s="20">
        <v>2.622130692316291E-2</v>
      </c>
      <c r="BG251" s="20">
        <v>4.6500964917346482E-2</v>
      </c>
    </row>
    <row r="252" spans="2:59" x14ac:dyDescent="0.35">
      <c r="B252" s="19" t="s">
        <v>165</v>
      </c>
      <c r="C252" s="20">
        <v>3.2816033507795453E-2</v>
      </c>
      <c r="D252" s="20">
        <v>1.6052898620261439E-2</v>
      </c>
      <c r="E252" s="20">
        <v>3.5190649787916903E-2</v>
      </c>
      <c r="F252" s="20">
        <v>2.440369867652677E-2</v>
      </c>
      <c r="G252" s="20">
        <v>3.08014239214119E-2</v>
      </c>
      <c r="H252" s="20">
        <v>5.4899760815276553E-2</v>
      </c>
      <c r="I252" s="20">
        <v>3.5686069435922022E-2</v>
      </c>
      <c r="K252" s="20">
        <v>3.0339515372331968E-2</v>
      </c>
      <c r="L252" s="20">
        <v>3.5378803763503872E-2</v>
      </c>
      <c r="N252" s="20">
        <v>0.36477595165305021</v>
      </c>
      <c r="O252" s="20">
        <v>0</v>
      </c>
      <c r="P252" s="20">
        <v>0</v>
      </c>
      <c r="Q252" s="20">
        <v>0</v>
      </c>
      <c r="R252" s="20">
        <v>0</v>
      </c>
      <c r="S252" s="20">
        <v>0</v>
      </c>
      <c r="T252" s="20">
        <v>0</v>
      </c>
      <c r="U252" s="20">
        <v>0</v>
      </c>
      <c r="V252" s="20">
        <v>0</v>
      </c>
      <c r="W252" s="20">
        <v>0</v>
      </c>
      <c r="X252" s="20">
        <v>0</v>
      </c>
      <c r="Y252" s="20">
        <v>0</v>
      </c>
      <c r="AA252" s="20">
        <v>3.3824082954593632E-2</v>
      </c>
      <c r="AB252" s="20">
        <v>3.2009816019768891E-2</v>
      </c>
      <c r="AC252" s="20">
        <v>2.3322714515958881E-2</v>
      </c>
      <c r="AD252" s="20">
        <v>4.1017194571035753E-2</v>
      </c>
      <c r="AF252" s="20">
        <v>1.8591894294760531E-3</v>
      </c>
      <c r="AG252" s="20">
        <v>8.6689085332839876E-3</v>
      </c>
      <c r="AH252" s="20">
        <v>0</v>
      </c>
      <c r="AI252" s="20">
        <v>3.008527331064928E-2</v>
      </c>
      <c r="AJ252" s="20">
        <v>0</v>
      </c>
      <c r="AK252" s="20">
        <v>0.80012841880394825</v>
      </c>
      <c r="AL252" s="20">
        <v>3.4554831464072532E-3</v>
      </c>
      <c r="AM252" s="20">
        <v>1.623593313017975E-2</v>
      </c>
      <c r="AN252" s="20">
        <v>1.3389304808621371E-2</v>
      </c>
      <c r="AP252" s="20">
        <v>0</v>
      </c>
      <c r="AQ252" s="20">
        <v>9.2367023593456516E-3</v>
      </c>
      <c r="AR252" s="20">
        <v>7.30772733187864E-3</v>
      </c>
      <c r="AS252" s="20">
        <v>1.2130021114571871E-2</v>
      </c>
      <c r="AT252" s="20">
        <v>0</v>
      </c>
      <c r="AU252" s="20">
        <v>0.94296461344902749</v>
      </c>
      <c r="AV252" s="20">
        <v>0</v>
      </c>
      <c r="AW252" s="20">
        <v>2.4379090985862531E-3</v>
      </c>
      <c r="AY252" s="20">
        <v>0</v>
      </c>
      <c r="AZ252" s="20">
        <v>0</v>
      </c>
      <c r="BA252" s="20">
        <v>7.7983107012577994E-3</v>
      </c>
      <c r="BB252" s="20">
        <v>6.9201052291111356E-3</v>
      </c>
      <c r="BC252" s="20">
        <v>0</v>
      </c>
      <c r="BD252" s="20">
        <v>0.89480861320382288</v>
      </c>
      <c r="BE252" s="20">
        <v>0</v>
      </c>
      <c r="BF252" s="20">
        <v>5.7034487014164977E-3</v>
      </c>
      <c r="BG252" s="20">
        <v>9.6714743467098876E-3</v>
      </c>
    </row>
    <row r="253" spans="2:59" x14ac:dyDescent="0.35">
      <c r="B253" s="19" t="s">
        <v>166</v>
      </c>
      <c r="C253" s="20">
        <v>8.4117447080967328E-3</v>
      </c>
      <c r="D253" s="20">
        <v>6.340213552328844E-3</v>
      </c>
      <c r="E253" s="20">
        <v>5.2505485612568794E-3</v>
      </c>
      <c r="F253" s="20">
        <v>1.618555896757197E-2</v>
      </c>
      <c r="G253" s="20">
        <v>7.2737469169158421E-3</v>
      </c>
      <c r="H253" s="20">
        <v>1.8863451812333561E-2</v>
      </c>
      <c r="I253" s="20">
        <v>0</v>
      </c>
      <c r="K253" s="20">
        <v>4.6637505352283707E-3</v>
      </c>
      <c r="L253" s="20">
        <v>1.123644342429197E-2</v>
      </c>
      <c r="N253" s="20">
        <v>0</v>
      </c>
      <c r="O253" s="20">
        <v>0</v>
      </c>
      <c r="P253" s="20">
        <v>0.1675781930261388</v>
      </c>
      <c r="Q253" s="20">
        <v>0</v>
      </c>
      <c r="R253" s="20">
        <v>0</v>
      </c>
      <c r="S253" s="20">
        <v>0</v>
      </c>
      <c r="T253" s="20">
        <v>0</v>
      </c>
      <c r="U253" s="20">
        <v>0</v>
      </c>
      <c r="V253" s="20">
        <v>0</v>
      </c>
      <c r="W253" s="20">
        <v>0</v>
      </c>
      <c r="X253" s="20">
        <v>0</v>
      </c>
      <c r="Y253" s="20">
        <v>0</v>
      </c>
      <c r="AA253" s="20">
        <v>1.042849393569862E-2</v>
      </c>
      <c r="AB253" s="20">
        <v>5.7895967106020643E-3</v>
      </c>
      <c r="AC253" s="20">
        <v>1.004571297190816E-2</v>
      </c>
      <c r="AD253" s="20">
        <v>7.5450816742417834E-3</v>
      </c>
      <c r="AF253" s="20">
        <v>0</v>
      </c>
      <c r="AG253" s="20">
        <v>1.6802031360587579E-2</v>
      </c>
      <c r="AH253" s="20">
        <v>0</v>
      </c>
      <c r="AI253" s="20">
        <v>0</v>
      </c>
      <c r="AJ253" s="20">
        <v>0</v>
      </c>
      <c r="AK253" s="20">
        <v>0</v>
      </c>
      <c r="AL253" s="20">
        <v>0</v>
      </c>
      <c r="AM253" s="20">
        <v>0</v>
      </c>
      <c r="AN253" s="20">
        <v>3.610486837020168E-2</v>
      </c>
      <c r="AP253" s="20">
        <v>2.640007055593474E-3</v>
      </c>
      <c r="AQ253" s="20">
        <v>1.2276006755898289E-2</v>
      </c>
      <c r="AR253" s="20">
        <v>0</v>
      </c>
      <c r="AS253" s="20">
        <v>0</v>
      </c>
      <c r="AT253" s="20">
        <v>3.179136667833865E-3</v>
      </c>
      <c r="AU253" s="20">
        <v>0</v>
      </c>
      <c r="AV253" s="20">
        <v>0</v>
      </c>
      <c r="AW253" s="20">
        <v>1.9672191241338521E-2</v>
      </c>
      <c r="AY253" s="20">
        <v>0</v>
      </c>
      <c r="AZ253" s="20">
        <v>0</v>
      </c>
      <c r="BA253" s="20">
        <v>0</v>
      </c>
      <c r="BB253" s="20">
        <v>0</v>
      </c>
      <c r="BC253" s="20">
        <v>1.7911937991280189E-3</v>
      </c>
      <c r="BD253" s="20">
        <v>0</v>
      </c>
      <c r="BE253" s="20">
        <v>8.5219614201258783E-3</v>
      </c>
      <c r="BF253" s="20">
        <v>5.1828892777117837E-3</v>
      </c>
      <c r="BG253" s="20">
        <v>0.13338113393279219</v>
      </c>
    </row>
    <row r="254" spans="2:59" ht="29" x14ac:dyDescent="0.35">
      <c r="B254" s="19" t="s">
        <v>167</v>
      </c>
      <c r="C254" s="20">
        <v>1.43300444873327E-2</v>
      </c>
      <c r="D254" s="20">
        <v>4.3379541408291547E-2</v>
      </c>
      <c r="E254" s="20">
        <v>1.7832235941908171E-2</v>
      </c>
      <c r="F254" s="20">
        <v>1.519882482409827E-2</v>
      </c>
      <c r="G254" s="20">
        <v>6.6887836062400332E-3</v>
      </c>
      <c r="H254" s="20">
        <v>5.2945130638876233E-3</v>
      </c>
      <c r="I254" s="20">
        <v>3.6712940617190789E-3</v>
      </c>
      <c r="K254" s="20">
        <v>1.0479689399513331E-2</v>
      </c>
      <c r="L254" s="20">
        <v>1.8159880537471699E-2</v>
      </c>
      <c r="N254" s="20">
        <v>1.105601526231921E-2</v>
      </c>
      <c r="O254" s="20">
        <v>0.116542957262646</v>
      </c>
      <c r="P254" s="20">
        <v>9.9549538508977992E-3</v>
      </c>
      <c r="Q254" s="20">
        <v>2.1040297454405041E-2</v>
      </c>
      <c r="R254" s="20">
        <v>1.337738023867688E-2</v>
      </c>
      <c r="S254" s="20">
        <v>2.4274631507833811E-2</v>
      </c>
      <c r="T254" s="20">
        <v>3.048015048840988E-2</v>
      </c>
      <c r="U254" s="20">
        <v>5.8314511184532599E-3</v>
      </c>
      <c r="V254" s="20">
        <v>1.422911437440234E-2</v>
      </c>
      <c r="W254" s="20">
        <v>3.500385879300922E-3</v>
      </c>
      <c r="X254" s="20">
        <v>0</v>
      </c>
      <c r="Y254" s="20">
        <v>0</v>
      </c>
      <c r="AA254" s="20">
        <v>6.0109047366029237E-3</v>
      </c>
      <c r="AB254" s="20">
        <v>1.7075380017815361E-2</v>
      </c>
      <c r="AC254" s="20">
        <v>1.560547115688497E-2</v>
      </c>
      <c r="AD254" s="20">
        <v>1.9372345347840169E-2</v>
      </c>
      <c r="AF254" s="20">
        <v>1.6525981711374099E-3</v>
      </c>
      <c r="AG254" s="20">
        <v>6.9643261782666704E-3</v>
      </c>
      <c r="AH254" s="20">
        <v>3.6468693295517038E-2</v>
      </c>
      <c r="AI254" s="20">
        <v>1.8944416188194198E-2</v>
      </c>
      <c r="AJ254" s="20">
        <v>1.5942483310343411E-2</v>
      </c>
      <c r="AK254" s="20">
        <v>1.5340761259517791E-2</v>
      </c>
      <c r="AL254" s="20">
        <v>1.384993628054083E-2</v>
      </c>
      <c r="AM254" s="20">
        <v>1.6383555344234749E-2</v>
      </c>
      <c r="AN254" s="20">
        <v>5.0992033869122953E-2</v>
      </c>
      <c r="AP254" s="20">
        <v>6.1882192646780521E-3</v>
      </c>
      <c r="AQ254" s="20">
        <v>7.8289665456338572E-3</v>
      </c>
      <c r="AR254" s="20">
        <v>2.6983391353549512E-2</v>
      </c>
      <c r="AS254" s="20">
        <v>2.2920053817218448E-2</v>
      </c>
      <c r="AT254" s="20">
        <v>7.5888946549304854E-3</v>
      </c>
      <c r="AU254" s="20">
        <v>1.668862621062114E-2</v>
      </c>
      <c r="AV254" s="20">
        <v>2.0698147304754621E-2</v>
      </c>
      <c r="AW254" s="20">
        <v>2.8496224668771351E-2</v>
      </c>
      <c r="AY254" s="20">
        <v>0</v>
      </c>
      <c r="AZ254" s="20">
        <v>9.7410558886831047E-3</v>
      </c>
      <c r="BA254" s="20">
        <v>0</v>
      </c>
      <c r="BB254" s="20">
        <v>1.972397809721985E-2</v>
      </c>
      <c r="BC254" s="20">
        <v>8.6178016942780981E-3</v>
      </c>
      <c r="BD254" s="20">
        <v>1.466626295211769E-2</v>
      </c>
      <c r="BE254" s="20">
        <v>1.6613642188476892E-2</v>
      </c>
      <c r="BF254" s="20">
        <v>6.2680454092846729E-3</v>
      </c>
      <c r="BG254" s="20">
        <v>0.1126779487401211</v>
      </c>
    </row>
    <row r="255" spans="2:59" x14ac:dyDescent="0.35">
      <c r="B255" s="19" t="s">
        <v>168</v>
      </c>
      <c r="C255" s="20">
        <v>1.309922613033605E-2</v>
      </c>
      <c r="D255" s="20">
        <v>4.6862087329278719E-2</v>
      </c>
      <c r="E255" s="20">
        <v>6.6674834422817287E-3</v>
      </c>
      <c r="F255" s="20">
        <v>1.10476753774065E-2</v>
      </c>
      <c r="G255" s="20">
        <v>1.209820332496828E-2</v>
      </c>
      <c r="H255" s="20">
        <v>1.0548383522469571E-2</v>
      </c>
      <c r="I255" s="20">
        <v>0</v>
      </c>
      <c r="K255" s="20">
        <v>1.416004627064949E-2</v>
      </c>
      <c r="L255" s="20">
        <v>1.0891600135236171E-2</v>
      </c>
      <c r="N255" s="20">
        <v>1.5745957163226781E-2</v>
      </c>
      <c r="O255" s="20">
        <v>0.22965924500141149</v>
      </c>
      <c r="P255" s="20">
        <v>0</v>
      </c>
      <c r="Q255" s="20">
        <v>0</v>
      </c>
      <c r="R255" s="20">
        <v>0</v>
      </c>
      <c r="S255" s="20">
        <v>2.2443760189315431E-2</v>
      </c>
      <c r="T255" s="20">
        <v>7.8020833495488426E-3</v>
      </c>
      <c r="U255" s="20">
        <v>9.0730127501631626E-3</v>
      </c>
      <c r="V255" s="20">
        <v>4.4082186619078152E-3</v>
      </c>
      <c r="W255" s="20">
        <v>8.1008782233611826E-3</v>
      </c>
      <c r="X255" s="20">
        <v>0</v>
      </c>
      <c r="Y255" s="20">
        <v>0</v>
      </c>
      <c r="AA255" s="20">
        <v>8.3329366964170239E-3</v>
      </c>
      <c r="AB255" s="20">
        <v>1.5582572626733E-2</v>
      </c>
      <c r="AC255" s="20">
        <v>6.4349991344850206E-3</v>
      </c>
      <c r="AD255" s="20">
        <v>2.1567745104732899E-2</v>
      </c>
      <c r="AF255" s="20">
        <v>1.7264207909271051E-3</v>
      </c>
      <c r="AG255" s="20">
        <v>3.65855076889403E-3</v>
      </c>
      <c r="AH255" s="20">
        <v>2.7144173051544079E-2</v>
      </c>
      <c r="AI255" s="20">
        <v>1.7988179117396239E-2</v>
      </c>
      <c r="AJ255" s="20">
        <v>0</v>
      </c>
      <c r="AK255" s="20">
        <v>0</v>
      </c>
      <c r="AL255" s="20">
        <v>3.07463111641705E-3</v>
      </c>
      <c r="AM255" s="20">
        <v>1.511601953603E-2</v>
      </c>
      <c r="AN255" s="20">
        <v>7.8289899005873798E-2</v>
      </c>
      <c r="AP255" s="20">
        <v>2.6477192269116451E-3</v>
      </c>
      <c r="AQ255" s="20">
        <v>1.764563423766987E-3</v>
      </c>
      <c r="AR255" s="20">
        <v>0</v>
      </c>
      <c r="AS255" s="20">
        <v>2.3503316791832801E-2</v>
      </c>
      <c r="AT255" s="20">
        <v>2.10625746824087E-2</v>
      </c>
      <c r="AU255" s="20">
        <v>0</v>
      </c>
      <c r="AV255" s="20">
        <v>0</v>
      </c>
      <c r="AW255" s="20">
        <v>4.1421018296287852E-2</v>
      </c>
      <c r="AY255" s="20">
        <v>0</v>
      </c>
      <c r="AZ255" s="20">
        <v>2.6882204896462999E-3</v>
      </c>
      <c r="BA255" s="20">
        <v>1.649906458300511E-2</v>
      </c>
      <c r="BB255" s="20">
        <v>1.903778745372052E-2</v>
      </c>
      <c r="BC255" s="20">
        <v>1.9980067678486671E-3</v>
      </c>
      <c r="BD255" s="20">
        <v>0</v>
      </c>
      <c r="BE255" s="20">
        <v>0</v>
      </c>
      <c r="BF255" s="20">
        <v>8.7555434202396774E-3</v>
      </c>
      <c r="BG255" s="20">
        <v>0.150338523127554</v>
      </c>
    </row>
    <row r="256" spans="2:59" x14ac:dyDescent="0.35">
      <c r="B256" s="19" t="s">
        <v>169</v>
      </c>
      <c r="C256" s="20">
        <v>1.767918776852502E-2</v>
      </c>
      <c r="D256" s="20">
        <v>9.5215380205191987E-3</v>
      </c>
      <c r="E256" s="20">
        <v>5.6192532444450599E-3</v>
      </c>
      <c r="F256" s="20">
        <v>1.2075144277233701E-2</v>
      </c>
      <c r="G256" s="20">
        <v>2.0666386624446038E-2</v>
      </c>
      <c r="H256" s="20">
        <v>2.6481510233188729E-2</v>
      </c>
      <c r="I256" s="20">
        <v>2.9088528446479609E-2</v>
      </c>
      <c r="K256" s="20">
        <v>2.603868923239467E-2</v>
      </c>
      <c r="L256" s="20">
        <v>9.5698479329129477E-3</v>
      </c>
      <c r="N256" s="20">
        <v>1.0242459120021381E-2</v>
      </c>
      <c r="O256" s="20">
        <v>0.1530624311645041</v>
      </c>
      <c r="P256" s="20">
        <v>0</v>
      </c>
      <c r="Q256" s="20">
        <v>0</v>
      </c>
      <c r="R256" s="20">
        <v>2.395373336850206E-2</v>
      </c>
      <c r="S256" s="20">
        <v>1.064164208343764E-2</v>
      </c>
      <c r="T256" s="20">
        <v>8.8840030881483373E-3</v>
      </c>
      <c r="U256" s="20">
        <v>1.230027558370626E-2</v>
      </c>
      <c r="V256" s="20">
        <v>2.2363165946835961E-2</v>
      </c>
      <c r="W256" s="20">
        <v>1.176166939890913E-2</v>
      </c>
      <c r="X256" s="20">
        <v>5.1510083947583036E-3</v>
      </c>
      <c r="Y256" s="20">
        <v>2.1160552468789139E-2</v>
      </c>
      <c r="AA256" s="20">
        <v>2.2292239025455789E-2</v>
      </c>
      <c r="AB256" s="20">
        <v>2.00725452052763E-2</v>
      </c>
      <c r="AC256" s="20">
        <v>1.286067598624911E-2</v>
      </c>
      <c r="AD256" s="20">
        <v>1.4503097383348091E-2</v>
      </c>
      <c r="AF256" s="20">
        <v>1.5988488631667439E-2</v>
      </c>
      <c r="AG256" s="20">
        <v>1.0503554777290321E-2</v>
      </c>
      <c r="AH256" s="20">
        <v>0</v>
      </c>
      <c r="AI256" s="20">
        <v>0</v>
      </c>
      <c r="AJ256" s="20">
        <v>9.612675339640521E-2</v>
      </c>
      <c r="AK256" s="20">
        <v>1.5634798826958458E-2</v>
      </c>
      <c r="AL256" s="20">
        <v>0</v>
      </c>
      <c r="AM256" s="20">
        <v>0</v>
      </c>
      <c r="AN256" s="20">
        <v>6.8947154491153725E-2</v>
      </c>
      <c r="AP256" s="20">
        <v>5.5214761147313503E-3</v>
      </c>
      <c r="AQ256" s="20">
        <v>1.090514408828188E-2</v>
      </c>
      <c r="AR256" s="20">
        <v>0</v>
      </c>
      <c r="AS256" s="20">
        <v>0</v>
      </c>
      <c r="AT256" s="20">
        <v>3.6552796039517561E-2</v>
      </c>
      <c r="AU256" s="20">
        <v>0</v>
      </c>
      <c r="AV256" s="20">
        <v>0</v>
      </c>
      <c r="AW256" s="20">
        <v>4.5456401917372442E-2</v>
      </c>
      <c r="AY256" s="20">
        <v>0</v>
      </c>
      <c r="AZ256" s="20">
        <v>0</v>
      </c>
      <c r="BA256" s="20">
        <v>0</v>
      </c>
      <c r="BB256" s="20">
        <v>0</v>
      </c>
      <c r="BC256" s="20">
        <v>4.3486671019988352E-3</v>
      </c>
      <c r="BD256" s="20">
        <v>0</v>
      </c>
      <c r="BE256" s="20">
        <v>0</v>
      </c>
      <c r="BF256" s="20">
        <v>1.7430521274511172E-2</v>
      </c>
      <c r="BG256" s="20">
        <v>0.28673465291050182</v>
      </c>
    </row>
    <row r="257" spans="2:59" x14ac:dyDescent="0.35">
      <c r="B257" s="19" t="s">
        <v>170</v>
      </c>
      <c r="C257" s="20">
        <v>6.4587910406230117E-2</v>
      </c>
      <c r="D257" s="20">
        <v>5.8367326326949777E-2</v>
      </c>
      <c r="E257" s="20">
        <v>7.0080466131217711E-2</v>
      </c>
      <c r="F257" s="20">
        <v>7.4759438082288451E-2</v>
      </c>
      <c r="G257" s="20">
        <v>5.8067136020272497E-2</v>
      </c>
      <c r="H257" s="20">
        <v>8.1425799917113073E-2</v>
      </c>
      <c r="I257" s="20">
        <v>5.0070080190746651E-2</v>
      </c>
      <c r="K257" s="20">
        <v>4.8989678767037408E-2</v>
      </c>
      <c r="L257" s="20">
        <v>8.0130557539020833E-2</v>
      </c>
      <c r="N257" s="20">
        <v>4.2285962744560299E-2</v>
      </c>
      <c r="O257" s="20">
        <v>6.786842915849893E-2</v>
      </c>
      <c r="P257" s="20">
        <v>6.9710211497779798E-2</v>
      </c>
      <c r="Q257" s="20">
        <v>0.13146152769428621</v>
      </c>
      <c r="R257" s="20">
        <v>6.9397276293270319E-2</v>
      </c>
      <c r="S257" s="20">
        <v>7.0502657174678157E-2</v>
      </c>
      <c r="T257" s="20">
        <v>8.733732521838114E-2</v>
      </c>
      <c r="U257" s="20">
        <v>6.2319338354472259E-2</v>
      </c>
      <c r="V257" s="20">
        <v>2.6853559043242919E-2</v>
      </c>
      <c r="W257" s="20">
        <v>8.8778986868636292E-2</v>
      </c>
      <c r="X257" s="20">
        <v>7.5742088883795189E-2</v>
      </c>
      <c r="Y257" s="20">
        <v>4.0579477417974061E-2</v>
      </c>
      <c r="AA257" s="20">
        <v>2.983563101417919E-2</v>
      </c>
      <c r="AB257" s="20">
        <v>5.428478847138709E-2</v>
      </c>
      <c r="AC257" s="20">
        <v>7.0571186604261232E-2</v>
      </c>
      <c r="AD257" s="20">
        <v>0.10772451350714771</v>
      </c>
      <c r="AF257" s="20">
        <v>1.8866550864057981E-2</v>
      </c>
      <c r="AG257" s="20">
        <v>1.8620946967400631E-2</v>
      </c>
      <c r="AH257" s="20">
        <v>2.924096148882465E-2</v>
      </c>
      <c r="AI257" s="20">
        <v>1.1359364644352639E-2</v>
      </c>
      <c r="AJ257" s="20">
        <v>1.7996641342658781E-2</v>
      </c>
      <c r="AK257" s="20">
        <v>0</v>
      </c>
      <c r="AL257" s="20">
        <v>0.31479405264089061</v>
      </c>
      <c r="AM257" s="20">
        <v>0.1388866953126649</v>
      </c>
      <c r="AN257" s="20">
        <v>4.7918069727224261E-2</v>
      </c>
      <c r="AP257" s="20">
        <v>3.2709636433038902E-3</v>
      </c>
      <c r="AQ257" s="20">
        <v>2.0135189949089961E-2</v>
      </c>
      <c r="AR257" s="20">
        <v>5.8922862433088306E-3</v>
      </c>
      <c r="AS257" s="20">
        <v>2.4941358759754499E-2</v>
      </c>
      <c r="AT257" s="20">
        <v>1.7124053736662089E-2</v>
      </c>
      <c r="AU257" s="20">
        <v>0</v>
      </c>
      <c r="AV257" s="20">
        <v>0.13656321260634571</v>
      </c>
      <c r="AW257" s="20">
        <v>0.2655075690959634</v>
      </c>
      <c r="AY257" s="20">
        <v>1.4934917792178089E-2</v>
      </c>
      <c r="AZ257" s="20">
        <v>2.437055118161225E-2</v>
      </c>
      <c r="BA257" s="20">
        <v>0</v>
      </c>
      <c r="BB257" s="20">
        <v>3.4164226209167522E-3</v>
      </c>
      <c r="BC257" s="20">
        <v>1.164539516284818E-2</v>
      </c>
      <c r="BD257" s="20">
        <v>0</v>
      </c>
      <c r="BE257" s="20">
        <v>0.74439517716232373</v>
      </c>
      <c r="BF257" s="20">
        <v>0.1049234459210228</v>
      </c>
      <c r="BG257" s="20">
        <v>0</v>
      </c>
    </row>
    <row r="258" spans="2:59" x14ac:dyDescent="0.35">
      <c r="B258" s="19" t="s">
        <v>135</v>
      </c>
      <c r="C258" s="20">
        <v>0.1046371868748355</v>
      </c>
      <c r="D258" s="20">
        <v>0.10644749185348711</v>
      </c>
      <c r="E258" s="20">
        <v>7.2858536613511327E-2</v>
      </c>
      <c r="F258" s="20">
        <v>0.1365056869775402</v>
      </c>
      <c r="G258" s="20">
        <v>9.9061312662594367E-2</v>
      </c>
      <c r="H258" s="20">
        <v>0.1132776591850654</v>
      </c>
      <c r="I258" s="20">
        <v>0.1021520683710417</v>
      </c>
      <c r="K258" s="20">
        <v>6.7984507820326723E-2</v>
      </c>
      <c r="L258" s="20">
        <v>0.14096063562944791</v>
      </c>
      <c r="N258" s="20">
        <v>9.6280695429658378E-2</v>
      </c>
      <c r="O258" s="20">
        <v>0.1619538278430965</v>
      </c>
      <c r="P258" s="20">
        <v>0.11692347754972079</v>
      </c>
      <c r="Q258" s="20">
        <v>0.1224695111660952</v>
      </c>
      <c r="R258" s="20">
        <v>0.1112903598472714</v>
      </c>
      <c r="S258" s="20">
        <v>0.10092334761282611</v>
      </c>
      <c r="T258" s="20">
        <v>9.7999052578449347E-2</v>
      </c>
      <c r="U258" s="20">
        <v>0.1155910231679815</v>
      </c>
      <c r="V258" s="20">
        <v>7.7487654441850698E-2</v>
      </c>
      <c r="W258" s="20">
        <v>0.1109095045946942</v>
      </c>
      <c r="X258" s="20">
        <v>0.1178469242902582</v>
      </c>
      <c r="Y258" s="20">
        <v>9.0072662046972646E-2</v>
      </c>
      <c r="AA258" s="20">
        <v>9.6335391885289473E-2</v>
      </c>
      <c r="AB258" s="20">
        <v>0.12172561483439789</v>
      </c>
      <c r="AC258" s="20">
        <v>9.7564270445440165E-2</v>
      </c>
      <c r="AD258" s="20">
        <v>9.9599882761613412E-2</v>
      </c>
      <c r="AF258" s="20">
        <v>7.4431096455283327E-2</v>
      </c>
      <c r="AG258" s="20">
        <v>7.7112857208318147E-2</v>
      </c>
      <c r="AH258" s="20">
        <v>7.4418234113741891E-2</v>
      </c>
      <c r="AI258" s="20">
        <v>4.4480105953127347E-2</v>
      </c>
      <c r="AJ258" s="20">
        <v>3.5581044369737948E-2</v>
      </c>
      <c r="AK258" s="20">
        <v>4.6144903468642362E-2</v>
      </c>
      <c r="AL258" s="20">
        <v>0.19303052995590389</v>
      </c>
      <c r="AM258" s="20">
        <v>0.56264766492963192</v>
      </c>
      <c r="AN258" s="20">
        <v>9.6096144113263907E-2</v>
      </c>
      <c r="AP258" s="20">
        <v>7.1812971110035984E-2</v>
      </c>
      <c r="AQ258" s="20">
        <v>9.3663804500556669E-2</v>
      </c>
      <c r="AR258" s="20">
        <v>8.6194952330064245E-2</v>
      </c>
      <c r="AS258" s="20">
        <v>6.762409368620749E-2</v>
      </c>
      <c r="AT258" s="20">
        <v>3.6464223011548787E-2</v>
      </c>
      <c r="AU258" s="20">
        <v>0</v>
      </c>
      <c r="AV258" s="20">
        <v>0.68724818958349587</v>
      </c>
      <c r="AW258" s="20">
        <v>0.16192273643242269</v>
      </c>
      <c r="AY258" s="20">
        <v>2.779203862321878E-2</v>
      </c>
      <c r="AZ258" s="20">
        <v>7.6634117949277381E-2</v>
      </c>
      <c r="BA258" s="20">
        <v>3.9794885702077183E-2</v>
      </c>
      <c r="BB258" s="20">
        <v>3.48786649361644E-2</v>
      </c>
      <c r="BC258" s="20">
        <v>4.3190386068219677E-2</v>
      </c>
      <c r="BD258" s="20">
        <v>1.3549578360349311E-2</v>
      </c>
      <c r="BE258" s="20">
        <v>0.15168765679779089</v>
      </c>
      <c r="BF258" s="20">
        <v>0.61930392115740651</v>
      </c>
      <c r="BG258" s="20">
        <v>2.747280594286863E-2</v>
      </c>
    </row>
    <row r="260" spans="2:59" ht="72.5" x14ac:dyDescent="0.35">
      <c r="B260" s="17" t="s">
        <v>171</v>
      </c>
    </row>
    <row r="261" spans="2:59" x14ac:dyDescent="0.35">
      <c r="B261" s="18" t="s">
        <v>16</v>
      </c>
    </row>
    <row r="262" spans="2:59" x14ac:dyDescent="0.35">
      <c r="B262" s="19" t="s">
        <v>160</v>
      </c>
      <c r="C262" s="20">
        <v>0.24641255623462069</v>
      </c>
      <c r="D262" s="20">
        <v>0.1990890805026507</v>
      </c>
      <c r="E262" s="20">
        <v>0.32526388188139638</v>
      </c>
      <c r="F262" s="20">
        <v>0.27741830850465549</v>
      </c>
      <c r="G262" s="20">
        <v>0.23403624774586321</v>
      </c>
      <c r="H262" s="20">
        <v>0.2397794421804349</v>
      </c>
      <c r="I262" s="20">
        <v>0.20351463270099551</v>
      </c>
      <c r="K262" s="20">
        <v>0.26200659446982272</v>
      </c>
      <c r="L262" s="20">
        <v>0.23112433531814799</v>
      </c>
      <c r="N262" s="20">
        <v>0.2013836200703242</v>
      </c>
      <c r="O262" s="20">
        <v>7.6440365286770534E-2</v>
      </c>
      <c r="P262" s="20">
        <v>0.2185059037524876</v>
      </c>
      <c r="Q262" s="20">
        <v>0.27753458663778002</v>
      </c>
      <c r="R262" s="20">
        <v>0.34658778108525701</v>
      </c>
      <c r="S262" s="20">
        <v>0.247372356837123</v>
      </c>
      <c r="T262" s="20">
        <v>0.25443607053647771</v>
      </c>
      <c r="U262" s="20">
        <v>0.24452523965118561</v>
      </c>
      <c r="V262" s="20">
        <v>0.32873207726585318</v>
      </c>
      <c r="W262" s="20">
        <v>0.1656258455332919</v>
      </c>
      <c r="X262" s="20">
        <v>0.2543998922024866</v>
      </c>
      <c r="Y262" s="20">
        <v>0.2037335178059804</v>
      </c>
      <c r="AA262" s="20">
        <v>0.31779850760860129</v>
      </c>
      <c r="AB262" s="20">
        <v>0.24023136650101071</v>
      </c>
      <c r="AC262" s="20">
        <v>0.21789359177195941</v>
      </c>
      <c r="AD262" s="20">
        <v>0.20157103931884959</v>
      </c>
      <c r="AF262" s="20">
        <v>0.1076024771985451</v>
      </c>
      <c r="AG262" s="20">
        <v>0.57996894859268733</v>
      </c>
      <c r="AH262" s="20">
        <v>0.1548703247580378</v>
      </c>
      <c r="AI262" s="20">
        <v>9.771315456027041E-2</v>
      </c>
      <c r="AJ262" s="20">
        <v>0.1056490318497131</v>
      </c>
      <c r="AK262" s="20">
        <v>3.0612487111393961E-2</v>
      </c>
      <c r="AL262" s="20">
        <v>0.14953811411342061</v>
      </c>
      <c r="AM262" s="20">
        <v>7.9384457381713597E-2</v>
      </c>
      <c r="AN262" s="20">
        <v>0.11941047818089261</v>
      </c>
      <c r="AP262" s="20">
        <v>7.760661745891996E-2</v>
      </c>
      <c r="AQ262" s="20">
        <v>0.59437772849007464</v>
      </c>
      <c r="AR262" s="20">
        <v>0.1467963480225167</v>
      </c>
      <c r="AS262" s="20">
        <v>7.6061797733640149E-2</v>
      </c>
      <c r="AT262" s="20">
        <v>6.2708483544337099E-2</v>
      </c>
      <c r="AU262" s="20">
        <v>3.5042551656825481E-2</v>
      </c>
      <c r="AV262" s="20">
        <v>4.0361203790083712E-2</v>
      </c>
      <c r="AW262" s="20">
        <v>0.1196187828164316</v>
      </c>
      <c r="AY262" s="20">
        <v>0.11761443352685</v>
      </c>
      <c r="AZ262" s="20">
        <v>0.83433569021110443</v>
      </c>
      <c r="BA262" s="20">
        <v>8.1580694382240651E-2</v>
      </c>
      <c r="BB262" s="20">
        <v>0.1176321697519819</v>
      </c>
      <c r="BC262" s="20">
        <v>6.9484218177739115E-2</v>
      </c>
      <c r="BD262" s="20">
        <v>4.434559899295723E-2</v>
      </c>
      <c r="BE262" s="20">
        <v>1.5961510293522749E-2</v>
      </c>
      <c r="BF262" s="20">
        <v>0.17988024340016109</v>
      </c>
      <c r="BG262" s="20">
        <v>0.1023948481857368</v>
      </c>
    </row>
    <row r="263" spans="2:59" x14ac:dyDescent="0.35">
      <c r="B263" s="19" t="s">
        <v>161</v>
      </c>
      <c r="C263" s="20">
        <v>0.13756897499388709</v>
      </c>
      <c r="D263" s="20">
        <v>7.4893023574440637E-2</v>
      </c>
      <c r="E263" s="20">
        <v>0.106623124073353</v>
      </c>
      <c r="F263" s="20">
        <v>0.105663792659628</v>
      </c>
      <c r="G263" s="20">
        <v>0.1408722020743173</v>
      </c>
      <c r="H263" s="20">
        <v>0.13418341706342901</v>
      </c>
      <c r="I263" s="20">
        <v>0.229673333075394</v>
      </c>
      <c r="K263" s="20">
        <v>0.14244626745273109</v>
      </c>
      <c r="L263" s="20">
        <v>0.13337390479521721</v>
      </c>
      <c r="N263" s="20">
        <v>8.2443123201673796E-2</v>
      </c>
      <c r="O263" s="20">
        <v>7.1938527674449457E-2</v>
      </c>
      <c r="P263" s="20">
        <v>0.1134475703709225</v>
      </c>
      <c r="Q263" s="20">
        <v>0.12620691751968269</v>
      </c>
      <c r="R263" s="20">
        <v>8.1574244072182708E-2</v>
      </c>
      <c r="S263" s="20">
        <v>0.15170535045186731</v>
      </c>
      <c r="T263" s="20">
        <v>0.14697550536972509</v>
      </c>
      <c r="U263" s="20">
        <v>0.17542148365792021</v>
      </c>
      <c r="V263" s="20">
        <v>0.12527176823675021</v>
      </c>
      <c r="W263" s="20">
        <v>0.18017672494231871</v>
      </c>
      <c r="X263" s="20">
        <v>0.1096254379422274</v>
      </c>
      <c r="Y263" s="20">
        <v>0.22590461047507709</v>
      </c>
      <c r="AA263" s="20">
        <v>0.16150140085246439</v>
      </c>
      <c r="AB263" s="20">
        <v>0.14127781102585019</v>
      </c>
      <c r="AC263" s="20">
        <v>0.1229204724055122</v>
      </c>
      <c r="AD263" s="20">
        <v>0.12115630062502659</v>
      </c>
      <c r="AF263" s="20">
        <v>0.3763420459367694</v>
      </c>
      <c r="AG263" s="20">
        <v>3.0813108036694421E-2</v>
      </c>
      <c r="AH263" s="20">
        <v>5.6630334822559067E-2</v>
      </c>
      <c r="AI263" s="20">
        <v>7.3561629925698563E-2</v>
      </c>
      <c r="AJ263" s="20">
        <v>5.5274577697833623E-2</v>
      </c>
      <c r="AK263" s="20">
        <v>1.389621097474312E-2</v>
      </c>
      <c r="AL263" s="20">
        <v>6.5229652343164385E-2</v>
      </c>
      <c r="AM263" s="20">
        <v>8.0311029255905345E-2</v>
      </c>
      <c r="AN263" s="20">
        <v>5.1494229544819102E-2</v>
      </c>
      <c r="AP263" s="20">
        <v>0.50715427358049647</v>
      </c>
      <c r="AQ263" s="20">
        <v>5.643634627310317E-2</v>
      </c>
      <c r="AR263" s="20">
        <v>5.0707886959770819E-2</v>
      </c>
      <c r="AS263" s="20">
        <v>3.830063313471202E-2</v>
      </c>
      <c r="AT263" s="20">
        <v>5.5913235732457933E-2</v>
      </c>
      <c r="AU263" s="20">
        <v>0</v>
      </c>
      <c r="AV263" s="20">
        <v>5.9384281790111397E-2</v>
      </c>
      <c r="AW263" s="20">
        <v>6.9213012639993368E-2</v>
      </c>
      <c r="AY263" s="20">
        <v>0.8016258138965342</v>
      </c>
      <c r="AZ263" s="20">
        <v>1.1646893560753531E-2</v>
      </c>
      <c r="BA263" s="20">
        <v>2.934346132565303E-2</v>
      </c>
      <c r="BB263" s="20">
        <v>3.203158353969604E-2</v>
      </c>
      <c r="BC263" s="20">
        <v>2.3783477634248439E-2</v>
      </c>
      <c r="BD263" s="20">
        <v>1.290173214626089E-2</v>
      </c>
      <c r="BE263" s="20">
        <v>2.5145222410385231E-2</v>
      </c>
      <c r="BF263" s="20">
        <v>5.2051918780670933E-2</v>
      </c>
      <c r="BG263" s="20">
        <v>5.7258959411742173E-2</v>
      </c>
    </row>
    <row r="264" spans="2:59" x14ac:dyDescent="0.35">
      <c r="B264" s="19" t="s">
        <v>162</v>
      </c>
      <c r="C264" s="20">
        <v>7.424946964931152E-2</v>
      </c>
      <c r="D264" s="20">
        <v>6.2959460636605222E-2</v>
      </c>
      <c r="E264" s="20">
        <v>7.0478755314573968E-2</v>
      </c>
      <c r="F264" s="20">
        <v>8.9145321430118593E-2</v>
      </c>
      <c r="G264" s="20">
        <v>7.2069178873156378E-2</v>
      </c>
      <c r="H264" s="20">
        <v>7.076685342567425E-2</v>
      </c>
      <c r="I264" s="20">
        <v>7.6887539398710306E-2</v>
      </c>
      <c r="K264" s="20">
        <v>8.217461122541829E-2</v>
      </c>
      <c r="L264" s="20">
        <v>6.5579458699977083E-2</v>
      </c>
      <c r="N264" s="20">
        <v>7.0655476800857958E-2</v>
      </c>
      <c r="O264" s="20">
        <v>6.8819747296276421E-2</v>
      </c>
      <c r="P264" s="20">
        <v>4.9886236390930157E-2</v>
      </c>
      <c r="Q264" s="20">
        <v>6.4817225700555384E-2</v>
      </c>
      <c r="R264" s="20">
        <v>5.4630027410352083E-2</v>
      </c>
      <c r="S264" s="20">
        <v>4.8197572760759852E-2</v>
      </c>
      <c r="T264" s="20">
        <v>9.0464450396062157E-2</v>
      </c>
      <c r="U264" s="20">
        <v>5.6207699780904258E-2</v>
      </c>
      <c r="V264" s="20">
        <v>6.2954033021307684E-2</v>
      </c>
      <c r="W264" s="20">
        <v>0.1114191451759301</v>
      </c>
      <c r="X264" s="20">
        <v>0.1066237818451172</v>
      </c>
      <c r="Y264" s="20">
        <v>8.4943322270318561E-2</v>
      </c>
      <c r="AA264" s="20">
        <v>0.1093981590964251</v>
      </c>
      <c r="AB264" s="20">
        <v>8.1160510860037408E-2</v>
      </c>
      <c r="AC264" s="20">
        <v>4.9147588043457473E-2</v>
      </c>
      <c r="AD264" s="20">
        <v>5.1431494279967023E-2</v>
      </c>
      <c r="AF264" s="20">
        <v>3.9973915092902233E-2</v>
      </c>
      <c r="AG264" s="20">
        <v>4.6312754182531689E-2</v>
      </c>
      <c r="AH264" s="20">
        <v>0.49233601792602638</v>
      </c>
      <c r="AI264" s="20">
        <v>5.0065349779059937E-2</v>
      </c>
      <c r="AJ264" s="20">
        <v>2.7455000486354662E-2</v>
      </c>
      <c r="AK264" s="20">
        <v>3.9575978059695108E-2</v>
      </c>
      <c r="AL264" s="20">
        <v>4.3729799207461478E-2</v>
      </c>
      <c r="AM264" s="20">
        <v>3.1100598133669739E-2</v>
      </c>
      <c r="AN264" s="20">
        <v>5.8884673215773099E-2</v>
      </c>
      <c r="AP264" s="20">
        <v>3.3879547062903033E-2</v>
      </c>
      <c r="AQ264" s="20">
        <v>4.8480823665507537E-2</v>
      </c>
      <c r="AR264" s="20">
        <v>0.5296377319152491</v>
      </c>
      <c r="AS264" s="20">
        <v>2.9659428522462859E-2</v>
      </c>
      <c r="AT264" s="20">
        <v>2.9726495838590061E-2</v>
      </c>
      <c r="AU264" s="20">
        <v>4.3053189707142059E-2</v>
      </c>
      <c r="AV264" s="20">
        <v>0</v>
      </c>
      <c r="AW264" s="20">
        <v>4.406368065115731E-2</v>
      </c>
      <c r="AY264" s="20">
        <v>9.2245819527652494E-3</v>
      </c>
      <c r="AZ264" s="20">
        <v>1.9831863451812121E-2</v>
      </c>
      <c r="BA264" s="20">
        <v>0.79333086550590359</v>
      </c>
      <c r="BB264" s="20">
        <v>4.4615807498722002E-2</v>
      </c>
      <c r="BC264" s="20">
        <v>1.7958251849534021E-2</v>
      </c>
      <c r="BD264" s="20">
        <v>2.2754466568173488E-2</v>
      </c>
      <c r="BE264" s="20">
        <v>8.2336444310630863E-3</v>
      </c>
      <c r="BF264" s="20">
        <v>3.1436461906161853E-2</v>
      </c>
      <c r="BG264" s="20">
        <v>5.8146607876853128E-2</v>
      </c>
    </row>
    <row r="265" spans="2:59" x14ac:dyDescent="0.35">
      <c r="B265" s="19" t="s">
        <v>163</v>
      </c>
      <c r="C265" s="20">
        <v>0.2130598500097832</v>
      </c>
      <c r="D265" s="20">
        <v>0.1586153948776356</v>
      </c>
      <c r="E265" s="20">
        <v>0.14805547036011429</v>
      </c>
      <c r="F265" s="20">
        <v>0.18340212922140511</v>
      </c>
      <c r="G265" s="20">
        <v>0.26674808850658971</v>
      </c>
      <c r="H265" s="20">
        <v>0.23972919359289371</v>
      </c>
      <c r="I265" s="20">
        <v>0.26466181588549947</v>
      </c>
      <c r="K265" s="20">
        <v>0.2381955804598935</v>
      </c>
      <c r="L265" s="20">
        <v>0.189350163633382</v>
      </c>
      <c r="N265" s="20">
        <v>8.4828684227094622E-2</v>
      </c>
      <c r="O265" s="20">
        <v>0.1463127091835256</v>
      </c>
      <c r="P265" s="20">
        <v>0.2335884027889705</v>
      </c>
      <c r="Q265" s="20">
        <v>0.1922864455961284</v>
      </c>
      <c r="R265" s="20">
        <v>0.2336819407738738</v>
      </c>
      <c r="S265" s="20">
        <v>0.24298587857792259</v>
      </c>
      <c r="T265" s="20">
        <v>0.25253736881799088</v>
      </c>
      <c r="U265" s="20">
        <v>0.21234150266233939</v>
      </c>
      <c r="V265" s="20">
        <v>0.17611896408207439</v>
      </c>
      <c r="W265" s="20">
        <v>0.2249428202094213</v>
      </c>
      <c r="X265" s="20">
        <v>0.24999191569838489</v>
      </c>
      <c r="Y265" s="20">
        <v>0.28676393293544489</v>
      </c>
      <c r="AA265" s="20">
        <v>0.13552707313572079</v>
      </c>
      <c r="AB265" s="20">
        <v>0.18520159225813371</v>
      </c>
      <c r="AC265" s="20">
        <v>0.30726257336476409</v>
      </c>
      <c r="AD265" s="20">
        <v>0.2433439069344846</v>
      </c>
      <c r="AF265" s="20">
        <v>0.34580849784389878</v>
      </c>
      <c r="AG265" s="20">
        <v>0.1239492365423097</v>
      </c>
      <c r="AH265" s="20">
        <v>9.3381257755578026E-2</v>
      </c>
      <c r="AI265" s="20">
        <v>0.13480944297961711</v>
      </c>
      <c r="AJ265" s="20">
        <v>0.62641360336586249</v>
      </c>
      <c r="AK265" s="20">
        <v>2.9165292402226681E-2</v>
      </c>
      <c r="AL265" s="20">
        <v>0.19345604353048221</v>
      </c>
      <c r="AM265" s="20">
        <v>9.0819666581441014E-2</v>
      </c>
      <c r="AN265" s="20">
        <v>0.22299475058365401</v>
      </c>
      <c r="AP265" s="20">
        <v>0.25925897369269768</v>
      </c>
      <c r="AQ265" s="20">
        <v>0.1066839262720026</v>
      </c>
      <c r="AR265" s="20">
        <v>9.7918693106180191E-2</v>
      </c>
      <c r="AS265" s="20">
        <v>6.0193715810981471E-2</v>
      </c>
      <c r="AT265" s="20">
        <v>0.69092329097665028</v>
      </c>
      <c r="AU265" s="20">
        <v>0</v>
      </c>
      <c r="AV265" s="20">
        <v>0.1096775150110971</v>
      </c>
      <c r="AW265" s="20">
        <v>0.16070277367718791</v>
      </c>
      <c r="AY265" s="20">
        <v>1.8045145157074619E-2</v>
      </c>
      <c r="AZ265" s="20">
        <v>4.9175640882310571E-2</v>
      </c>
      <c r="BA265" s="20">
        <v>0</v>
      </c>
      <c r="BB265" s="20">
        <v>2.770047460570765E-2</v>
      </c>
      <c r="BC265" s="20">
        <v>0.81854070394832845</v>
      </c>
      <c r="BD265" s="20">
        <v>1.015991588284933E-2</v>
      </c>
      <c r="BE265" s="20">
        <v>4.1064358381806228E-2</v>
      </c>
      <c r="BF265" s="20">
        <v>1.9890592028606959E-2</v>
      </c>
      <c r="BG265" s="20">
        <v>0.1054617277180486</v>
      </c>
    </row>
    <row r="266" spans="2:59" x14ac:dyDescent="0.35">
      <c r="B266" s="19" t="s">
        <v>164</v>
      </c>
      <c r="C266" s="20">
        <v>9.261853526808303E-2</v>
      </c>
      <c r="D266" s="20">
        <v>0.2257916319500845</v>
      </c>
      <c r="E266" s="20">
        <v>0.12794870865336899</v>
      </c>
      <c r="F266" s="20">
        <v>7.5173354150236724E-2</v>
      </c>
      <c r="G266" s="20">
        <v>6.6130161476259705E-2</v>
      </c>
      <c r="H266" s="20">
        <v>5.4005702949869623E-2</v>
      </c>
      <c r="I266" s="20">
        <v>3.6673663265959069E-2</v>
      </c>
      <c r="K266" s="20">
        <v>8.7511774243582918E-2</v>
      </c>
      <c r="L266" s="20">
        <v>9.6958717845963688E-2</v>
      </c>
      <c r="N266" s="20">
        <v>7.6933000808810131E-2</v>
      </c>
      <c r="O266" s="20">
        <v>0</v>
      </c>
      <c r="P266" s="20">
        <v>7.5653020355105571E-2</v>
      </c>
      <c r="Q266" s="20">
        <v>6.4417275365664856E-2</v>
      </c>
      <c r="R266" s="20">
        <v>8.0658220411951767E-2</v>
      </c>
      <c r="S266" s="20">
        <v>0.1189702350653712</v>
      </c>
      <c r="T266" s="20">
        <v>7.8934060938022382E-2</v>
      </c>
      <c r="U266" s="20">
        <v>0.13313345386865799</v>
      </c>
      <c r="V266" s="20">
        <v>0.12700559661980329</v>
      </c>
      <c r="W266" s="20">
        <v>8.9075715888829732E-2</v>
      </c>
      <c r="X266" s="20">
        <v>9.3969312080082357E-2</v>
      </c>
      <c r="Y266" s="20">
        <v>7.263245322047103E-2</v>
      </c>
      <c r="AA266" s="20">
        <v>9.3563516641405525E-2</v>
      </c>
      <c r="AB266" s="20">
        <v>0.10293506445434041</v>
      </c>
      <c r="AC266" s="20">
        <v>8.6003954904896929E-2</v>
      </c>
      <c r="AD266" s="20">
        <v>8.6951774718660224E-2</v>
      </c>
      <c r="AF266" s="20">
        <v>1.7647691491826111E-2</v>
      </c>
      <c r="AG266" s="20">
        <v>8.9977592048120725E-2</v>
      </c>
      <c r="AH266" s="20">
        <v>8.5535736233783563E-2</v>
      </c>
      <c r="AI266" s="20">
        <v>0.4806639403520761</v>
      </c>
      <c r="AJ266" s="20">
        <v>5.7925222622811218E-2</v>
      </c>
      <c r="AK266" s="20">
        <v>4.8536188848128728E-2</v>
      </c>
      <c r="AL266" s="20">
        <v>6.4018093905815629E-2</v>
      </c>
      <c r="AM266" s="20">
        <v>1.519763301554169E-2</v>
      </c>
      <c r="AN266" s="20">
        <v>0.19671511531750391</v>
      </c>
      <c r="AP266" s="20">
        <v>2.200341634991378E-2</v>
      </c>
      <c r="AQ266" s="20">
        <v>7.4527312743257315E-2</v>
      </c>
      <c r="AR266" s="20">
        <v>4.8451232518760948E-2</v>
      </c>
      <c r="AS266" s="20">
        <v>0.63530409048618686</v>
      </c>
      <c r="AT266" s="20">
        <v>3.2469440184557302E-2</v>
      </c>
      <c r="AU266" s="20">
        <v>1.133000631470359E-2</v>
      </c>
      <c r="AV266" s="20">
        <v>0</v>
      </c>
      <c r="AW266" s="20">
        <v>8.5524450544036845E-2</v>
      </c>
      <c r="AY266" s="20">
        <v>9.8799490950774015E-3</v>
      </c>
      <c r="AZ266" s="20">
        <v>2.1448732243738781E-2</v>
      </c>
      <c r="BA266" s="20">
        <v>2.6946647189846192E-2</v>
      </c>
      <c r="BB266" s="20">
        <v>0.64826109863471904</v>
      </c>
      <c r="BC266" s="20">
        <v>1.3414780787111179E-2</v>
      </c>
      <c r="BD266" s="20">
        <v>0</v>
      </c>
      <c r="BE266" s="20">
        <v>1.558237290867808E-2</v>
      </c>
      <c r="BF266" s="20">
        <v>1.01100299132065E-2</v>
      </c>
      <c r="BG266" s="20">
        <v>3.6076323265765327E-2</v>
      </c>
    </row>
    <row r="267" spans="2:59" x14ac:dyDescent="0.35">
      <c r="B267" s="19" t="s">
        <v>165</v>
      </c>
      <c r="C267" s="20">
        <v>3.1990636196036322E-2</v>
      </c>
      <c r="D267" s="20">
        <v>2.0384445591019641E-2</v>
      </c>
      <c r="E267" s="20">
        <v>3.8869020017109443E-2</v>
      </c>
      <c r="F267" s="20">
        <v>2.3846989650271641E-2</v>
      </c>
      <c r="G267" s="20">
        <v>2.7847265258544529E-2</v>
      </c>
      <c r="H267" s="20">
        <v>5.1769121145332393E-2</v>
      </c>
      <c r="I267" s="20">
        <v>3.0827177758811559E-2</v>
      </c>
      <c r="K267" s="20">
        <v>2.981360627491126E-2</v>
      </c>
      <c r="L267" s="20">
        <v>3.4256733070538607E-2</v>
      </c>
      <c r="N267" s="20">
        <v>0.35560101313352183</v>
      </c>
      <c r="O267" s="20">
        <v>0</v>
      </c>
      <c r="P267" s="20">
        <v>0</v>
      </c>
      <c r="Q267" s="20">
        <v>0</v>
      </c>
      <c r="R267" s="20">
        <v>0</v>
      </c>
      <c r="S267" s="20">
        <v>0</v>
      </c>
      <c r="T267" s="20">
        <v>0</v>
      </c>
      <c r="U267" s="20">
        <v>0</v>
      </c>
      <c r="V267" s="20">
        <v>0</v>
      </c>
      <c r="W267" s="20">
        <v>0</v>
      </c>
      <c r="X267" s="20">
        <v>0</v>
      </c>
      <c r="Y267" s="20">
        <v>0</v>
      </c>
      <c r="AA267" s="20">
        <v>3.110080131468191E-2</v>
      </c>
      <c r="AB267" s="20">
        <v>3.5898610464761373E-2</v>
      </c>
      <c r="AC267" s="20">
        <v>2.322121110309033E-2</v>
      </c>
      <c r="AD267" s="20">
        <v>3.6699158943706359E-2</v>
      </c>
      <c r="AF267" s="20">
        <v>0</v>
      </c>
      <c r="AG267" s="20">
        <v>1.0116139131667101E-2</v>
      </c>
      <c r="AH267" s="20">
        <v>0</v>
      </c>
      <c r="AI267" s="20">
        <v>3.008527331064928E-2</v>
      </c>
      <c r="AJ267" s="20">
        <v>0</v>
      </c>
      <c r="AK267" s="20">
        <v>0.77678617727827282</v>
      </c>
      <c r="AL267" s="20">
        <v>0</v>
      </c>
      <c r="AM267" s="20">
        <v>1.623593313017975E-2</v>
      </c>
      <c r="AN267" s="20">
        <v>1.8242785401006781E-2</v>
      </c>
      <c r="AP267" s="20">
        <v>0</v>
      </c>
      <c r="AQ267" s="20">
        <v>9.1815528065602448E-3</v>
      </c>
      <c r="AR267" s="20">
        <v>7.30772733187864E-3</v>
      </c>
      <c r="AS267" s="20">
        <v>7.3142087335032148E-3</v>
      </c>
      <c r="AT267" s="20">
        <v>0</v>
      </c>
      <c r="AU267" s="20">
        <v>0.89584006452764864</v>
      </c>
      <c r="AV267" s="20">
        <v>0</v>
      </c>
      <c r="AW267" s="20">
        <v>7.27285915749846E-3</v>
      </c>
      <c r="AY267" s="20">
        <v>0</v>
      </c>
      <c r="AZ267" s="20">
        <v>2.084081028594201E-3</v>
      </c>
      <c r="BA267" s="20">
        <v>0</v>
      </c>
      <c r="BB267" s="20">
        <v>4.3205429567052429E-3</v>
      </c>
      <c r="BC267" s="20">
        <v>0</v>
      </c>
      <c r="BD267" s="20">
        <v>0.88334004050537507</v>
      </c>
      <c r="BE267" s="20">
        <v>0</v>
      </c>
      <c r="BF267" s="20">
        <v>0</v>
      </c>
      <c r="BG267" s="20">
        <v>1.9105281576377042E-2</v>
      </c>
    </row>
    <row r="268" spans="2:59" x14ac:dyDescent="0.35">
      <c r="B268" s="19" t="s">
        <v>166</v>
      </c>
      <c r="C268" s="20">
        <v>5.7146768145612207E-3</v>
      </c>
      <c r="D268" s="20">
        <v>0</v>
      </c>
      <c r="E268" s="20">
        <v>2.6088880253124498E-3</v>
      </c>
      <c r="F268" s="20">
        <v>1.331151787682582E-2</v>
      </c>
      <c r="G268" s="20">
        <v>4.740726822209885E-3</v>
      </c>
      <c r="H268" s="20">
        <v>1.5708487643606019E-2</v>
      </c>
      <c r="I268" s="20">
        <v>0</v>
      </c>
      <c r="K268" s="20">
        <v>3.8350328162034628E-3</v>
      </c>
      <c r="L268" s="20">
        <v>6.6989193516209869E-3</v>
      </c>
      <c r="N268" s="20">
        <v>0</v>
      </c>
      <c r="O268" s="20">
        <v>0</v>
      </c>
      <c r="P268" s="20">
        <v>0.11384739403595411</v>
      </c>
      <c r="Q268" s="20">
        <v>0</v>
      </c>
      <c r="R268" s="20">
        <v>0</v>
      </c>
      <c r="S268" s="20">
        <v>0</v>
      </c>
      <c r="T268" s="20">
        <v>0</v>
      </c>
      <c r="U268" s="20">
        <v>0</v>
      </c>
      <c r="V268" s="20">
        <v>0</v>
      </c>
      <c r="W268" s="20">
        <v>0</v>
      </c>
      <c r="X268" s="20">
        <v>0</v>
      </c>
      <c r="Y268" s="20">
        <v>0</v>
      </c>
      <c r="AA268" s="20">
        <v>1.0527742525051301E-2</v>
      </c>
      <c r="AB268" s="20">
        <v>1.9704159301351491E-3</v>
      </c>
      <c r="AC268" s="20">
        <v>4.1275117536637793E-3</v>
      </c>
      <c r="AD268" s="20">
        <v>5.8255465775062442E-3</v>
      </c>
      <c r="AF268" s="20">
        <v>0</v>
      </c>
      <c r="AG268" s="20">
        <v>1.1899438724737961E-2</v>
      </c>
      <c r="AH268" s="20">
        <v>0</v>
      </c>
      <c r="AI268" s="20">
        <v>0</v>
      </c>
      <c r="AJ268" s="20">
        <v>0</v>
      </c>
      <c r="AK268" s="20">
        <v>0</v>
      </c>
      <c r="AL268" s="20">
        <v>0</v>
      </c>
      <c r="AM268" s="20">
        <v>0</v>
      </c>
      <c r="AN268" s="20">
        <v>2.3194943369295611E-2</v>
      </c>
      <c r="AP268" s="20">
        <v>0</v>
      </c>
      <c r="AQ268" s="20">
        <v>5.0432248865111438E-3</v>
      </c>
      <c r="AR268" s="20">
        <v>0</v>
      </c>
      <c r="AS268" s="20">
        <v>0</v>
      </c>
      <c r="AT268" s="20">
        <v>0</v>
      </c>
      <c r="AU268" s="20">
        <v>0</v>
      </c>
      <c r="AV268" s="20">
        <v>0</v>
      </c>
      <c r="AW268" s="20">
        <v>2.1965931671868021E-2</v>
      </c>
      <c r="AY268" s="20">
        <v>0</v>
      </c>
      <c r="AZ268" s="20">
        <v>2.13144643113209E-3</v>
      </c>
      <c r="BA268" s="20">
        <v>0</v>
      </c>
      <c r="BB268" s="20">
        <v>0</v>
      </c>
      <c r="BC268" s="20">
        <v>0</v>
      </c>
      <c r="BD268" s="20">
        <v>0</v>
      </c>
      <c r="BE268" s="20">
        <v>8.5219614201258783E-3</v>
      </c>
      <c r="BF268" s="20">
        <v>0</v>
      </c>
      <c r="BG268" s="20">
        <v>9.0738999722208141E-2</v>
      </c>
    </row>
    <row r="269" spans="2:59" ht="29" x14ac:dyDescent="0.35">
      <c r="B269" s="19" t="s">
        <v>167</v>
      </c>
      <c r="C269" s="20">
        <v>1.451978959922301E-2</v>
      </c>
      <c r="D269" s="20">
        <v>4.4192811333530327E-2</v>
      </c>
      <c r="E269" s="20">
        <v>2.8673194662062609E-2</v>
      </c>
      <c r="F269" s="20">
        <v>6.3181205461277576E-3</v>
      </c>
      <c r="G269" s="20">
        <v>9.6943947556971284E-3</v>
      </c>
      <c r="H269" s="20">
        <v>5.2945130638876233E-3</v>
      </c>
      <c r="I269" s="20">
        <v>0</v>
      </c>
      <c r="K269" s="20">
        <v>1.5610357360632279E-2</v>
      </c>
      <c r="L269" s="20">
        <v>1.3513326503894529E-2</v>
      </c>
      <c r="N269" s="20">
        <v>0</v>
      </c>
      <c r="O269" s="20">
        <v>8.5117813641481563E-2</v>
      </c>
      <c r="P269" s="20">
        <v>9.9549538508977992E-3</v>
      </c>
      <c r="Q269" s="20">
        <v>5.634305065737092E-2</v>
      </c>
      <c r="R269" s="20">
        <v>1.7799850009976179E-2</v>
      </c>
      <c r="S269" s="20">
        <v>0</v>
      </c>
      <c r="T269" s="20">
        <v>1.674575715671147E-2</v>
      </c>
      <c r="U269" s="20">
        <v>9.2997913327523864E-3</v>
      </c>
      <c r="V269" s="20">
        <v>2.243962238856527E-2</v>
      </c>
      <c r="W269" s="20">
        <v>1.636898329902008E-2</v>
      </c>
      <c r="X269" s="20">
        <v>0</v>
      </c>
      <c r="Y269" s="20">
        <v>0</v>
      </c>
      <c r="AA269" s="20">
        <v>7.6433157371165678E-3</v>
      </c>
      <c r="AB269" s="20">
        <v>1.5422331581066481E-2</v>
      </c>
      <c r="AC269" s="20">
        <v>1.260258519668672E-2</v>
      </c>
      <c r="AD269" s="20">
        <v>2.273308708988445E-2</v>
      </c>
      <c r="AF269" s="20">
        <v>5.2481986353603528E-3</v>
      </c>
      <c r="AG269" s="20">
        <v>1.2211530178879861E-2</v>
      </c>
      <c r="AH269" s="20">
        <v>2.234047481006864E-2</v>
      </c>
      <c r="AI269" s="20">
        <v>3.1415436409368072E-2</v>
      </c>
      <c r="AJ269" s="20">
        <v>1.5942483310343411E-2</v>
      </c>
      <c r="AK269" s="20">
        <v>0</v>
      </c>
      <c r="AL269" s="20">
        <v>6.9174982881717072E-3</v>
      </c>
      <c r="AM269" s="20">
        <v>1.6383555344234749E-2</v>
      </c>
      <c r="AN269" s="20">
        <v>4.5749307755679987E-2</v>
      </c>
      <c r="AP269" s="20">
        <v>5.9822761068552008E-3</v>
      </c>
      <c r="AQ269" s="20">
        <v>5.8639431856136112E-3</v>
      </c>
      <c r="AR269" s="20">
        <v>2.0142510632715299E-2</v>
      </c>
      <c r="AS269" s="20">
        <v>3.2436447285974793E-2</v>
      </c>
      <c r="AT269" s="20">
        <v>2.819989889247574E-2</v>
      </c>
      <c r="AU269" s="20">
        <v>0</v>
      </c>
      <c r="AV269" s="20">
        <v>2.0698147304754621E-2</v>
      </c>
      <c r="AW269" s="20">
        <v>2.082223963407992E-2</v>
      </c>
      <c r="AY269" s="20">
        <v>3.677727691936067E-3</v>
      </c>
      <c r="AZ269" s="20">
        <v>4.543699512334202E-3</v>
      </c>
      <c r="BA269" s="20">
        <v>7.1128391991273797E-3</v>
      </c>
      <c r="BB269" s="20">
        <v>3.0049037710647649E-2</v>
      </c>
      <c r="BC269" s="20">
        <v>8.3926937420657072E-3</v>
      </c>
      <c r="BD269" s="20">
        <v>0</v>
      </c>
      <c r="BE269" s="20">
        <v>8.3799977574138072E-3</v>
      </c>
      <c r="BF269" s="20">
        <v>4.4249886213908914E-3</v>
      </c>
      <c r="BG269" s="20">
        <v>0.11694925138480711</v>
      </c>
    </row>
    <row r="270" spans="2:59" x14ac:dyDescent="0.35">
      <c r="B270" s="19" t="s">
        <v>168</v>
      </c>
      <c r="C270" s="20">
        <v>1.391087018183689E-2</v>
      </c>
      <c r="D270" s="20">
        <v>3.9118811218678232E-2</v>
      </c>
      <c r="E270" s="20">
        <v>1.389477046094755E-2</v>
      </c>
      <c r="F270" s="20">
        <v>1.4938902658025161E-2</v>
      </c>
      <c r="G270" s="20">
        <v>1.67020471305327E-2</v>
      </c>
      <c r="H270" s="20">
        <v>5.0393331221732056E-3</v>
      </c>
      <c r="I270" s="20">
        <v>0</v>
      </c>
      <c r="K270" s="20">
        <v>1.3367154401984341E-2</v>
      </c>
      <c r="L270" s="20">
        <v>1.450178319618131E-2</v>
      </c>
      <c r="N270" s="20">
        <v>5.1618702986112614E-3</v>
      </c>
      <c r="O270" s="20">
        <v>0.1674595244565705</v>
      </c>
      <c r="P270" s="20">
        <v>8.5108474198171014E-3</v>
      </c>
      <c r="Q270" s="20">
        <v>2.353303633217722E-2</v>
      </c>
      <c r="R270" s="20">
        <v>9.0014956055046134E-3</v>
      </c>
      <c r="S270" s="20">
        <v>1.1394889798478219E-2</v>
      </c>
      <c r="T270" s="20">
        <v>1.723067829485956E-2</v>
      </c>
      <c r="U270" s="20">
        <v>0</v>
      </c>
      <c r="V270" s="20">
        <v>2.4820478961773019E-2</v>
      </c>
      <c r="W270" s="20">
        <v>3.8666584776873912E-3</v>
      </c>
      <c r="X270" s="20">
        <v>0</v>
      </c>
      <c r="Y270" s="20">
        <v>0</v>
      </c>
      <c r="AA270" s="20">
        <v>6.5412471384085537E-3</v>
      </c>
      <c r="AB270" s="20">
        <v>8.3515058282169052E-3</v>
      </c>
      <c r="AC270" s="20">
        <v>1.0647685247547689E-2</v>
      </c>
      <c r="AD270" s="20">
        <v>3.055912724081486E-2</v>
      </c>
      <c r="AF270" s="20">
        <v>7.8459005229357896E-3</v>
      </c>
      <c r="AG270" s="20">
        <v>1.116850043945276E-2</v>
      </c>
      <c r="AH270" s="20">
        <v>6.4614423220690819E-3</v>
      </c>
      <c r="AI270" s="20">
        <v>2.79167540871232E-2</v>
      </c>
      <c r="AJ270" s="20">
        <v>0</v>
      </c>
      <c r="AK270" s="20">
        <v>0</v>
      </c>
      <c r="AL270" s="20">
        <v>8.1387414730862487E-3</v>
      </c>
      <c r="AM270" s="20">
        <v>1.511601953603E-2</v>
      </c>
      <c r="AN270" s="20">
        <v>5.1159899734218008E-2</v>
      </c>
      <c r="AP270" s="20">
        <v>1.150423439381525E-2</v>
      </c>
      <c r="AQ270" s="20">
        <v>9.1325236877880939E-3</v>
      </c>
      <c r="AR270" s="20">
        <v>1.366718197044812E-2</v>
      </c>
      <c r="AS270" s="20">
        <v>7.0789837861405108E-3</v>
      </c>
      <c r="AT270" s="20">
        <v>1.40675816347187E-2</v>
      </c>
      <c r="AU270" s="20">
        <v>0</v>
      </c>
      <c r="AV270" s="20">
        <v>0</v>
      </c>
      <c r="AW270" s="20">
        <v>3.0390075626476651E-2</v>
      </c>
      <c r="AY270" s="20">
        <v>3.1665525359893519E-3</v>
      </c>
      <c r="AZ270" s="20">
        <v>7.9008110247183148E-3</v>
      </c>
      <c r="BA270" s="20">
        <v>7.6565671267948424E-3</v>
      </c>
      <c r="BB270" s="20">
        <v>1.8871632815457031E-2</v>
      </c>
      <c r="BC270" s="20">
        <v>8.4985334863339722E-3</v>
      </c>
      <c r="BD270" s="20">
        <v>0</v>
      </c>
      <c r="BE270" s="20">
        <v>9.5073462339696525E-3</v>
      </c>
      <c r="BF270" s="20">
        <v>1.12455784485872E-2</v>
      </c>
      <c r="BG270" s="20">
        <v>0.1049724157224959</v>
      </c>
    </row>
    <row r="271" spans="2:59" x14ac:dyDescent="0.35">
      <c r="B271" s="19" t="s">
        <v>169</v>
      </c>
      <c r="C271" s="20">
        <v>1.588643414708003E-2</v>
      </c>
      <c r="D271" s="20">
        <v>9.5215380205191987E-3</v>
      </c>
      <c r="E271" s="20">
        <v>8.0931208261438431E-3</v>
      </c>
      <c r="F271" s="20">
        <v>1.2075144277233701E-2</v>
      </c>
      <c r="G271" s="20">
        <v>2.0666386624446038E-2</v>
      </c>
      <c r="H271" s="20">
        <v>2.6828342183629238E-2</v>
      </c>
      <c r="I271" s="20">
        <v>1.8324840466464421E-2</v>
      </c>
      <c r="K271" s="20">
        <v>2.2930263114928021E-2</v>
      </c>
      <c r="L271" s="20">
        <v>9.0575655348520533E-3</v>
      </c>
      <c r="N271" s="20">
        <v>1.0242459120021381E-2</v>
      </c>
      <c r="O271" s="20">
        <v>9.6457684433827934E-2</v>
      </c>
      <c r="P271" s="20">
        <v>0</v>
      </c>
      <c r="Q271" s="20">
        <v>0</v>
      </c>
      <c r="R271" s="20">
        <v>2.395373336850206E-2</v>
      </c>
      <c r="S271" s="20">
        <v>1.018056477776799E-2</v>
      </c>
      <c r="T271" s="20">
        <v>8.8840030881483373E-3</v>
      </c>
      <c r="U271" s="20">
        <v>1.230027558370626E-2</v>
      </c>
      <c r="V271" s="20">
        <v>2.2363165946835961E-2</v>
      </c>
      <c r="W271" s="20">
        <v>7.3551284593527822E-3</v>
      </c>
      <c r="X271" s="20">
        <v>5.1510083947583036E-3</v>
      </c>
      <c r="Y271" s="20">
        <v>2.6791868687455402E-2</v>
      </c>
      <c r="AA271" s="20">
        <v>1.719178971145725E-2</v>
      </c>
      <c r="AB271" s="20">
        <v>1.846651366067702E-2</v>
      </c>
      <c r="AC271" s="20">
        <v>1.286067598624911E-2</v>
      </c>
      <c r="AD271" s="20">
        <v>1.4503097383348091E-2</v>
      </c>
      <c r="AF271" s="20">
        <v>1.5988488631667439E-2</v>
      </c>
      <c r="AG271" s="20">
        <v>8.8754545532632075E-3</v>
      </c>
      <c r="AH271" s="20">
        <v>0</v>
      </c>
      <c r="AI271" s="20">
        <v>0</v>
      </c>
      <c r="AJ271" s="20">
        <v>7.6444585151816763E-2</v>
      </c>
      <c r="AK271" s="20">
        <v>1.5634798826958458E-2</v>
      </c>
      <c r="AL271" s="20">
        <v>0</v>
      </c>
      <c r="AM271" s="20">
        <v>0</v>
      </c>
      <c r="AN271" s="20">
        <v>6.1496336516289607E-2</v>
      </c>
      <c r="AP271" s="20">
        <v>5.5214761147313503E-3</v>
      </c>
      <c r="AQ271" s="20">
        <v>1.078602008577804E-2</v>
      </c>
      <c r="AR271" s="20">
        <v>0</v>
      </c>
      <c r="AS271" s="20">
        <v>0</v>
      </c>
      <c r="AT271" s="20">
        <v>3.2092966208865377E-2</v>
      </c>
      <c r="AU271" s="20">
        <v>0</v>
      </c>
      <c r="AV271" s="20">
        <v>2.0827444678353541E-2</v>
      </c>
      <c r="AW271" s="20">
        <v>3.652371178081925E-2</v>
      </c>
      <c r="AY271" s="20">
        <v>2.9537427656877442E-3</v>
      </c>
      <c r="AZ271" s="20">
        <v>0</v>
      </c>
      <c r="BA271" s="20">
        <v>0</v>
      </c>
      <c r="BB271" s="20">
        <v>0</v>
      </c>
      <c r="BC271" s="20">
        <v>4.3486671019988352E-3</v>
      </c>
      <c r="BD271" s="20">
        <v>0</v>
      </c>
      <c r="BE271" s="20">
        <v>0</v>
      </c>
      <c r="BF271" s="20">
        <v>1.7430521274511172E-2</v>
      </c>
      <c r="BG271" s="20">
        <v>0.2446210938160617</v>
      </c>
    </row>
    <row r="272" spans="2:59" x14ac:dyDescent="0.35">
      <c r="B272" s="19" t="s">
        <v>170</v>
      </c>
      <c r="C272" s="20">
        <v>6.3115764894538989E-2</v>
      </c>
      <c r="D272" s="20">
        <v>6.4708056236903469E-2</v>
      </c>
      <c r="E272" s="20">
        <v>7.4890046927232293E-2</v>
      </c>
      <c r="F272" s="20">
        <v>8.0409337063092778E-2</v>
      </c>
      <c r="G272" s="20">
        <v>5.8217621609024529E-2</v>
      </c>
      <c r="H272" s="20">
        <v>6.7876976210126908E-2</v>
      </c>
      <c r="I272" s="20">
        <v>3.9340802205040423E-2</v>
      </c>
      <c r="K272" s="20">
        <v>4.508127712798269E-2</v>
      </c>
      <c r="L272" s="20">
        <v>8.1037271037776581E-2</v>
      </c>
      <c r="N272" s="20">
        <v>4.2681751739189373E-2</v>
      </c>
      <c r="O272" s="20">
        <v>6.786842915849893E-2</v>
      </c>
      <c r="P272" s="20">
        <v>6.8004600798244996E-2</v>
      </c>
      <c r="Q272" s="20">
        <v>0.1173111370954676</v>
      </c>
      <c r="R272" s="20">
        <v>5.2890288066129103E-2</v>
      </c>
      <c r="S272" s="20">
        <v>6.9403682493862445E-2</v>
      </c>
      <c r="T272" s="20">
        <v>6.1111442545829828E-2</v>
      </c>
      <c r="U272" s="20">
        <v>5.7643224804684909E-2</v>
      </c>
      <c r="V272" s="20">
        <v>3.1497766010818357E-2</v>
      </c>
      <c r="W272" s="20">
        <v>0.1003457402516279</v>
      </c>
      <c r="X272" s="20">
        <v>8.259096873914358E-2</v>
      </c>
      <c r="Y272" s="20">
        <v>4.7208323680079878E-2</v>
      </c>
      <c r="AA272" s="20">
        <v>2.64397880028692E-2</v>
      </c>
      <c r="AB272" s="20">
        <v>5.7619331191499111E-2</v>
      </c>
      <c r="AC272" s="20">
        <v>6.3915349286020717E-2</v>
      </c>
      <c r="AD272" s="20">
        <v>0.1078925474521413</v>
      </c>
      <c r="AF272" s="20">
        <v>1.849158043610892E-2</v>
      </c>
      <c r="AG272" s="20">
        <v>1.4243910836202869E-2</v>
      </c>
      <c r="AH272" s="20">
        <v>7.5433209927080816E-3</v>
      </c>
      <c r="AI272" s="20">
        <v>1.1359364644352639E-2</v>
      </c>
      <c r="AJ272" s="20">
        <v>1.7996641342658781E-2</v>
      </c>
      <c r="AK272" s="20">
        <v>0</v>
      </c>
      <c r="AL272" s="20">
        <v>0.30396064124552691</v>
      </c>
      <c r="AM272" s="20">
        <v>0.21603716030429429</v>
      </c>
      <c r="AN272" s="20">
        <v>5.1675237113437703E-2</v>
      </c>
      <c r="AP272" s="20">
        <v>8.0458404297542706E-3</v>
      </c>
      <c r="AQ272" s="20">
        <v>8.089326635158333E-3</v>
      </c>
      <c r="AR272" s="20">
        <v>7.2046036141111512E-3</v>
      </c>
      <c r="AS272" s="20">
        <v>2.4941358759754499E-2</v>
      </c>
      <c r="AT272" s="20">
        <v>2.1456829778813309E-2</v>
      </c>
      <c r="AU272" s="20">
        <v>0</v>
      </c>
      <c r="AV272" s="20">
        <v>0.1928108871636311</v>
      </c>
      <c r="AW272" s="20">
        <v>0.26219219735927968</v>
      </c>
      <c r="AY272" s="20">
        <v>3.288719552025139E-3</v>
      </c>
      <c r="AZ272" s="20">
        <v>9.3559074013757054E-3</v>
      </c>
      <c r="BA272" s="20">
        <v>0</v>
      </c>
      <c r="BB272" s="20">
        <v>4.9755939841249347E-3</v>
      </c>
      <c r="BC272" s="20">
        <v>1.1321434546664391E-2</v>
      </c>
      <c r="BD272" s="20">
        <v>0</v>
      </c>
      <c r="BE272" s="20">
        <v>0.75738713221528198</v>
      </c>
      <c r="BF272" s="20">
        <v>0.13024662024667941</v>
      </c>
      <c r="BG272" s="20">
        <v>0</v>
      </c>
    </row>
    <row r="273" spans="2:59" x14ac:dyDescent="0.35">
      <c r="B273" s="19" t="s">
        <v>135</v>
      </c>
      <c r="C273" s="20">
        <v>9.0952442011037915E-2</v>
      </c>
      <c r="D273" s="20">
        <v>0.1007257460579325</v>
      </c>
      <c r="E273" s="20">
        <v>5.4601018798385199E-2</v>
      </c>
      <c r="F273" s="20">
        <v>0.1182970819623793</v>
      </c>
      <c r="G273" s="20">
        <v>8.2275679123359036E-2</v>
      </c>
      <c r="H273" s="20">
        <v>8.9018617418942916E-2</v>
      </c>
      <c r="I273" s="20">
        <v>0.1000961952431253</v>
      </c>
      <c r="K273" s="20">
        <v>5.7027481051909391E-2</v>
      </c>
      <c r="L273" s="20">
        <v>0.1245478210124481</v>
      </c>
      <c r="N273" s="20">
        <v>7.0069000599895778E-2</v>
      </c>
      <c r="O273" s="20">
        <v>0.21958519886859909</v>
      </c>
      <c r="P273" s="20">
        <v>0.10860107023666959</v>
      </c>
      <c r="Q273" s="20">
        <v>7.7550325095172942E-2</v>
      </c>
      <c r="R273" s="20">
        <v>9.9222419196270686E-2</v>
      </c>
      <c r="S273" s="20">
        <v>9.9789469236847395E-2</v>
      </c>
      <c r="T273" s="20">
        <v>7.2680662856172668E-2</v>
      </c>
      <c r="U273" s="20">
        <v>9.9127328657849081E-2</v>
      </c>
      <c r="V273" s="20">
        <v>7.8796527466218458E-2</v>
      </c>
      <c r="W273" s="20">
        <v>0.10082323776252</v>
      </c>
      <c r="X273" s="20">
        <v>9.7647683097799462E-2</v>
      </c>
      <c r="Y273" s="20">
        <v>5.2021970925172828E-2</v>
      </c>
      <c r="AA273" s="20">
        <v>8.2766658235798124E-2</v>
      </c>
      <c r="AB273" s="20">
        <v>0.1114649462442715</v>
      </c>
      <c r="AC273" s="20">
        <v>8.9396800936151349E-2</v>
      </c>
      <c r="AD273" s="20">
        <v>7.7332919435610672E-2</v>
      </c>
      <c r="AF273" s="20">
        <v>6.5051204209985877E-2</v>
      </c>
      <c r="AG273" s="20">
        <v>6.0463386733452168E-2</v>
      </c>
      <c r="AH273" s="20">
        <v>8.0901090379169413E-2</v>
      </c>
      <c r="AI273" s="20">
        <v>6.2409653951784723E-2</v>
      </c>
      <c r="AJ273" s="20">
        <v>1.6898854172606032E-2</v>
      </c>
      <c r="AK273" s="20">
        <v>4.5792866498581213E-2</v>
      </c>
      <c r="AL273" s="20">
        <v>0.1650114158928708</v>
      </c>
      <c r="AM273" s="20">
        <v>0.43941394731698991</v>
      </c>
      <c r="AN273" s="20">
        <v>9.8982243267429812E-2</v>
      </c>
      <c r="AP273" s="20">
        <v>6.9043344809912963E-2</v>
      </c>
      <c r="AQ273" s="20">
        <v>7.1397271268645174E-2</v>
      </c>
      <c r="AR273" s="20">
        <v>7.8166083928368921E-2</v>
      </c>
      <c r="AS273" s="20">
        <v>8.8709335746643636E-2</v>
      </c>
      <c r="AT273" s="20">
        <v>3.2441777208534243E-2</v>
      </c>
      <c r="AU273" s="20">
        <v>1.473418779368019E-2</v>
      </c>
      <c r="AV273" s="20">
        <v>0.55624052026196869</v>
      </c>
      <c r="AW273" s="20">
        <v>0.1417102844411709</v>
      </c>
      <c r="AY273" s="20">
        <v>3.052333382606022E-2</v>
      </c>
      <c r="AZ273" s="20">
        <v>3.7545234252126067E-2</v>
      </c>
      <c r="BA273" s="20">
        <v>5.4028925270434243E-2</v>
      </c>
      <c r="BB273" s="20">
        <v>7.1542058502238465E-2</v>
      </c>
      <c r="BC273" s="20">
        <v>2.4257238725975731E-2</v>
      </c>
      <c r="BD273" s="20">
        <v>2.6498245904383991E-2</v>
      </c>
      <c r="BE273" s="20">
        <v>0.1102164539477533</v>
      </c>
      <c r="BF273" s="20">
        <v>0.54328304538002403</v>
      </c>
      <c r="BG273" s="20">
        <v>6.4274491319904301E-2</v>
      </c>
    </row>
    <row r="275" spans="2:59" ht="72.5" x14ac:dyDescent="0.35">
      <c r="B275" s="17" t="s">
        <v>172</v>
      </c>
    </row>
    <row r="276" spans="2:59" x14ac:dyDescent="0.35">
      <c r="B276" s="18" t="s">
        <v>16</v>
      </c>
    </row>
    <row r="277" spans="2:59" x14ac:dyDescent="0.35">
      <c r="B277" s="19" t="s">
        <v>160</v>
      </c>
      <c r="C277" s="20">
        <v>0.17977007306811971</v>
      </c>
      <c r="D277" s="20">
        <v>0.15249282438296519</v>
      </c>
      <c r="E277" s="20">
        <v>0.2220144419502891</v>
      </c>
      <c r="F277" s="20">
        <v>0.1989206595969843</v>
      </c>
      <c r="G277" s="20">
        <v>0.20854007767563981</v>
      </c>
      <c r="H277" s="20">
        <v>0.14536556448058299</v>
      </c>
      <c r="I277" s="20">
        <v>0.14810132105756171</v>
      </c>
      <c r="K277" s="20">
        <v>0.19683272239555369</v>
      </c>
      <c r="L277" s="20">
        <v>0.1615389612427835</v>
      </c>
      <c r="N277" s="20">
        <v>0.1496227642325518</v>
      </c>
      <c r="O277" s="20">
        <v>0.1148990712489321</v>
      </c>
      <c r="P277" s="20">
        <v>0.17213127876845161</v>
      </c>
      <c r="Q277" s="20">
        <v>0.18984117464244959</v>
      </c>
      <c r="R277" s="20">
        <v>0.2316723863300012</v>
      </c>
      <c r="S277" s="20">
        <v>0.15411645443968991</v>
      </c>
      <c r="T277" s="20">
        <v>0.1428043073962405</v>
      </c>
      <c r="U277" s="20">
        <v>0.17884138635557589</v>
      </c>
      <c r="V277" s="20">
        <v>0.25015755234310449</v>
      </c>
      <c r="W277" s="20">
        <v>0.14635700132619711</v>
      </c>
      <c r="X277" s="20">
        <v>0.1726558739410865</v>
      </c>
      <c r="Y277" s="20">
        <v>0.1655273017196737</v>
      </c>
      <c r="AA277" s="20">
        <v>0.21844397183024841</v>
      </c>
      <c r="AB277" s="20">
        <v>0.17805769796849311</v>
      </c>
      <c r="AC277" s="20">
        <v>0.15516140825164629</v>
      </c>
      <c r="AD277" s="20">
        <v>0.16196845560872231</v>
      </c>
      <c r="AF277" s="20">
        <v>5.8629437850452673E-2</v>
      </c>
      <c r="AG277" s="20">
        <v>0.45183844238302678</v>
      </c>
      <c r="AH277" s="20">
        <v>7.5334891302125409E-2</v>
      </c>
      <c r="AI277" s="20">
        <v>0.10204448007599121</v>
      </c>
      <c r="AJ277" s="20">
        <v>5.3806982683102647E-2</v>
      </c>
      <c r="AK277" s="20">
        <v>1.317377138711099E-2</v>
      </c>
      <c r="AL277" s="20">
        <v>7.1357033457020783E-2</v>
      </c>
      <c r="AM277" s="20">
        <v>7.5421308631736406E-2</v>
      </c>
      <c r="AN277" s="20">
        <v>0.1241247490295662</v>
      </c>
      <c r="AP277" s="20">
        <v>3.2032927012631371E-2</v>
      </c>
      <c r="AQ277" s="20">
        <v>0.45820972220080258</v>
      </c>
      <c r="AR277" s="20">
        <v>6.4902750675360943E-2</v>
      </c>
      <c r="AS277" s="20">
        <v>6.2231152194617077E-2</v>
      </c>
      <c r="AT277" s="20">
        <v>5.8602551506525727E-2</v>
      </c>
      <c r="AU277" s="20">
        <v>3.1779410689602453E-2</v>
      </c>
      <c r="AV277" s="20">
        <v>3.6577519106107147E-2</v>
      </c>
      <c r="AW277" s="20">
        <v>7.3538545345155165E-2</v>
      </c>
      <c r="AY277" s="20">
        <v>5.127283226049674E-2</v>
      </c>
      <c r="AZ277" s="20">
        <v>0.66215789455207585</v>
      </c>
      <c r="BA277" s="20">
        <v>7.6245035345131384E-2</v>
      </c>
      <c r="BB277" s="20">
        <v>8.4266840985532679E-2</v>
      </c>
      <c r="BC277" s="20">
        <v>4.1000305099920281E-2</v>
      </c>
      <c r="BD277" s="20">
        <v>5.3715473075432132E-2</v>
      </c>
      <c r="BE277" s="20">
        <v>0</v>
      </c>
      <c r="BF277" s="20">
        <v>8.3894849071511957E-2</v>
      </c>
      <c r="BG277" s="20">
        <v>6.9046846247402469E-2</v>
      </c>
    </row>
    <row r="278" spans="2:59" x14ac:dyDescent="0.35">
      <c r="B278" s="19" t="s">
        <v>161</v>
      </c>
      <c r="C278" s="20">
        <v>0.15380859711807099</v>
      </c>
      <c r="D278" s="20">
        <v>8.0835368041342323E-2</v>
      </c>
      <c r="E278" s="20">
        <v>0.13184351763207999</v>
      </c>
      <c r="F278" s="20">
        <v>0.13281936414515291</v>
      </c>
      <c r="G278" s="20">
        <v>0.1532316088536019</v>
      </c>
      <c r="H278" s="20">
        <v>0.14760986748687571</v>
      </c>
      <c r="I278" s="20">
        <v>0.24170625731420739</v>
      </c>
      <c r="K278" s="20">
        <v>0.15692635087201451</v>
      </c>
      <c r="L278" s="20">
        <v>0.15140452834593279</v>
      </c>
      <c r="N278" s="20">
        <v>8.4114673271558846E-2</v>
      </c>
      <c r="O278" s="20">
        <v>8.2314543668731047E-2</v>
      </c>
      <c r="P278" s="20">
        <v>0.10979334159494381</v>
      </c>
      <c r="Q278" s="20">
        <v>0.1115691481035381</v>
      </c>
      <c r="R278" s="20">
        <v>0.12099820042555751</v>
      </c>
      <c r="S278" s="20">
        <v>0.1723668183922856</v>
      </c>
      <c r="T278" s="20">
        <v>0.19507955140984101</v>
      </c>
      <c r="U278" s="20">
        <v>0.17074047301490411</v>
      </c>
      <c r="V278" s="20">
        <v>0.17482777794917151</v>
      </c>
      <c r="W278" s="20">
        <v>0.1717423067328735</v>
      </c>
      <c r="X278" s="20">
        <v>0.13806298220936619</v>
      </c>
      <c r="Y278" s="20">
        <v>0.2202548825940725</v>
      </c>
      <c r="AA278" s="20">
        <v>0.20324079111373991</v>
      </c>
      <c r="AB278" s="20">
        <v>0.15846176267024209</v>
      </c>
      <c r="AC278" s="20">
        <v>0.12970914176026391</v>
      </c>
      <c r="AD278" s="20">
        <v>0.1172546946452061</v>
      </c>
      <c r="AF278" s="20">
        <v>0.41205413955767251</v>
      </c>
      <c r="AG278" s="20">
        <v>5.6331196617289567E-2</v>
      </c>
      <c r="AH278" s="20">
        <v>5.371990116880291E-2</v>
      </c>
      <c r="AI278" s="20">
        <v>5.5419886244045521E-2</v>
      </c>
      <c r="AJ278" s="20">
        <v>3.7023576878168978E-2</v>
      </c>
      <c r="AK278" s="20">
        <v>0</v>
      </c>
      <c r="AL278" s="20">
        <v>6.8507107569124842E-2</v>
      </c>
      <c r="AM278" s="20">
        <v>8.3776938889170066E-2</v>
      </c>
      <c r="AN278" s="20">
        <v>5.9896834798978178E-2</v>
      </c>
      <c r="AP278" s="20">
        <v>0.54612151344309778</v>
      </c>
      <c r="AQ278" s="20">
        <v>8.5239500969040261E-2</v>
      </c>
      <c r="AR278" s="20">
        <v>6.0024150233865141E-2</v>
      </c>
      <c r="AS278" s="20">
        <v>1.5015170118276241E-2</v>
      </c>
      <c r="AT278" s="20">
        <v>5.3650552569019787E-2</v>
      </c>
      <c r="AU278" s="20">
        <v>0</v>
      </c>
      <c r="AV278" s="20">
        <v>2.0698147304754621E-2</v>
      </c>
      <c r="AW278" s="20">
        <v>8.1443095497698514E-2</v>
      </c>
      <c r="AY278" s="20">
        <v>0.87652760731570323</v>
      </c>
      <c r="AZ278" s="20">
        <v>3.2149668624128158E-2</v>
      </c>
      <c r="BA278" s="20">
        <v>2.2937754677488039E-2</v>
      </c>
      <c r="BB278" s="20">
        <v>2.3740786266615931E-2</v>
      </c>
      <c r="BC278" s="20">
        <v>1.7560375456858669E-2</v>
      </c>
      <c r="BD278" s="20">
        <v>0</v>
      </c>
      <c r="BE278" s="20">
        <v>3.4104102054907812E-2</v>
      </c>
      <c r="BF278" s="20">
        <v>8.3150630042316875E-2</v>
      </c>
      <c r="BG278" s="20">
        <v>8.1268801511632224E-2</v>
      </c>
    </row>
    <row r="279" spans="2:59" x14ac:dyDescent="0.35">
      <c r="B279" s="19" t="s">
        <v>162</v>
      </c>
      <c r="C279" s="20">
        <v>8.4875296138831657E-2</v>
      </c>
      <c r="D279" s="20">
        <v>8.2864536752940171E-2</v>
      </c>
      <c r="E279" s="20">
        <v>6.6368504575833723E-2</v>
      </c>
      <c r="F279" s="20">
        <v>8.9397776099426354E-2</v>
      </c>
      <c r="G279" s="20">
        <v>8.4991053078035617E-2</v>
      </c>
      <c r="H279" s="20">
        <v>9.1455085301846928E-2</v>
      </c>
      <c r="I279" s="20">
        <v>9.3043941825317875E-2</v>
      </c>
      <c r="K279" s="20">
        <v>9.7319800958107355E-2</v>
      </c>
      <c r="L279" s="20">
        <v>7.3049965484088708E-2</v>
      </c>
      <c r="N279" s="20">
        <v>6.9686748713840896E-2</v>
      </c>
      <c r="O279" s="20">
        <v>1.9495297382862431E-2</v>
      </c>
      <c r="P279" s="20">
        <v>4.2965111321144278E-2</v>
      </c>
      <c r="Q279" s="20">
        <v>7.588811810806112E-2</v>
      </c>
      <c r="R279" s="20">
        <v>6.1105432319139709E-2</v>
      </c>
      <c r="S279" s="20">
        <v>7.3075538436569928E-2</v>
      </c>
      <c r="T279" s="20">
        <v>8.0521330777527086E-2</v>
      </c>
      <c r="U279" s="20">
        <v>6.3211157929804793E-2</v>
      </c>
      <c r="V279" s="20">
        <v>9.6823173910973129E-2</v>
      </c>
      <c r="W279" s="20">
        <v>0.12854595393070101</v>
      </c>
      <c r="X279" s="20">
        <v>9.9836630944242541E-2</v>
      </c>
      <c r="Y279" s="20">
        <v>0.1185718268944788</v>
      </c>
      <c r="AA279" s="20">
        <v>0.10756015321131381</v>
      </c>
      <c r="AB279" s="20">
        <v>0.1041635759118486</v>
      </c>
      <c r="AC279" s="20">
        <v>5.9213376815616517E-2</v>
      </c>
      <c r="AD279" s="20">
        <v>6.3165373233102354E-2</v>
      </c>
      <c r="AF279" s="20">
        <v>4.8792430006628147E-2</v>
      </c>
      <c r="AG279" s="20">
        <v>6.9040804147070298E-2</v>
      </c>
      <c r="AH279" s="20">
        <v>0.56791089548236962</v>
      </c>
      <c r="AI279" s="20">
        <v>4.5085795236985332E-2</v>
      </c>
      <c r="AJ279" s="20">
        <v>2.32362705544309E-2</v>
      </c>
      <c r="AK279" s="20">
        <v>1.5775038423628821E-2</v>
      </c>
      <c r="AL279" s="20">
        <v>4.1546501493283997E-2</v>
      </c>
      <c r="AM279" s="20">
        <v>3.4605792475016141E-2</v>
      </c>
      <c r="AN279" s="20">
        <v>4.042189401083221E-2</v>
      </c>
      <c r="AP279" s="20">
        <v>4.6548429925596803E-2</v>
      </c>
      <c r="AQ279" s="20">
        <v>6.8377522044916497E-2</v>
      </c>
      <c r="AR279" s="20">
        <v>0.59278005315906823</v>
      </c>
      <c r="AS279" s="20">
        <v>2.1678331303647439E-2</v>
      </c>
      <c r="AT279" s="20">
        <v>2.7782297306171471E-2</v>
      </c>
      <c r="AU279" s="20">
        <v>1.7161059692966159E-2</v>
      </c>
      <c r="AV279" s="20">
        <v>2.183561219624881E-2</v>
      </c>
      <c r="AW279" s="20">
        <v>3.7055478169713503E-2</v>
      </c>
      <c r="AY279" s="20">
        <v>1.44336891225786E-2</v>
      </c>
      <c r="AZ279" s="20">
        <v>3.7925835743272553E-2</v>
      </c>
      <c r="BA279" s="20">
        <v>0.79347890815884636</v>
      </c>
      <c r="BB279" s="20">
        <v>3.7574180497729641E-2</v>
      </c>
      <c r="BC279" s="20">
        <v>2.9143787855406011E-2</v>
      </c>
      <c r="BD279" s="20">
        <v>0</v>
      </c>
      <c r="BE279" s="20">
        <v>0</v>
      </c>
      <c r="BF279" s="20">
        <v>9.1704892943617056E-2</v>
      </c>
      <c r="BG279" s="20">
        <v>6.1435539149729511E-2</v>
      </c>
    </row>
    <row r="280" spans="2:59" x14ac:dyDescent="0.35">
      <c r="B280" s="19" t="s">
        <v>163</v>
      </c>
      <c r="C280" s="20">
        <v>0.2178875300540439</v>
      </c>
      <c r="D280" s="20">
        <v>0.1317996331976975</v>
      </c>
      <c r="E280" s="20">
        <v>0.17496998355841559</v>
      </c>
      <c r="F280" s="20">
        <v>0.1722133782563717</v>
      </c>
      <c r="G280" s="20">
        <v>0.25555298399675119</v>
      </c>
      <c r="H280" s="20">
        <v>0.26835636937927498</v>
      </c>
      <c r="I280" s="20">
        <v>0.2826033406742422</v>
      </c>
      <c r="K280" s="20">
        <v>0.25053653994025948</v>
      </c>
      <c r="L280" s="20">
        <v>0.18684278604157301</v>
      </c>
      <c r="N280" s="20">
        <v>8.8623681971593482E-2</v>
      </c>
      <c r="O280" s="20">
        <v>0.12172475448394569</v>
      </c>
      <c r="P280" s="20">
        <v>0.20847427504238919</v>
      </c>
      <c r="Q280" s="20">
        <v>0.25765270834803838</v>
      </c>
      <c r="R280" s="20">
        <v>0.26424033883653147</v>
      </c>
      <c r="S280" s="20">
        <v>0.25784288357327573</v>
      </c>
      <c r="T280" s="20">
        <v>0.23402594084228401</v>
      </c>
      <c r="U280" s="20">
        <v>0.24990294197881049</v>
      </c>
      <c r="V280" s="20">
        <v>0.16371280566293789</v>
      </c>
      <c r="W280" s="20">
        <v>0.2348696282470448</v>
      </c>
      <c r="X280" s="20">
        <v>0.2360769000803985</v>
      </c>
      <c r="Y280" s="20">
        <v>0.27352662616307061</v>
      </c>
      <c r="AA280" s="20">
        <v>0.14546661578005571</v>
      </c>
      <c r="AB280" s="20">
        <v>0.19408141381802671</v>
      </c>
      <c r="AC280" s="20">
        <v>0.31700002393531412</v>
      </c>
      <c r="AD280" s="20">
        <v>0.2341291093072676</v>
      </c>
      <c r="AF280" s="20">
        <v>0.35590628283479381</v>
      </c>
      <c r="AG280" s="20">
        <v>0.13330737677218321</v>
      </c>
      <c r="AH280" s="20">
        <v>8.5810306916250925E-2</v>
      </c>
      <c r="AI280" s="20">
        <v>8.8328973490672896E-2</v>
      </c>
      <c r="AJ280" s="20">
        <v>0.66952425619785672</v>
      </c>
      <c r="AK280" s="20">
        <v>5.709646625726561E-2</v>
      </c>
      <c r="AL280" s="20">
        <v>0.22716687161624571</v>
      </c>
      <c r="AM280" s="20">
        <v>8.4359690200463869E-2</v>
      </c>
      <c r="AN280" s="20">
        <v>0.1822853251941686</v>
      </c>
      <c r="AP280" s="20">
        <v>0.26985607786067117</v>
      </c>
      <c r="AQ280" s="20">
        <v>0.1316102186555175</v>
      </c>
      <c r="AR280" s="20">
        <v>7.781697159070057E-2</v>
      </c>
      <c r="AS280" s="20">
        <v>3.6541602629265223E-2</v>
      </c>
      <c r="AT280" s="20">
        <v>0.69352714918634473</v>
      </c>
      <c r="AU280" s="20">
        <v>0</v>
      </c>
      <c r="AV280" s="20">
        <v>0.10769480765564041</v>
      </c>
      <c r="AW280" s="20">
        <v>0.14938330470372399</v>
      </c>
      <c r="AY280" s="20">
        <v>2.200374000365635E-2</v>
      </c>
      <c r="AZ280" s="20">
        <v>6.4229804316897871E-2</v>
      </c>
      <c r="BA280" s="20">
        <v>1.250748296328975E-2</v>
      </c>
      <c r="BB280" s="20">
        <v>4.2537470419505972E-2</v>
      </c>
      <c r="BC280" s="20">
        <v>0.81832242198178473</v>
      </c>
      <c r="BD280" s="20">
        <v>0</v>
      </c>
      <c r="BE280" s="20">
        <v>7.3512144235082103E-3</v>
      </c>
      <c r="BF280" s="20">
        <v>6.0392666143008457E-2</v>
      </c>
      <c r="BG280" s="20">
        <v>5.3248088183794312E-2</v>
      </c>
    </row>
    <row r="281" spans="2:59" x14ac:dyDescent="0.35">
      <c r="B281" s="19" t="s">
        <v>164</v>
      </c>
      <c r="C281" s="20">
        <v>0.1050348916635865</v>
      </c>
      <c r="D281" s="20">
        <v>0.2498836811822944</v>
      </c>
      <c r="E281" s="20">
        <v>0.14418876560375321</v>
      </c>
      <c r="F281" s="20">
        <v>9.6061157424586818E-2</v>
      </c>
      <c r="G281" s="20">
        <v>6.8498472647238934E-2</v>
      </c>
      <c r="H281" s="20">
        <v>6.6081809049663778E-2</v>
      </c>
      <c r="I281" s="20">
        <v>3.9724511327320119E-2</v>
      </c>
      <c r="K281" s="20">
        <v>9.4817127270106494E-2</v>
      </c>
      <c r="L281" s="20">
        <v>0.1144310038942197</v>
      </c>
      <c r="N281" s="20">
        <v>7.7961533929418889E-2</v>
      </c>
      <c r="O281" s="20">
        <v>2.6837951385223491E-2</v>
      </c>
      <c r="P281" s="20">
        <v>9.095811732054003E-2</v>
      </c>
      <c r="Q281" s="20">
        <v>8.5104787778128951E-2</v>
      </c>
      <c r="R281" s="20">
        <v>0.1310559708799709</v>
      </c>
      <c r="S281" s="20">
        <v>0.1146483094188018</v>
      </c>
      <c r="T281" s="20">
        <v>0.10980955405362661</v>
      </c>
      <c r="U281" s="20">
        <v>0.1211657352239586</v>
      </c>
      <c r="V281" s="20">
        <v>0.1411395801226322</v>
      </c>
      <c r="W281" s="20">
        <v>9.3555741315171193E-2</v>
      </c>
      <c r="X281" s="20">
        <v>9.0568712556699682E-2</v>
      </c>
      <c r="Y281" s="20">
        <v>8.7789606916614887E-2</v>
      </c>
      <c r="AA281" s="20">
        <v>0.10833979175686601</v>
      </c>
      <c r="AB281" s="20">
        <v>0.1133507215273595</v>
      </c>
      <c r="AC281" s="20">
        <v>0.1066959415130803</v>
      </c>
      <c r="AD281" s="20">
        <v>9.1646439823154346E-2</v>
      </c>
      <c r="AF281" s="20">
        <v>2.021860735658678E-2</v>
      </c>
      <c r="AG281" s="20">
        <v>0.12696392370026979</v>
      </c>
      <c r="AH281" s="20">
        <v>7.7436622475771294E-2</v>
      </c>
      <c r="AI281" s="20">
        <v>0.49894308730498999</v>
      </c>
      <c r="AJ281" s="20">
        <v>3.4688952068380317E-2</v>
      </c>
      <c r="AK281" s="20">
        <v>3.8885949200972367E-2</v>
      </c>
      <c r="AL281" s="20">
        <v>7.0091998771617578E-2</v>
      </c>
      <c r="AM281" s="20">
        <v>0</v>
      </c>
      <c r="AN281" s="20">
        <v>0.21214562178764759</v>
      </c>
      <c r="AP281" s="20">
        <v>2.207056088674219E-2</v>
      </c>
      <c r="AQ281" s="20">
        <v>0.10706326996008669</v>
      </c>
      <c r="AR281" s="20">
        <v>7.2115964685969439E-2</v>
      </c>
      <c r="AS281" s="20">
        <v>0.63809419839517367</v>
      </c>
      <c r="AT281" s="20">
        <v>2.6223296078039009E-2</v>
      </c>
      <c r="AU281" s="20">
        <v>1.133000631470359E-2</v>
      </c>
      <c r="AV281" s="20">
        <v>0</v>
      </c>
      <c r="AW281" s="20">
        <v>9.2189738097259361E-2</v>
      </c>
      <c r="AY281" s="20">
        <v>7.1134691078817563E-3</v>
      </c>
      <c r="AZ281" s="20">
        <v>6.0318397401643478E-2</v>
      </c>
      <c r="BA281" s="20">
        <v>2.8110441408343519E-2</v>
      </c>
      <c r="BB281" s="20">
        <v>0.67707626753498862</v>
      </c>
      <c r="BC281" s="20">
        <v>1.9024364685571071E-2</v>
      </c>
      <c r="BD281" s="20">
        <v>1.290173214626089E-2</v>
      </c>
      <c r="BE281" s="20">
        <v>1.7740990665032739E-2</v>
      </c>
      <c r="BF281" s="20">
        <v>1.01100299132065E-2</v>
      </c>
      <c r="BG281" s="20">
        <v>2.6564313458872321E-2</v>
      </c>
    </row>
    <row r="282" spans="2:59" x14ac:dyDescent="0.35">
      <c r="B282" s="19" t="s">
        <v>165</v>
      </c>
      <c r="C282" s="20">
        <v>3.2207014692665417E-2</v>
      </c>
      <c r="D282" s="20">
        <v>1.9597078609789601E-2</v>
      </c>
      <c r="E282" s="20">
        <v>3.4827764364996558E-2</v>
      </c>
      <c r="F282" s="20">
        <v>2.3566637258092851E-2</v>
      </c>
      <c r="G282" s="20">
        <v>2.851185876736682E-2</v>
      </c>
      <c r="H282" s="20">
        <v>5.4899760815276553E-2</v>
      </c>
      <c r="I282" s="20">
        <v>3.3245776533696467E-2</v>
      </c>
      <c r="K282" s="20">
        <v>3.1988094987795833E-2</v>
      </c>
      <c r="L282" s="20">
        <v>3.2557059160507183E-2</v>
      </c>
      <c r="N282" s="20">
        <v>0.35800622983975122</v>
      </c>
      <c r="O282" s="20">
        <v>0</v>
      </c>
      <c r="P282" s="20">
        <v>0</v>
      </c>
      <c r="Q282" s="20">
        <v>0</v>
      </c>
      <c r="R282" s="20">
        <v>0</v>
      </c>
      <c r="S282" s="20">
        <v>0</v>
      </c>
      <c r="T282" s="20">
        <v>0</v>
      </c>
      <c r="U282" s="20">
        <v>0</v>
      </c>
      <c r="V282" s="20">
        <v>0</v>
      </c>
      <c r="W282" s="20">
        <v>0</v>
      </c>
      <c r="X282" s="20">
        <v>0</v>
      </c>
      <c r="Y282" s="20">
        <v>0</v>
      </c>
      <c r="AA282" s="20">
        <v>3.686339909995448E-2</v>
      </c>
      <c r="AB282" s="20">
        <v>3.3929949189594341E-2</v>
      </c>
      <c r="AC282" s="20">
        <v>2.3295967009427019E-2</v>
      </c>
      <c r="AD282" s="20">
        <v>3.3325510884341249E-2</v>
      </c>
      <c r="AF282" s="20">
        <v>1.8591894294760531E-3</v>
      </c>
      <c r="AG282" s="20">
        <v>5.2725157395678143E-3</v>
      </c>
      <c r="AH282" s="20">
        <v>0</v>
      </c>
      <c r="AI282" s="20">
        <v>1.982171023405559E-2</v>
      </c>
      <c r="AJ282" s="20">
        <v>0</v>
      </c>
      <c r="AK282" s="20">
        <v>0.81383480688295307</v>
      </c>
      <c r="AL282" s="20">
        <v>0</v>
      </c>
      <c r="AM282" s="20">
        <v>1.623593313017975E-2</v>
      </c>
      <c r="AN282" s="20">
        <v>2.202620465792663E-2</v>
      </c>
      <c r="AP282" s="20">
        <v>0</v>
      </c>
      <c r="AQ282" s="20">
        <v>6.1556693083795969E-3</v>
      </c>
      <c r="AR282" s="20">
        <v>7.30772733187864E-3</v>
      </c>
      <c r="AS282" s="20">
        <v>1.2130021114571871E-2</v>
      </c>
      <c r="AT282" s="20">
        <v>0</v>
      </c>
      <c r="AU282" s="20">
        <v>0.92520605157096669</v>
      </c>
      <c r="AV282" s="20">
        <v>0</v>
      </c>
      <c r="AW282" s="20">
        <v>7.0750377052226417E-3</v>
      </c>
      <c r="AY282" s="20">
        <v>0</v>
      </c>
      <c r="AZ282" s="20">
        <v>0</v>
      </c>
      <c r="BA282" s="20">
        <v>0</v>
      </c>
      <c r="BB282" s="20">
        <v>2.5995622724058931E-3</v>
      </c>
      <c r="BC282" s="20">
        <v>1.6924017675945401E-3</v>
      </c>
      <c r="BD282" s="20">
        <v>0.8969098140319417</v>
      </c>
      <c r="BE282" s="20">
        <v>0</v>
      </c>
      <c r="BF282" s="20">
        <v>0</v>
      </c>
      <c r="BG282" s="20">
        <v>1.9105281576377042E-2</v>
      </c>
    </row>
    <row r="283" spans="2:59" x14ac:dyDescent="0.35">
      <c r="B283" s="19" t="s">
        <v>166</v>
      </c>
      <c r="C283" s="20">
        <v>1.0387565529520131E-2</v>
      </c>
      <c r="D283" s="20">
        <v>6.4793059056672134E-3</v>
      </c>
      <c r="E283" s="20">
        <v>1.1493300563262509E-2</v>
      </c>
      <c r="F283" s="20">
        <v>2.1427203695777681E-2</v>
      </c>
      <c r="G283" s="20">
        <v>1.254094608933386E-2</v>
      </c>
      <c r="H283" s="20">
        <v>1.255352347487847E-2</v>
      </c>
      <c r="I283" s="20">
        <v>0</v>
      </c>
      <c r="K283" s="20">
        <v>6.6538310456378154E-3</v>
      </c>
      <c r="L283" s="20">
        <v>1.320663058711747E-2</v>
      </c>
      <c r="N283" s="20">
        <v>0</v>
      </c>
      <c r="O283" s="20">
        <v>0</v>
      </c>
      <c r="P283" s="20">
        <v>0.2069403580094448</v>
      </c>
      <c r="Q283" s="20">
        <v>0</v>
      </c>
      <c r="R283" s="20">
        <v>0</v>
      </c>
      <c r="S283" s="20">
        <v>0</v>
      </c>
      <c r="T283" s="20">
        <v>0</v>
      </c>
      <c r="U283" s="20">
        <v>0</v>
      </c>
      <c r="V283" s="20">
        <v>0</v>
      </c>
      <c r="W283" s="20">
        <v>0</v>
      </c>
      <c r="X283" s="20">
        <v>0</v>
      </c>
      <c r="Y283" s="20">
        <v>0</v>
      </c>
      <c r="AA283" s="20">
        <v>1.2036050579010211E-2</v>
      </c>
      <c r="AB283" s="20">
        <v>3.9408318602702974E-3</v>
      </c>
      <c r="AC283" s="20">
        <v>1.011342161598501E-2</v>
      </c>
      <c r="AD283" s="20">
        <v>1.5581043050497619E-2</v>
      </c>
      <c r="AF283" s="20">
        <v>1.635399563030174E-3</v>
      </c>
      <c r="AG283" s="20">
        <v>1.8673218643664401E-2</v>
      </c>
      <c r="AH283" s="20">
        <v>1.4168286375935771E-2</v>
      </c>
      <c r="AI283" s="20">
        <v>0</v>
      </c>
      <c r="AJ283" s="20">
        <v>0</v>
      </c>
      <c r="AK283" s="20">
        <v>0</v>
      </c>
      <c r="AL283" s="20">
        <v>7.3552703827841782E-3</v>
      </c>
      <c r="AM283" s="20">
        <v>0</v>
      </c>
      <c r="AN283" s="20">
        <v>2.7060245953881991E-2</v>
      </c>
      <c r="AP283" s="20">
        <v>0</v>
      </c>
      <c r="AQ283" s="20">
        <v>1.2541327493568181E-2</v>
      </c>
      <c r="AR283" s="20">
        <v>1.329131023104742E-2</v>
      </c>
      <c r="AS283" s="20">
        <v>0</v>
      </c>
      <c r="AT283" s="20">
        <v>3.179136667833865E-3</v>
      </c>
      <c r="AU283" s="20">
        <v>0</v>
      </c>
      <c r="AV283" s="20">
        <v>0</v>
      </c>
      <c r="AW283" s="20">
        <v>2.7227158884408902E-2</v>
      </c>
      <c r="AY283" s="20">
        <v>0</v>
      </c>
      <c r="AZ283" s="20">
        <v>2.208846502649576E-3</v>
      </c>
      <c r="BA283" s="20">
        <v>0</v>
      </c>
      <c r="BB283" s="20">
        <v>4.4428408389329318E-3</v>
      </c>
      <c r="BC283" s="20">
        <v>3.9791249154362794E-3</v>
      </c>
      <c r="BD283" s="20">
        <v>0</v>
      </c>
      <c r="BE283" s="20">
        <v>8.5219614201258783E-3</v>
      </c>
      <c r="BF283" s="20">
        <v>4.9139693180149458E-3</v>
      </c>
      <c r="BG283" s="20">
        <v>0.1431890084149974</v>
      </c>
    </row>
    <row r="284" spans="2:59" ht="29" x14ac:dyDescent="0.35">
      <c r="B284" s="19" t="s">
        <v>167</v>
      </c>
      <c r="C284" s="20">
        <v>1.536003951398362E-2</v>
      </c>
      <c r="D284" s="20">
        <v>3.925585941526797E-2</v>
      </c>
      <c r="E284" s="20">
        <v>2.76708196493002E-2</v>
      </c>
      <c r="F284" s="20">
        <v>1.620093710688866E-2</v>
      </c>
      <c r="G284" s="20">
        <v>9.844862425770028E-3</v>
      </c>
      <c r="H284" s="20">
        <v>5.2945130638876233E-3</v>
      </c>
      <c r="I284" s="20">
        <v>0</v>
      </c>
      <c r="K284" s="20">
        <v>1.5282462920786539E-2</v>
      </c>
      <c r="L284" s="20">
        <v>1.550071537542057E-2</v>
      </c>
      <c r="N284" s="20">
        <v>4.7121613264422919E-3</v>
      </c>
      <c r="O284" s="20">
        <v>6.929257823065893E-2</v>
      </c>
      <c r="P284" s="20">
        <v>0</v>
      </c>
      <c r="Q284" s="20">
        <v>2.3038981447197709E-2</v>
      </c>
      <c r="R284" s="20">
        <v>8.8866191722942779E-3</v>
      </c>
      <c r="S284" s="20">
        <v>3.012492839682326E-2</v>
      </c>
      <c r="T284" s="20">
        <v>2.4124092504191969E-2</v>
      </c>
      <c r="U284" s="20">
        <v>1.054419478644872E-2</v>
      </c>
      <c r="V284" s="20">
        <v>1.0815724526494319E-2</v>
      </c>
      <c r="W284" s="20">
        <v>1.9065055953958431E-2</v>
      </c>
      <c r="X284" s="20">
        <v>2.4086541473156441E-2</v>
      </c>
      <c r="Y284" s="20">
        <v>0</v>
      </c>
      <c r="AA284" s="20">
        <v>7.8608120407299784E-3</v>
      </c>
      <c r="AB284" s="20">
        <v>1.475446490143017E-2</v>
      </c>
      <c r="AC284" s="20">
        <v>1.2416144099070721E-2</v>
      </c>
      <c r="AD284" s="20">
        <v>2.672022729576122E-2</v>
      </c>
      <c r="AF284" s="20">
        <v>3.733022593933081E-3</v>
      </c>
      <c r="AG284" s="20">
        <v>1.059766838429636E-2</v>
      </c>
      <c r="AH284" s="20">
        <v>1.422240835888974E-2</v>
      </c>
      <c r="AI284" s="20">
        <v>8.7733164167818414E-2</v>
      </c>
      <c r="AJ284" s="20">
        <v>1.8174038784534389E-2</v>
      </c>
      <c r="AK284" s="20">
        <v>0</v>
      </c>
      <c r="AL284" s="20">
        <v>3.07463111641705E-3</v>
      </c>
      <c r="AM284" s="20">
        <v>0</v>
      </c>
      <c r="AN284" s="20">
        <v>4.9071594167792117E-2</v>
      </c>
      <c r="AP284" s="20">
        <v>5.389972303792092E-3</v>
      </c>
      <c r="AQ284" s="20">
        <v>3.1568294011044521E-3</v>
      </c>
      <c r="AR284" s="20">
        <v>2.1237794001973329E-2</v>
      </c>
      <c r="AS284" s="20">
        <v>5.4261414223069078E-2</v>
      </c>
      <c r="AT284" s="20">
        <v>2.4084749559838688E-2</v>
      </c>
      <c r="AU284" s="20">
        <v>0</v>
      </c>
      <c r="AV284" s="20">
        <v>0</v>
      </c>
      <c r="AW284" s="20">
        <v>2.780494728063165E-2</v>
      </c>
      <c r="AY284" s="20">
        <v>3.2002670697028101E-3</v>
      </c>
      <c r="AZ284" s="20">
        <v>9.1964799210226267E-3</v>
      </c>
      <c r="BA284" s="20">
        <v>2.0944539173298589E-2</v>
      </c>
      <c r="BB284" s="20">
        <v>3.3447140894514393E-2</v>
      </c>
      <c r="BC284" s="20">
        <v>1.097078554226639E-2</v>
      </c>
      <c r="BD284" s="20">
        <v>0</v>
      </c>
      <c r="BE284" s="20">
        <v>7.8005783225949142E-3</v>
      </c>
      <c r="BF284" s="20">
        <v>4.4249886213908914E-3</v>
      </c>
      <c r="BG284" s="20">
        <v>8.0572000110134198E-2</v>
      </c>
    </row>
    <row r="285" spans="2:59" x14ac:dyDescent="0.35">
      <c r="B285" s="19" t="s">
        <v>168</v>
      </c>
      <c r="C285" s="20">
        <v>1.5951672483391861E-2</v>
      </c>
      <c r="D285" s="20">
        <v>4.1112018611814599E-2</v>
      </c>
      <c r="E285" s="20">
        <v>2.460930346813137E-2</v>
      </c>
      <c r="F285" s="20">
        <v>1.145565314371347E-2</v>
      </c>
      <c r="G285" s="20">
        <v>1.525967346647685E-2</v>
      </c>
      <c r="H285" s="20">
        <v>1.0548383522469571E-2</v>
      </c>
      <c r="I285" s="20">
        <v>0</v>
      </c>
      <c r="K285" s="20">
        <v>1.4325337824391869E-2</v>
      </c>
      <c r="L285" s="20">
        <v>1.7611055432783448E-2</v>
      </c>
      <c r="N285" s="20">
        <v>9.0026335922869429E-3</v>
      </c>
      <c r="O285" s="20">
        <v>0.21383400959058879</v>
      </c>
      <c r="P285" s="20">
        <v>1.0469569894091431E-2</v>
      </c>
      <c r="Q285" s="20">
        <v>2.353303633217722E-2</v>
      </c>
      <c r="R285" s="20">
        <v>1.3096590980695251E-2</v>
      </c>
      <c r="S285" s="20">
        <v>1.179765390027602E-2</v>
      </c>
      <c r="T285" s="20">
        <v>2.3976787511362261E-2</v>
      </c>
      <c r="U285" s="20">
        <v>1.6141208564798091E-2</v>
      </c>
      <c r="V285" s="20">
        <v>9.77172543237129E-3</v>
      </c>
      <c r="W285" s="20">
        <v>0</v>
      </c>
      <c r="X285" s="20">
        <v>5.2149420542721876E-3</v>
      </c>
      <c r="Y285" s="20">
        <v>0</v>
      </c>
      <c r="AA285" s="20">
        <v>1.432946280734212E-2</v>
      </c>
      <c r="AB285" s="20">
        <v>1.6036629420622232E-2</v>
      </c>
      <c r="AC285" s="20">
        <v>3.9812769949974401E-3</v>
      </c>
      <c r="AD285" s="20">
        <v>2.8200903414378451E-2</v>
      </c>
      <c r="AF285" s="20">
        <v>4.120572812100964E-3</v>
      </c>
      <c r="AG285" s="20">
        <v>1.5287552282306421E-2</v>
      </c>
      <c r="AH285" s="20">
        <v>2.4011098069140469E-2</v>
      </c>
      <c r="AI285" s="20">
        <v>1.7324810523619609E-2</v>
      </c>
      <c r="AJ285" s="20">
        <v>1.802372311994354E-2</v>
      </c>
      <c r="AK285" s="20">
        <v>0</v>
      </c>
      <c r="AL285" s="20">
        <v>3.7834924310120991E-3</v>
      </c>
      <c r="AM285" s="20">
        <v>1.511601953603E-2</v>
      </c>
      <c r="AN285" s="20">
        <v>6.4113031125554026E-2</v>
      </c>
      <c r="AP285" s="20">
        <v>8.0893608801508483E-3</v>
      </c>
      <c r="AQ285" s="20">
        <v>6.3395635574152757E-3</v>
      </c>
      <c r="AR285" s="20">
        <v>1.184534664777568E-2</v>
      </c>
      <c r="AS285" s="20">
        <v>2.2427677566386979E-2</v>
      </c>
      <c r="AT285" s="20">
        <v>2.092501180772844E-2</v>
      </c>
      <c r="AU285" s="20">
        <v>0</v>
      </c>
      <c r="AV285" s="20">
        <v>0</v>
      </c>
      <c r="AW285" s="20">
        <v>3.9779379649142133E-2</v>
      </c>
      <c r="AY285" s="20">
        <v>0</v>
      </c>
      <c r="AZ285" s="20">
        <v>1.06028439261349E-2</v>
      </c>
      <c r="BA285" s="20">
        <v>0</v>
      </c>
      <c r="BB285" s="20">
        <v>2.7094162849687419E-2</v>
      </c>
      <c r="BC285" s="20">
        <v>5.9632825832746641E-3</v>
      </c>
      <c r="BD285" s="20">
        <v>1.015991588284933E-2</v>
      </c>
      <c r="BE285" s="20">
        <v>8.9270803514614402E-3</v>
      </c>
      <c r="BF285" s="20">
        <v>0</v>
      </c>
      <c r="BG285" s="20">
        <v>0.1575546100716676</v>
      </c>
    </row>
    <row r="286" spans="2:59" x14ac:dyDescent="0.35">
      <c r="B286" s="19" t="s">
        <v>169</v>
      </c>
      <c r="C286" s="20">
        <v>1.4961063543238109E-2</v>
      </c>
      <c r="D286" s="20">
        <v>6.2630715801160579E-3</v>
      </c>
      <c r="E286" s="20">
        <v>5.6192532444450599E-3</v>
      </c>
      <c r="F286" s="20">
        <v>1.2075144277233701E-2</v>
      </c>
      <c r="G286" s="20">
        <v>1.6995133748122251E-2</v>
      </c>
      <c r="H286" s="20">
        <v>2.6828342183629238E-2</v>
      </c>
      <c r="I286" s="20">
        <v>2.1055311108477689E-2</v>
      </c>
      <c r="K286" s="20">
        <v>2.105567629135955E-2</v>
      </c>
      <c r="L286" s="20">
        <v>9.0575655348520533E-3</v>
      </c>
      <c r="N286" s="20">
        <v>1.0242459120021381E-2</v>
      </c>
      <c r="O286" s="20">
        <v>9.6457684433827934E-2</v>
      </c>
      <c r="P286" s="20">
        <v>0</v>
      </c>
      <c r="Q286" s="20">
        <v>0</v>
      </c>
      <c r="R286" s="20">
        <v>2.395373336850206E-2</v>
      </c>
      <c r="S286" s="20">
        <v>4.9250914827846919E-3</v>
      </c>
      <c r="T286" s="20">
        <v>0</v>
      </c>
      <c r="U286" s="20">
        <v>1.230027558370626E-2</v>
      </c>
      <c r="V286" s="20">
        <v>2.2363165946835961E-2</v>
      </c>
      <c r="W286" s="20">
        <v>8.2612835196082066E-3</v>
      </c>
      <c r="X286" s="20">
        <v>5.1510083947583036E-3</v>
      </c>
      <c r="Y286" s="20">
        <v>2.6791868687455402E-2</v>
      </c>
      <c r="AA286" s="20">
        <v>1.77595791046504E-2</v>
      </c>
      <c r="AB286" s="20">
        <v>1.6069596607122441E-2</v>
      </c>
      <c r="AC286" s="20">
        <v>1.0788786934112801E-2</v>
      </c>
      <c r="AD286" s="20">
        <v>1.4503097383348091E-2</v>
      </c>
      <c r="AF286" s="20">
        <v>1.5988488631667439E-2</v>
      </c>
      <c r="AG286" s="20">
        <v>6.6605401783642786E-3</v>
      </c>
      <c r="AH286" s="20">
        <v>0</v>
      </c>
      <c r="AI286" s="20">
        <v>0</v>
      </c>
      <c r="AJ286" s="20">
        <v>9.612675339640521E-2</v>
      </c>
      <c r="AK286" s="20">
        <v>1.5634798826958458E-2</v>
      </c>
      <c r="AL286" s="20">
        <v>0</v>
      </c>
      <c r="AM286" s="20">
        <v>0</v>
      </c>
      <c r="AN286" s="20">
        <v>5.2915636011693502E-2</v>
      </c>
      <c r="AP286" s="20">
        <v>5.5214761147313503E-3</v>
      </c>
      <c r="AQ286" s="20">
        <v>5.9478291423262844E-3</v>
      </c>
      <c r="AR286" s="20">
        <v>0</v>
      </c>
      <c r="AS286" s="20">
        <v>0</v>
      </c>
      <c r="AT286" s="20">
        <v>3.6552796039517561E-2</v>
      </c>
      <c r="AU286" s="20">
        <v>0</v>
      </c>
      <c r="AV286" s="20">
        <v>2.0827444678353541E-2</v>
      </c>
      <c r="AW286" s="20">
        <v>3.652371178081925E-2</v>
      </c>
      <c r="AY286" s="20">
        <v>0</v>
      </c>
      <c r="AZ286" s="20">
        <v>0</v>
      </c>
      <c r="BA286" s="20">
        <v>0</v>
      </c>
      <c r="BB286" s="20">
        <v>0</v>
      </c>
      <c r="BC286" s="20">
        <v>4.3486671019988352E-3</v>
      </c>
      <c r="BD286" s="20">
        <v>0</v>
      </c>
      <c r="BE286" s="20">
        <v>0</v>
      </c>
      <c r="BF286" s="20">
        <v>1.7430521274511172E-2</v>
      </c>
      <c r="BG286" s="20">
        <v>0.23502045245535549</v>
      </c>
    </row>
    <row r="287" spans="2:59" x14ac:dyDescent="0.35">
      <c r="B287" s="19" t="s">
        <v>170</v>
      </c>
      <c r="C287" s="20">
        <v>8.1008404687105795E-2</v>
      </c>
      <c r="D287" s="20">
        <v>9.3540997783679858E-2</v>
      </c>
      <c r="E287" s="20">
        <v>7.7650059331975843E-2</v>
      </c>
      <c r="F287" s="20">
        <v>0.1016700481477559</v>
      </c>
      <c r="G287" s="20">
        <v>7.5255319345560817E-2</v>
      </c>
      <c r="H287" s="20">
        <v>9.5801353295717304E-2</v>
      </c>
      <c r="I287" s="20">
        <v>5.3455301384034197E-2</v>
      </c>
      <c r="K287" s="20">
        <v>5.4769830842952637E-2</v>
      </c>
      <c r="L287" s="20">
        <v>0.1070370057825598</v>
      </c>
      <c r="N287" s="20">
        <v>4.6496299936957787E-2</v>
      </c>
      <c r="O287" s="20">
        <v>0.1103984918154403</v>
      </c>
      <c r="P287" s="20">
        <v>9.5257843184767807E-2</v>
      </c>
      <c r="Q287" s="20">
        <v>0.15206800740310661</v>
      </c>
      <c r="R287" s="20">
        <v>6.7022306743170904E-2</v>
      </c>
      <c r="S287" s="20">
        <v>9.312960750745268E-2</v>
      </c>
      <c r="T287" s="20">
        <v>9.4927653489213268E-2</v>
      </c>
      <c r="U287" s="20">
        <v>6.6995451904259609E-2</v>
      </c>
      <c r="V287" s="20">
        <v>5.1510872153179808E-2</v>
      </c>
      <c r="W287" s="20">
        <v>0.10796334317885491</v>
      </c>
      <c r="X287" s="20">
        <v>0.1235726118054668</v>
      </c>
      <c r="Y287" s="20">
        <v>4.4898322031712762E-2</v>
      </c>
      <c r="AA287" s="20">
        <v>3.6494299703272878E-2</v>
      </c>
      <c r="AB287" s="20">
        <v>7.380287205575764E-2</v>
      </c>
      <c r="AC287" s="20">
        <v>8.3366740327871142E-2</v>
      </c>
      <c r="AD287" s="20">
        <v>0.13470003643219999</v>
      </c>
      <c r="AF287" s="20">
        <v>2.4042448969041411E-2</v>
      </c>
      <c r="AG287" s="20">
        <v>3.5473960575026199E-2</v>
      </c>
      <c r="AH287" s="20">
        <v>1.549002602459282E-2</v>
      </c>
      <c r="AI287" s="20">
        <v>2.1804128871735891E-2</v>
      </c>
      <c r="AJ287" s="20">
        <v>3.2496592144571172E-2</v>
      </c>
      <c r="AK287" s="20">
        <v>0</v>
      </c>
      <c r="AL287" s="20">
        <v>0.35864143778762603</v>
      </c>
      <c r="AM287" s="20">
        <v>0.18712463332394541</v>
      </c>
      <c r="AN287" s="20">
        <v>7.633562680615813E-2</v>
      </c>
      <c r="AP287" s="20">
        <v>1.3319868027388909E-2</v>
      </c>
      <c r="AQ287" s="20">
        <v>3.1457360901262679E-2</v>
      </c>
      <c r="AR287" s="20">
        <v>1.730997273597978E-2</v>
      </c>
      <c r="AS287" s="20">
        <v>4.0903410816281738E-2</v>
      </c>
      <c r="AT287" s="20">
        <v>2.4684807687728658E-2</v>
      </c>
      <c r="AU287" s="20">
        <v>0</v>
      </c>
      <c r="AV287" s="20">
        <v>0.1928108871636311</v>
      </c>
      <c r="AW287" s="20">
        <v>0.3019643230149891</v>
      </c>
      <c r="AY287" s="20">
        <v>1.6798696954504391E-2</v>
      </c>
      <c r="AZ287" s="20">
        <v>3.1766222989755018E-2</v>
      </c>
      <c r="BA287" s="20">
        <v>0</v>
      </c>
      <c r="BB287" s="20">
        <v>1.684035924279273E-2</v>
      </c>
      <c r="BC287" s="20">
        <v>1.329615924883387E-2</v>
      </c>
      <c r="BD287" s="20">
        <v>0</v>
      </c>
      <c r="BE287" s="20">
        <v>0.80693728487638716</v>
      </c>
      <c r="BF287" s="20">
        <v>0.1724696865493868</v>
      </c>
      <c r="BG287" s="20">
        <v>5.0196224994119687E-2</v>
      </c>
    </row>
    <row r="288" spans="2:59" x14ac:dyDescent="0.35">
      <c r="B288" s="19" t="s">
        <v>135</v>
      </c>
      <c r="C288" s="20">
        <v>8.8747851507442299E-2</v>
      </c>
      <c r="D288" s="20">
        <v>9.58756245364253E-2</v>
      </c>
      <c r="E288" s="20">
        <v>7.8744286057516849E-2</v>
      </c>
      <c r="F288" s="20">
        <v>0.12419204084801561</v>
      </c>
      <c r="G288" s="20">
        <v>7.0778009906102016E-2</v>
      </c>
      <c r="H288" s="20">
        <v>7.5205427945896602E-2</v>
      </c>
      <c r="I288" s="20">
        <v>8.7064238775142369E-2</v>
      </c>
      <c r="K288" s="20">
        <v>5.9492224651034008E-2</v>
      </c>
      <c r="L288" s="20">
        <v>0.1177627231181619</v>
      </c>
      <c r="N288" s="20">
        <v>0.1015308140655766</v>
      </c>
      <c r="O288" s="20">
        <v>0.1447456177597892</v>
      </c>
      <c r="P288" s="20">
        <v>6.3010104864226937E-2</v>
      </c>
      <c r="Q288" s="20">
        <v>8.1304037837302279E-2</v>
      </c>
      <c r="R288" s="20">
        <v>7.7968420944136599E-2</v>
      </c>
      <c r="S288" s="20">
        <v>8.7972714452040579E-2</v>
      </c>
      <c r="T288" s="20">
        <v>9.4730782015713402E-2</v>
      </c>
      <c r="U288" s="20">
        <v>0.1101571746577335</v>
      </c>
      <c r="V288" s="20">
        <v>7.8877621952299207E-2</v>
      </c>
      <c r="W288" s="20">
        <v>8.9639685795590715E-2</v>
      </c>
      <c r="X288" s="20">
        <v>0.10477379654055261</v>
      </c>
      <c r="Y288" s="20">
        <v>6.2639564992921545E-2</v>
      </c>
      <c r="AA288" s="20">
        <v>9.1605072972816226E-2</v>
      </c>
      <c r="AB288" s="20">
        <v>9.3350484069232978E-2</v>
      </c>
      <c r="AC288" s="20">
        <v>8.8257770742614775E-2</v>
      </c>
      <c r="AD288" s="20">
        <v>7.8805108922020611E-2</v>
      </c>
      <c r="AF288" s="20">
        <v>5.3019980394616972E-2</v>
      </c>
      <c r="AG288" s="20">
        <v>7.055280057693479E-2</v>
      </c>
      <c r="AH288" s="20">
        <v>7.1895563826120876E-2</v>
      </c>
      <c r="AI288" s="20">
        <v>6.3493963850085433E-2</v>
      </c>
      <c r="AJ288" s="20">
        <v>1.6898854172606032E-2</v>
      </c>
      <c r="AK288" s="20">
        <v>4.5599169021110691E-2</v>
      </c>
      <c r="AL288" s="20">
        <v>0.14847565537486759</v>
      </c>
      <c r="AM288" s="20">
        <v>0.5033596838134583</v>
      </c>
      <c r="AN288" s="20">
        <v>8.9603236455800941E-2</v>
      </c>
      <c r="AP288" s="20">
        <v>5.1049813545197373E-2</v>
      </c>
      <c r="AQ288" s="20">
        <v>8.3901186365579791E-2</v>
      </c>
      <c r="AR288" s="20">
        <v>6.1367958706380912E-2</v>
      </c>
      <c r="AS288" s="20">
        <v>9.6717021638710529E-2</v>
      </c>
      <c r="AT288" s="20">
        <v>3.078765159125213E-2</v>
      </c>
      <c r="AU288" s="20">
        <v>1.452347173176115E-2</v>
      </c>
      <c r="AV288" s="20">
        <v>0.59955558189526459</v>
      </c>
      <c r="AW288" s="20">
        <v>0.1260152798712357</v>
      </c>
      <c r="AY288" s="20">
        <v>8.6496981654761475E-3</v>
      </c>
      <c r="AZ288" s="20">
        <v>8.9444006022420003E-2</v>
      </c>
      <c r="BA288" s="20">
        <v>4.5775838273602223E-2</v>
      </c>
      <c r="BB288" s="20">
        <v>5.0380388197293791E-2</v>
      </c>
      <c r="BC288" s="20">
        <v>3.4698323761054667E-2</v>
      </c>
      <c r="BD288" s="20">
        <v>2.631306486351602E-2</v>
      </c>
      <c r="BE288" s="20">
        <v>0.10861678788598179</v>
      </c>
      <c r="BF288" s="20">
        <v>0.47150776612303541</v>
      </c>
      <c r="BG288" s="20">
        <v>2.2798833825917849E-2</v>
      </c>
    </row>
    <row r="290" spans="2:59" ht="72.5" x14ac:dyDescent="0.35">
      <c r="B290" s="17" t="s">
        <v>173</v>
      </c>
    </row>
    <row r="291" spans="2:59" x14ac:dyDescent="0.35">
      <c r="B291" s="18" t="s">
        <v>16</v>
      </c>
    </row>
    <row r="292" spans="2:59" x14ac:dyDescent="0.35">
      <c r="B292" s="19" t="s">
        <v>160</v>
      </c>
      <c r="C292" s="20">
        <v>0.1388785597851378</v>
      </c>
      <c r="D292" s="20">
        <v>0.14484769771940009</v>
      </c>
      <c r="E292" s="20">
        <v>0.21094370334821971</v>
      </c>
      <c r="F292" s="20">
        <v>0.14728449132579241</v>
      </c>
      <c r="G292" s="20">
        <v>0.1253544482024323</v>
      </c>
      <c r="H292" s="20">
        <v>0.105878541537218</v>
      </c>
      <c r="I292" s="20">
        <v>0.1028047903839053</v>
      </c>
      <c r="K292" s="20">
        <v>0.15593289993639961</v>
      </c>
      <c r="L292" s="20">
        <v>0.1217075588519398</v>
      </c>
      <c r="N292" s="20">
        <v>7.2334298443615358E-2</v>
      </c>
      <c r="O292" s="20">
        <v>4.6333248768085929E-2</v>
      </c>
      <c r="P292" s="20">
        <v>0.1108729770258632</v>
      </c>
      <c r="Q292" s="20">
        <v>0.1234934618149774</v>
      </c>
      <c r="R292" s="20">
        <v>0.15806449784075169</v>
      </c>
      <c r="S292" s="20">
        <v>0.14825777048796199</v>
      </c>
      <c r="T292" s="20">
        <v>0.13588153599445299</v>
      </c>
      <c r="U292" s="20">
        <v>0.15147335790673391</v>
      </c>
      <c r="V292" s="20">
        <v>0.2086833510279528</v>
      </c>
      <c r="W292" s="20">
        <v>0.1168269655106367</v>
      </c>
      <c r="X292" s="20">
        <v>0.13040226859238599</v>
      </c>
      <c r="Y292" s="20">
        <v>0.14729595238853829</v>
      </c>
      <c r="AA292" s="20">
        <v>0.17792761708378779</v>
      </c>
      <c r="AB292" s="20">
        <v>0.13743179067765479</v>
      </c>
      <c r="AC292" s="20">
        <v>0.1092852743313307</v>
      </c>
      <c r="AD292" s="20">
        <v>0.1246734395164156</v>
      </c>
      <c r="AF292" s="20">
        <v>3.7456606714843507E-2</v>
      </c>
      <c r="AG292" s="20">
        <v>0.36325940651962962</v>
      </c>
      <c r="AH292" s="20">
        <v>8.9475455750332458E-2</v>
      </c>
      <c r="AI292" s="20">
        <v>3.056176538283745E-2</v>
      </c>
      <c r="AJ292" s="20">
        <v>1.449995080191238E-2</v>
      </c>
      <c r="AK292" s="20">
        <v>2.803510635920255E-2</v>
      </c>
      <c r="AL292" s="20">
        <v>5.1286690816868527E-2</v>
      </c>
      <c r="AM292" s="20">
        <v>6.2823076137325393E-2</v>
      </c>
      <c r="AN292" s="20">
        <v>8.704724248648725E-2</v>
      </c>
      <c r="AP292" s="20">
        <v>4.3357347458441949E-2</v>
      </c>
      <c r="AQ292" s="20">
        <v>0.35419143267403008</v>
      </c>
      <c r="AR292" s="20">
        <v>5.0532376771200663E-2</v>
      </c>
      <c r="AS292" s="20">
        <v>2.3995752781814459E-2</v>
      </c>
      <c r="AT292" s="20">
        <v>4.1162713491314111E-2</v>
      </c>
      <c r="AU292" s="20">
        <v>3.0498317709850439E-2</v>
      </c>
      <c r="AV292" s="20">
        <v>4.0397100507394708E-2</v>
      </c>
      <c r="AW292" s="20">
        <v>4.7005846895211569E-2</v>
      </c>
      <c r="AY292" s="20">
        <v>5.4739474451469948E-2</v>
      </c>
      <c r="AZ292" s="20">
        <v>0.53095475919501911</v>
      </c>
      <c r="BA292" s="20">
        <v>5.2443463986982693E-2</v>
      </c>
      <c r="BB292" s="20">
        <v>4.6925153376187717E-2</v>
      </c>
      <c r="BC292" s="20">
        <v>3.3060586042873971E-2</v>
      </c>
      <c r="BD292" s="20">
        <v>2.6802466631149161E-2</v>
      </c>
      <c r="BE292" s="20">
        <v>2.4926582194932229E-2</v>
      </c>
      <c r="BF292" s="20">
        <v>3.2676910596918247E-2</v>
      </c>
      <c r="BG292" s="20">
        <v>1.8667261278817709E-2</v>
      </c>
    </row>
    <row r="293" spans="2:59" x14ac:dyDescent="0.35">
      <c r="B293" s="19" t="s">
        <v>161</v>
      </c>
      <c r="C293" s="20">
        <v>0.15703598420531481</v>
      </c>
      <c r="D293" s="20">
        <v>9.7406299034495825E-2</v>
      </c>
      <c r="E293" s="20">
        <v>0.13744673485215489</v>
      </c>
      <c r="F293" s="20">
        <v>0.12397411418606499</v>
      </c>
      <c r="G293" s="20">
        <v>0.15698263055999731</v>
      </c>
      <c r="H293" s="20">
        <v>0.1440864738407383</v>
      </c>
      <c r="I293" s="20">
        <v>0.24796507240357529</v>
      </c>
      <c r="K293" s="20">
        <v>0.15779747651136899</v>
      </c>
      <c r="L293" s="20">
        <v>0.15695226519936301</v>
      </c>
      <c r="N293" s="20">
        <v>8.6040297502515822E-2</v>
      </c>
      <c r="O293" s="20">
        <v>0.14746422899296771</v>
      </c>
      <c r="P293" s="20">
        <v>0.1200626666745343</v>
      </c>
      <c r="Q293" s="20">
        <v>0.1651174997320185</v>
      </c>
      <c r="R293" s="20">
        <v>9.5484439322036166E-2</v>
      </c>
      <c r="S293" s="20">
        <v>0.1859760223564853</v>
      </c>
      <c r="T293" s="20">
        <v>0.14221427038968129</v>
      </c>
      <c r="U293" s="20">
        <v>0.18539702366708299</v>
      </c>
      <c r="V293" s="20">
        <v>0.16706573466937941</v>
      </c>
      <c r="W293" s="20">
        <v>0.18904921489678289</v>
      </c>
      <c r="X293" s="20">
        <v>0.1346614637063743</v>
      </c>
      <c r="Y293" s="20">
        <v>0.23883588986194251</v>
      </c>
      <c r="AA293" s="20">
        <v>0.20131052500987651</v>
      </c>
      <c r="AB293" s="20">
        <v>0.1638222920790087</v>
      </c>
      <c r="AC293" s="20">
        <v>0.1286768119371752</v>
      </c>
      <c r="AD293" s="20">
        <v>0.12759239619615859</v>
      </c>
      <c r="AF293" s="20">
        <v>0.41100676346544568</v>
      </c>
      <c r="AG293" s="20">
        <v>6.259033785809659E-2</v>
      </c>
      <c r="AH293" s="20">
        <v>4.1798645739854402E-2</v>
      </c>
      <c r="AI293" s="20">
        <v>5.7653744471229819E-2</v>
      </c>
      <c r="AJ293" s="20">
        <v>8.994640339314551E-2</v>
      </c>
      <c r="AK293" s="20">
        <v>0</v>
      </c>
      <c r="AL293" s="20">
        <v>6.3085712853927639E-2</v>
      </c>
      <c r="AM293" s="20">
        <v>6.739338354493532E-2</v>
      </c>
      <c r="AN293" s="20">
        <v>8.0645810181480995E-2</v>
      </c>
      <c r="AP293" s="20">
        <v>0.53877531886541818</v>
      </c>
      <c r="AQ293" s="20">
        <v>9.0433197852531538E-2</v>
      </c>
      <c r="AR293" s="20">
        <v>6.9437232553914846E-2</v>
      </c>
      <c r="AS293" s="20">
        <v>1.6526139800519191E-2</v>
      </c>
      <c r="AT293" s="20">
        <v>7.7394807772524346E-2</v>
      </c>
      <c r="AU293" s="20">
        <v>0</v>
      </c>
      <c r="AV293" s="20">
        <v>0</v>
      </c>
      <c r="AW293" s="20">
        <v>7.9506335631317107E-2</v>
      </c>
      <c r="AY293" s="20">
        <v>0.82030250327955223</v>
      </c>
      <c r="AZ293" s="20">
        <v>4.833097378042351E-2</v>
      </c>
      <c r="BA293" s="20">
        <v>1.351828460240938E-2</v>
      </c>
      <c r="BB293" s="20">
        <v>3.1889399759887617E-2</v>
      </c>
      <c r="BC293" s="20">
        <v>4.4457105146712743E-2</v>
      </c>
      <c r="BD293" s="20">
        <v>0</v>
      </c>
      <c r="BE293" s="20">
        <v>1.7952412679463049E-2</v>
      </c>
      <c r="BF293" s="20">
        <v>7.192077026238182E-2</v>
      </c>
      <c r="BG293" s="20">
        <v>0.14688675145184141</v>
      </c>
    </row>
    <row r="294" spans="2:59" x14ac:dyDescent="0.35">
      <c r="B294" s="19" t="s">
        <v>162</v>
      </c>
      <c r="C294" s="20">
        <v>8.4893803610690349E-2</v>
      </c>
      <c r="D294" s="20">
        <v>7.9998111897089719E-2</v>
      </c>
      <c r="E294" s="20">
        <v>6.4398793296970208E-2</v>
      </c>
      <c r="F294" s="20">
        <v>9.585736044535724E-2</v>
      </c>
      <c r="G294" s="20">
        <v>9.6173650164931859E-2</v>
      </c>
      <c r="H294" s="20">
        <v>9.5154409543653118E-2</v>
      </c>
      <c r="I294" s="20">
        <v>7.9922993218587285E-2</v>
      </c>
      <c r="K294" s="20">
        <v>9.716767346837446E-2</v>
      </c>
      <c r="L294" s="20">
        <v>7.3235600341668594E-2</v>
      </c>
      <c r="N294" s="20">
        <v>7.5887857926196026E-2</v>
      </c>
      <c r="O294" s="20">
        <v>1.9495297382862431E-2</v>
      </c>
      <c r="P294" s="20">
        <v>3.4482959010522209E-2</v>
      </c>
      <c r="Q294" s="20">
        <v>5.6051646591075067E-2</v>
      </c>
      <c r="R294" s="20">
        <v>7.3183691188351302E-2</v>
      </c>
      <c r="S294" s="20">
        <v>6.8814542919741276E-2</v>
      </c>
      <c r="T294" s="20">
        <v>0.1175708678556865</v>
      </c>
      <c r="U294" s="20">
        <v>4.6267575466842993E-2</v>
      </c>
      <c r="V294" s="20">
        <v>9.4526327948624686E-2</v>
      </c>
      <c r="W294" s="20">
        <v>0.1231665283180725</v>
      </c>
      <c r="X294" s="20">
        <v>0.1086489128619695</v>
      </c>
      <c r="Y294" s="20">
        <v>0.106722056647661</v>
      </c>
      <c r="AA294" s="20">
        <v>0.1145430346397965</v>
      </c>
      <c r="AB294" s="20">
        <v>9.5881625547411531E-2</v>
      </c>
      <c r="AC294" s="20">
        <v>5.6843415301667172E-2</v>
      </c>
      <c r="AD294" s="20">
        <v>6.6399788725249112E-2</v>
      </c>
      <c r="AF294" s="20">
        <v>4.9180267981480147E-2</v>
      </c>
      <c r="AG294" s="20">
        <v>6.4350570714930166E-2</v>
      </c>
      <c r="AH294" s="20">
        <v>0.54844684916465614</v>
      </c>
      <c r="AI294" s="20">
        <v>4.8202893853522687E-2</v>
      </c>
      <c r="AJ294" s="20">
        <v>2.0205506154966212E-2</v>
      </c>
      <c r="AK294" s="20">
        <v>2.6402206672584121E-2</v>
      </c>
      <c r="AL294" s="20">
        <v>4.7137606020369038E-2</v>
      </c>
      <c r="AM294" s="20">
        <v>1.7283912208428009E-2</v>
      </c>
      <c r="AN294" s="20">
        <v>5.9032496922385547E-2</v>
      </c>
      <c r="AP294" s="20">
        <v>3.9780019916330803E-2</v>
      </c>
      <c r="AQ294" s="20">
        <v>6.8898259308121157E-2</v>
      </c>
      <c r="AR294" s="20">
        <v>0.58002261546756162</v>
      </c>
      <c r="AS294" s="20">
        <v>5.4410483613062263E-2</v>
      </c>
      <c r="AT294" s="20">
        <v>2.3345339359402289E-2</v>
      </c>
      <c r="AU294" s="20">
        <v>2.872194872473843E-2</v>
      </c>
      <c r="AV294" s="20">
        <v>3.9222154945786923E-2</v>
      </c>
      <c r="AW294" s="20">
        <v>3.5289938136990703E-2</v>
      </c>
      <c r="AY294" s="20">
        <v>1.715964679145858E-2</v>
      </c>
      <c r="AZ294" s="20">
        <v>5.9037893574417209E-2</v>
      </c>
      <c r="BA294" s="20">
        <v>0.83418526690005124</v>
      </c>
      <c r="BB294" s="20">
        <v>3.4906732637055647E-2</v>
      </c>
      <c r="BC294" s="20">
        <v>2.321597294012321E-2</v>
      </c>
      <c r="BD294" s="20">
        <v>1.015991588284933E-2</v>
      </c>
      <c r="BE294" s="20">
        <v>0</v>
      </c>
      <c r="BF294" s="20">
        <v>4.1673698448795413E-2</v>
      </c>
      <c r="BG294" s="20">
        <v>3.5269193005644343E-2</v>
      </c>
    </row>
    <row r="295" spans="2:59" x14ac:dyDescent="0.35">
      <c r="B295" s="19" t="s">
        <v>163</v>
      </c>
      <c r="C295" s="20">
        <v>0.2148697223566037</v>
      </c>
      <c r="D295" s="20">
        <v>0.1502107696760957</v>
      </c>
      <c r="E295" s="20">
        <v>0.1404825162823965</v>
      </c>
      <c r="F295" s="20">
        <v>0.18959580312755431</v>
      </c>
      <c r="G295" s="20">
        <v>0.27084129282084879</v>
      </c>
      <c r="H295" s="20">
        <v>0.25869929644488288</v>
      </c>
      <c r="I295" s="20">
        <v>0.26399967583693679</v>
      </c>
      <c r="K295" s="20">
        <v>0.2470853902214617</v>
      </c>
      <c r="L295" s="20">
        <v>0.18423649703642009</v>
      </c>
      <c r="N295" s="20">
        <v>0.1097682239593043</v>
      </c>
      <c r="O295" s="20">
        <v>0.1210132908730714</v>
      </c>
      <c r="P295" s="20">
        <v>0.25936306767211759</v>
      </c>
      <c r="Q295" s="20">
        <v>0.21792309628879089</v>
      </c>
      <c r="R295" s="20">
        <v>0.25579608392823489</v>
      </c>
      <c r="S295" s="20">
        <v>0.23866976881420041</v>
      </c>
      <c r="T295" s="20">
        <v>0.20596333046370349</v>
      </c>
      <c r="U295" s="20">
        <v>0.23303491189180381</v>
      </c>
      <c r="V295" s="20">
        <v>0.1946370315965027</v>
      </c>
      <c r="W295" s="20">
        <v>0.22144148874750749</v>
      </c>
      <c r="X295" s="20">
        <v>0.2407198280995646</v>
      </c>
      <c r="Y295" s="20">
        <v>0.24151153554527899</v>
      </c>
      <c r="AA295" s="20">
        <v>0.13761456176617171</v>
      </c>
      <c r="AB295" s="20">
        <v>0.19000547786287941</v>
      </c>
      <c r="AC295" s="20">
        <v>0.31186527389693081</v>
      </c>
      <c r="AD295" s="20">
        <v>0.2392863128614357</v>
      </c>
      <c r="AF295" s="20">
        <v>0.3423333435824138</v>
      </c>
      <c r="AG295" s="20">
        <v>0.1295271031182311</v>
      </c>
      <c r="AH295" s="20">
        <v>8.2503202624615399E-2</v>
      </c>
      <c r="AI295" s="20">
        <v>0.1232676411156419</v>
      </c>
      <c r="AJ295" s="20">
        <v>0.673207053141055</v>
      </c>
      <c r="AK295" s="20">
        <v>5.9777779513620649E-2</v>
      </c>
      <c r="AL295" s="20">
        <v>0.2103457108873576</v>
      </c>
      <c r="AM295" s="20">
        <v>6.6822812964305436E-2</v>
      </c>
      <c r="AN295" s="20">
        <v>0.20958370845898061</v>
      </c>
      <c r="AP295" s="20">
        <v>0.24647954617823339</v>
      </c>
      <c r="AQ295" s="20">
        <v>0.1266132491942705</v>
      </c>
      <c r="AR295" s="20">
        <v>8.82557288518004E-2</v>
      </c>
      <c r="AS295" s="20">
        <v>5.001922936932425E-2</v>
      </c>
      <c r="AT295" s="20">
        <v>0.67833480825084935</v>
      </c>
      <c r="AU295" s="20">
        <v>1.8034053246129979E-2</v>
      </c>
      <c r="AV295" s="20">
        <v>4.0233175663524919E-2</v>
      </c>
      <c r="AW295" s="20">
        <v>0.1717015952309682</v>
      </c>
      <c r="AY295" s="20">
        <v>2.366370932277416E-2</v>
      </c>
      <c r="AZ295" s="20">
        <v>5.7123888991352817E-2</v>
      </c>
      <c r="BA295" s="20">
        <v>1.2706784436636569E-2</v>
      </c>
      <c r="BB295" s="20">
        <v>3.3942778909683002E-2</v>
      </c>
      <c r="BC295" s="20">
        <v>0.79931119004194051</v>
      </c>
      <c r="BD295" s="20">
        <v>3.0885576118560989E-2</v>
      </c>
      <c r="BE295" s="20">
        <v>3.2630687856280781E-2</v>
      </c>
      <c r="BF295" s="20">
        <v>4.6678081606254543E-2</v>
      </c>
      <c r="BG295" s="20">
        <v>9.6234826460632986E-2</v>
      </c>
    </row>
    <row r="296" spans="2:59" x14ac:dyDescent="0.35">
      <c r="B296" s="19" t="s">
        <v>164</v>
      </c>
      <c r="C296" s="20">
        <v>0.10755577181094381</v>
      </c>
      <c r="D296" s="20">
        <v>0.2449970464556131</v>
      </c>
      <c r="E296" s="20">
        <v>0.15710706720935669</v>
      </c>
      <c r="F296" s="20">
        <v>9.7975117640003995E-2</v>
      </c>
      <c r="G296" s="20">
        <v>6.2687012428626093E-2</v>
      </c>
      <c r="H296" s="20">
        <v>5.6919284165709502E-2</v>
      </c>
      <c r="I296" s="20">
        <v>5.3794688457092517E-2</v>
      </c>
      <c r="K296" s="20">
        <v>9.8180124372456185E-2</v>
      </c>
      <c r="L296" s="20">
        <v>0.1161380859195421</v>
      </c>
      <c r="N296" s="20">
        <v>7.5574899317632116E-2</v>
      </c>
      <c r="O296" s="20">
        <v>2.4370806638127591E-2</v>
      </c>
      <c r="P296" s="20">
        <v>9.5134261749243693E-2</v>
      </c>
      <c r="Q296" s="20">
        <v>7.4332494296089055E-2</v>
      </c>
      <c r="R296" s="20">
        <v>0.1490998532350826</v>
      </c>
      <c r="S296" s="20">
        <v>0.10633756907218429</v>
      </c>
      <c r="T296" s="20">
        <v>0.12923727480239389</v>
      </c>
      <c r="U296" s="20">
        <v>0.12488319791235999</v>
      </c>
      <c r="V296" s="20">
        <v>0.12629098179128609</v>
      </c>
      <c r="W296" s="20">
        <v>0.1127560153769858</v>
      </c>
      <c r="X296" s="20">
        <v>0.1016058676809547</v>
      </c>
      <c r="Y296" s="20">
        <v>7.3448386330439902E-2</v>
      </c>
      <c r="AA296" s="20">
        <v>0.1124755750909789</v>
      </c>
      <c r="AB296" s="20">
        <v>0.11155785716967991</v>
      </c>
      <c r="AC296" s="20">
        <v>0.1000685275914147</v>
      </c>
      <c r="AD296" s="20">
        <v>0.1049732343308344</v>
      </c>
      <c r="AF296" s="20">
        <v>2.1447255378999809E-2</v>
      </c>
      <c r="AG296" s="20">
        <v>0.1343966559448245</v>
      </c>
      <c r="AH296" s="20">
        <v>7.8455005145135204E-2</v>
      </c>
      <c r="AI296" s="20">
        <v>0.53663962151131306</v>
      </c>
      <c r="AJ296" s="20">
        <v>0</v>
      </c>
      <c r="AK296" s="20">
        <v>5.8951121734100997E-2</v>
      </c>
      <c r="AL296" s="20">
        <v>7.0763647736527255E-2</v>
      </c>
      <c r="AM296" s="20">
        <v>0</v>
      </c>
      <c r="AN296" s="20">
        <v>0.196305776410682</v>
      </c>
      <c r="AP296" s="20">
        <v>1.9700618879555879E-2</v>
      </c>
      <c r="AQ296" s="20">
        <v>0.1107818718545007</v>
      </c>
      <c r="AR296" s="20">
        <v>6.8106959493209537E-2</v>
      </c>
      <c r="AS296" s="20">
        <v>0.63658774775513483</v>
      </c>
      <c r="AT296" s="20">
        <v>3.6157238442299983E-2</v>
      </c>
      <c r="AU296" s="20">
        <v>2.2660012629407179E-2</v>
      </c>
      <c r="AV296" s="20">
        <v>2.182379880918996E-2</v>
      </c>
      <c r="AW296" s="20">
        <v>9.2377631854427517E-2</v>
      </c>
      <c r="AY296" s="20">
        <v>9.2408386991886804E-3</v>
      </c>
      <c r="AZ296" s="20">
        <v>6.2488931371540719E-2</v>
      </c>
      <c r="BA296" s="20">
        <v>6.2448673527234853E-3</v>
      </c>
      <c r="BB296" s="20">
        <v>0.70383583801866501</v>
      </c>
      <c r="BC296" s="20">
        <v>9.6070301347541513E-3</v>
      </c>
      <c r="BD296" s="20">
        <v>9.9570120250426566E-3</v>
      </c>
      <c r="BE296" s="20">
        <v>1.6500818574964989E-2</v>
      </c>
      <c r="BF296" s="20">
        <v>2.6158041492657151E-2</v>
      </c>
      <c r="BG296" s="20">
        <v>4.2224212161565647E-2</v>
      </c>
    </row>
    <row r="297" spans="2:59" x14ac:dyDescent="0.35">
      <c r="B297" s="19" t="s">
        <v>165</v>
      </c>
      <c r="C297" s="20">
        <v>3.2651175902792852E-2</v>
      </c>
      <c r="D297" s="20">
        <v>1.390068003128038E-2</v>
      </c>
      <c r="E297" s="20">
        <v>4.0968049300198581E-2</v>
      </c>
      <c r="F297" s="20">
        <v>2.1567664899731769E-2</v>
      </c>
      <c r="G297" s="20">
        <v>2.8050832834217811E-2</v>
      </c>
      <c r="H297" s="20">
        <v>5.4899760815276553E-2</v>
      </c>
      <c r="I297" s="20">
        <v>3.6166821743304059E-2</v>
      </c>
      <c r="K297" s="20">
        <v>3.0770440940659088E-2</v>
      </c>
      <c r="L297" s="20">
        <v>3.4629987501342122E-2</v>
      </c>
      <c r="N297" s="20">
        <v>0.36294343006759472</v>
      </c>
      <c r="O297" s="20">
        <v>0</v>
      </c>
      <c r="P297" s="20">
        <v>0</v>
      </c>
      <c r="Q297" s="20">
        <v>0</v>
      </c>
      <c r="R297" s="20">
        <v>0</v>
      </c>
      <c r="S297" s="20">
        <v>0</v>
      </c>
      <c r="T297" s="20">
        <v>0</v>
      </c>
      <c r="U297" s="20">
        <v>0</v>
      </c>
      <c r="V297" s="20">
        <v>0</v>
      </c>
      <c r="W297" s="20">
        <v>0</v>
      </c>
      <c r="X297" s="20">
        <v>0</v>
      </c>
      <c r="Y297" s="20">
        <v>0</v>
      </c>
      <c r="AA297" s="20">
        <v>3.3184179314647552E-2</v>
      </c>
      <c r="AB297" s="20">
        <v>3.6293425134157932E-2</v>
      </c>
      <c r="AC297" s="20">
        <v>2.5390251258090139E-2</v>
      </c>
      <c r="AD297" s="20">
        <v>3.4773258075869951E-2</v>
      </c>
      <c r="AF297" s="20">
        <v>1.8591894294760531E-3</v>
      </c>
      <c r="AG297" s="20">
        <v>1.1750302632310271E-2</v>
      </c>
      <c r="AH297" s="20">
        <v>0</v>
      </c>
      <c r="AI297" s="20">
        <v>3.008527331064928E-2</v>
      </c>
      <c r="AJ297" s="20">
        <v>0</v>
      </c>
      <c r="AK297" s="20">
        <v>0.75316583741443732</v>
      </c>
      <c r="AL297" s="20">
        <v>3.4554831464072532E-3</v>
      </c>
      <c r="AM297" s="20">
        <v>1.623593313017975E-2</v>
      </c>
      <c r="AN297" s="20">
        <v>1.8242785401006781E-2</v>
      </c>
      <c r="AP297" s="20">
        <v>1.8994392461215599E-3</v>
      </c>
      <c r="AQ297" s="20">
        <v>7.5535171383405361E-3</v>
      </c>
      <c r="AR297" s="20">
        <v>1.5935045588251581E-2</v>
      </c>
      <c r="AS297" s="20">
        <v>7.3142087335032148E-3</v>
      </c>
      <c r="AT297" s="20">
        <v>3.3286062959289641E-3</v>
      </c>
      <c r="AU297" s="20">
        <v>0.8871529004945512</v>
      </c>
      <c r="AV297" s="20">
        <v>0</v>
      </c>
      <c r="AW297" s="20">
        <v>7.4679997558006056E-3</v>
      </c>
      <c r="AY297" s="20">
        <v>0</v>
      </c>
      <c r="AZ297" s="20">
        <v>2.1295483785369598E-3</v>
      </c>
      <c r="BA297" s="20">
        <v>0</v>
      </c>
      <c r="BB297" s="20">
        <v>4.3205429567052429E-3</v>
      </c>
      <c r="BC297" s="20">
        <v>1.8754081940959249E-3</v>
      </c>
      <c r="BD297" s="20">
        <v>0.87184375572041484</v>
      </c>
      <c r="BE297" s="20">
        <v>0</v>
      </c>
      <c r="BF297" s="20">
        <v>6.6258475917097227E-3</v>
      </c>
      <c r="BG297" s="20">
        <v>1.9105281576377042E-2</v>
      </c>
    </row>
    <row r="298" spans="2:59" x14ac:dyDescent="0.35">
      <c r="B298" s="19" t="s">
        <v>166</v>
      </c>
      <c r="C298" s="20">
        <v>7.1636471219406429E-3</v>
      </c>
      <c r="D298" s="20">
        <v>0</v>
      </c>
      <c r="E298" s="20">
        <v>1.0346870355345161E-2</v>
      </c>
      <c r="F298" s="20">
        <v>1.6329814334499409E-2</v>
      </c>
      <c r="G298" s="20">
        <v>9.9103106056765439E-3</v>
      </c>
      <c r="H298" s="20">
        <v>6.7815753060358336E-3</v>
      </c>
      <c r="I298" s="20">
        <v>0</v>
      </c>
      <c r="K298" s="20">
        <v>2.8731406785603669E-3</v>
      </c>
      <c r="L298" s="20">
        <v>1.0514198584840579E-2</v>
      </c>
      <c r="N298" s="20">
        <v>0</v>
      </c>
      <c r="O298" s="20">
        <v>0</v>
      </c>
      <c r="P298" s="20">
        <v>0.14271367972166321</v>
      </c>
      <c r="Q298" s="20">
        <v>0</v>
      </c>
      <c r="R298" s="20">
        <v>0</v>
      </c>
      <c r="S298" s="20">
        <v>0</v>
      </c>
      <c r="T298" s="20">
        <v>0</v>
      </c>
      <c r="U298" s="20">
        <v>0</v>
      </c>
      <c r="V298" s="20">
        <v>0</v>
      </c>
      <c r="W298" s="20">
        <v>0</v>
      </c>
      <c r="X298" s="20">
        <v>0</v>
      </c>
      <c r="Y298" s="20">
        <v>0</v>
      </c>
      <c r="AA298" s="20">
        <v>8.7826460253780068E-3</v>
      </c>
      <c r="AB298" s="20">
        <v>3.9408318602702974E-3</v>
      </c>
      <c r="AC298" s="20">
        <v>6.1847856629535956E-3</v>
      </c>
      <c r="AD298" s="20">
        <v>9.6486454824948938E-3</v>
      </c>
      <c r="AF298" s="20">
        <v>1.635399563030174E-3</v>
      </c>
      <c r="AG298" s="20">
        <v>1.533342424191156E-2</v>
      </c>
      <c r="AH298" s="20">
        <v>0</v>
      </c>
      <c r="AI298" s="20">
        <v>0</v>
      </c>
      <c r="AJ298" s="20">
        <v>1.802372311994354E-2</v>
      </c>
      <c r="AK298" s="20">
        <v>0</v>
      </c>
      <c r="AL298" s="20">
        <v>0</v>
      </c>
      <c r="AM298" s="20">
        <v>0</v>
      </c>
      <c r="AN298" s="20">
        <v>1.8408217820480081E-2</v>
      </c>
      <c r="AP298" s="20">
        <v>0</v>
      </c>
      <c r="AQ298" s="20">
        <v>9.4981366338265684E-3</v>
      </c>
      <c r="AR298" s="20">
        <v>4.7954226956060967E-3</v>
      </c>
      <c r="AS298" s="20">
        <v>8.0662004099508154E-3</v>
      </c>
      <c r="AT298" s="20">
        <v>0</v>
      </c>
      <c r="AU298" s="20">
        <v>0</v>
      </c>
      <c r="AV298" s="20">
        <v>0</v>
      </c>
      <c r="AW298" s="20">
        <v>1.774245064181763E-2</v>
      </c>
      <c r="AY298" s="20">
        <v>0</v>
      </c>
      <c r="AZ298" s="20">
        <v>1.677692096135542E-3</v>
      </c>
      <c r="BA298" s="20">
        <v>0</v>
      </c>
      <c r="BB298" s="20">
        <v>0</v>
      </c>
      <c r="BC298" s="20">
        <v>0</v>
      </c>
      <c r="BD298" s="20">
        <v>0</v>
      </c>
      <c r="BE298" s="20">
        <v>8.5219614201258783E-3</v>
      </c>
      <c r="BF298" s="20">
        <v>0</v>
      </c>
      <c r="BG298" s="20">
        <v>0.1200626747766336</v>
      </c>
    </row>
    <row r="299" spans="2:59" ht="29" x14ac:dyDescent="0.35">
      <c r="B299" s="19" t="s">
        <v>167</v>
      </c>
      <c r="C299" s="20">
        <v>9.9304834944610627E-3</v>
      </c>
      <c r="D299" s="20">
        <v>2.1085274015855329E-2</v>
      </c>
      <c r="E299" s="20">
        <v>2.044539135257736E-2</v>
      </c>
      <c r="F299" s="20">
        <v>4.0483393159751867E-3</v>
      </c>
      <c r="G299" s="20">
        <v>1.221703897698072E-2</v>
      </c>
      <c r="H299" s="20">
        <v>5.2945130638876233E-3</v>
      </c>
      <c r="I299" s="20">
        <v>0</v>
      </c>
      <c r="K299" s="20">
        <v>1.08088628028038E-2</v>
      </c>
      <c r="L299" s="20">
        <v>9.1124101265395458E-3</v>
      </c>
      <c r="N299" s="20">
        <v>4.87725487332455E-3</v>
      </c>
      <c r="O299" s="20">
        <v>6.929257823065893E-2</v>
      </c>
      <c r="P299" s="20">
        <v>1.5706511811416139E-2</v>
      </c>
      <c r="Q299" s="20">
        <v>3.1277124597789793E-2</v>
      </c>
      <c r="R299" s="20">
        <v>3.9317975002575636E-3</v>
      </c>
      <c r="S299" s="20">
        <v>0</v>
      </c>
      <c r="T299" s="20">
        <v>0</v>
      </c>
      <c r="U299" s="20">
        <v>1.6934080375652381E-2</v>
      </c>
      <c r="V299" s="20">
        <v>1.094898544789733E-2</v>
      </c>
      <c r="W299" s="20">
        <v>8.0811509492233063E-3</v>
      </c>
      <c r="X299" s="20">
        <v>5.2076004676080388E-3</v>
      </c>
      <c r="Y299" s="20">
        <v>4.8291829647882497E-3</v>
      </c>
      <c r="AA299" s="20">
        <v>1.135563644021001E-2</v>
      </c>
      <c r="AB299" s="20">
        <v>9.4955184379385722E-3</v>
      </c>
      <c r="AC299" s="20">
        <v>1.054952152074911E-2</v>
      </c>
      <c r="AD299" s="20">
        <v>8.3263524812408011E-3</v>
      </c>
      <c r="AF299" s="20">
        <v>1.916058591587463E-3</v>
      </c>
      <c r="AG299" s="20">
        <v>1.243277621802568E-2</v>
      </c>
      <c r="AH299" s="20">
        <v>6.4614423220690819E-3</v>
      </c>
      <c r="AI299" s="20">
        <v>1.8516347301951511E-2</v>
      </c>
      <c r="AJ299" s="20">
        <v>1.756868633330164E-2</v>
      </c>
      <c r="AK299" s="20">
        <v>0</v>
      </c>
      <c r="AL299" s="20">
        <v>1.0859322319391381E-2</v>
      </c>
      <c r="AM299" s="20">
        <v>1.6674878274927231E-2</v>
      </c>
      <c r="AN299" s="20">
        <v>2.0231055503175822E-2</v>
      </c>
      <c r="AP299" s="20">
        <v>4.6201414735541659E-3</v>
      </c>
      <c r="AQ299" s="20">
        <v>8.5138048534740673E-3</v>
      </c>
      <c r="AR299" s="20">
        <v>1.9276770954375889E-2</v>
      </c>
      <c r="AS299" s="20">
        <v>6.734524323012467E-3</v>
      </c>
      <c r="AT299" s="20">
        <v>1.1404347357435609E-2</v>
      </c>
      <c r="AU299" s="20">
        <v>0</v>
      </c>
      <c r="AV299" s="20">
        <v>0</v>
      </c>
      <c r="AW299" s="20">
        <v>1.679095575793723E-2</v>
      </c>
      <c r="AY299" s="20">
        <v>2.395631149096127E-3</v>
      </c>
      <c r="AZ299" s="20">
        <v>1.3948029456602231E-2</v>
      </c>
      <c r="BA299" s="20">
        <v>0</v>
      </c>
      <c r="BB299" s="20">
        <v>1.4963858221884259E-2</v>
      </c>
      <c r="BC299" s="20">
        <v>6.3864798088904022E-3</v>
      </c>
      <c r="BD299" s="20">
        <v>1.290173214626089E-2</v>
      </c>
      <c r="BE299" s="20">
        <v>0</v>
      </c>
      <c r="BF299" s="20">
        <v>5.9403813096462711E-3</v>
      </c>
      <c r="BG299" s="20">
        <v>4.7530257900589193E-2</v>
      </c>
    </row>
    <row r="300" spans="2:59" x14ac:dyDescent="0.35">
      <c r="B300" s="19" t="s">
        <v>168</v>
      </c>
      <c r="C300" s="20">
        <v>2.094946787299495E-2</v>
      </c>
      <c r="D300" s="20">
        <v>4.3090999632978917E-2</v>
      </c>
      <c r="E300" s="20">
        <v>3.4885825587920048E-2</v>
      </c>
      <c r="F300" s="20">
        <v>2.7003041948459091E-2</v>
      </c>
      <c r="G300" s="20">
        <v>1.8297205907698091E-2</v>
      </c>
      <c r="H300" s="20">
        <v>5.0393331221732056E-3</v>
      </c>
      <c r="I300" s="20">
        <v>2.83736852055004E-3</v>
      </c>
      <c r="K300" s="20">
        <v>2.376951139559505E-2</v>
      </c>
      <c r="L300" s="20">
        <v>1.7052667263129311E-2</v>
      </c>
      <c r="N300" s="20">
        <v>5.1618702986112614E-3</v>
      </c>
      <c r="O300" s="20">
        <v>0.1634836872012605</v>
      </c>
      <c r="P300" s="20">
        <v>0</v>
      </c>
      <c r="Q300" s="20">
        <v>2.26685273363708E-2</v>
      </c>
      <c r="R300" s="20">
        <v>2.5799967453933419E-2</v>
      </c>
      <c r="S300" s="20">
        <v>2.4383962163854168E-2</v>
      </c>
      <c r="T300" s="20">
        <v>3.8756209714158683E-2</v>
      </c>
      <c r="U300" s="20">
        <v>1.070557440268456E-2</v>
      </c>
      <c r="V300" s="20">
        <v>2.5968820136402591E-2</v>
      </c>
      <c r="W300" s="20">
        <v>2.9078209891270431E-3</v>
      </c>
      <c r="X300" s="20">
        <v>1.6959185632641309E-2</v>
      </c>
      <c r="Y300" s="20">
        <v>9.651567413910541E-3</v>
      </c>
      <c r="AA300" s="20">
        <v>1.4380008623226199E-2</v>
      </c>
      <c r="AB300" s="20">
        <v>2.844353557729094E-2</v>
      </c>
      <c r="AC300" s="20">
        <v>2.3562226222861391E-2</v>
      </c>
      <c r="AD300" s="20">
        <v>1.80057824472909E-2</v>
      </c>
      <c r="AF300" s="20">
        <v>0</v>
      </c>
      <c r="AG300" s="20">
        <v>2.309141213528516E-2</v>
      </c>
      <c r="AH300" s="20">
        <v>3.2790440585448451E-2</v>
      </c>
      <c r="AI300" s="20">
        <v>7.1150055067428747E-2</v>
      </c>
      <c r="AJ300" s="20">
        <v>0</v>
      </c>
      <c r="AK300" s="20">
        <v>0</v>
      </c>
      <c r="AL300" s="20">
        <v>1.37350128251661E-2</v>
      </c>
      <c r="AM300" s="20">
        <v>1.511601953603E-2</v>
      </c>
      <c r="AN300" s="20">
        <v>6.2236625052077311E-2</v>
      </c>
      <c r="AP300" s="20">
        <v>8.3730719531037116E-3</v>
      </c>
      <c r="AQ300" s="20">
        <v>1.93170643266093E-2</v>
      </c>
      <c r="AR300" s="20">
        <v>8.3801788335510531E-3</v>
      </c>
      <c r="AS300" s="20">
        <v>4.4577358121110341E-2</v>
      </c>
      <c r="AT300" s="20">
        <v>2.8423064001449661E-2</v>
      </c>
      <c r="AU300" s="20">
        <v>0</v>
      </c>
      <c r="AV300" s="20">
        <v>0</v>
      </c>
      <c r="AW300" s="20">
        <v>3.3236886975794112E-2</v>
      </c>
      <c r="AY300" s="20">
        <v>3.8882570672615449E-3</v>
      </c>
      <c r="AZ300" s="20">
        <v>1.8034994168288659E-2</v>
      </c>
      <c r="BA300" s="20">
        <v>2.5679572829797829E-2</v>
      </c>
      <c r="BB300" s="20">
        <v>5.0138656270799727E-2</v>
      </c>
      <c r="BC300" s="20">
        <v>1.402845400244742E-2</v>
      </c>
      <c r="BD300" s="20">
        <v>0</v>
      </c>
      <c r="BE300" s="20">
        <v>0</v>
      </c>
      <c r="BF300" s="20">
        <v>0</v>
      </c>
      <c r="BG300" s="20">
        <v>0.11001908575576561</v>
      </c>
    </row>
    <row r="301" spans="2:59" x14ac:dyDescent="0.35">
      <c r="B301" s="19" t="s">
        <v>169</v>
      </c>
      <c r="C301" s="20">
        <v>1.560961488044256E-2</v>
      </c>
      <c r="D301" s="20">
        <v>6.2630715801160579E-3</v>
      </c>
      <c r="E301" s="20">
        <v>5.6192532444450599E-3</v>
      </c>
      <c r="F301" s="20">
        <v>1.2075144277233701E-2</v>
      </c>
      <c r="G301" s="20">
        <v>1.6995133748122251E-2</v>
      </c>
      <c r="H301" s="20">
        <v>3.0082010815896881E-2</v>
      </c>
      <c r="I301" s="20">
        <v>2.1963496839155591E-2</v>
      </c>
      <c r="K301" s="20">
        <v>2.0820249358272459E-2</v>
      </c>
      <c r="L301" s="20">
        <v>1.0574253108896351E-2</v>
      </c>
      <c r="N301" s="20">
        <v>1.0242459120021381E-2</v>
      </c>
      <c r="O301" s="20">
        <v>0.12209687901179681</v>
      </c>
      <c r="P301" s="20">
        <v>0</v>
      </c>
      <c r="Q301" s="20">
        <v>0</v>
      </c>
      <c r="R301" s="20">
        <v>2.395373336850206E-2</v>
      </c>
      <c r="S301" s="20">
        <v>1.064164208343764E-2</v>
      </c>
      <c r="T301" s="20">
        <v>0</v>
      </c>
      <c r="U301" s="20">
        <v>1.230027558370626E-2</v>
      </c>
      <c r="V301" s="20">
        <v>2.2363165946835961E-2</v>
      </c>
      <c r="W301" s="20">
        <v>3.8547425800518598E-3</v>
      </c>
      <c r="X301" s="20">
        <v>5.1510083947583036E-3</v>
      </c>
      <c r="Y301" s="20">
        <v>2.6791868687455402E-2</v>
      </c>
      <c r="AA301" s="20">
        <v>2.0164333813154849E-2</v>
      </c>
      <c r="AB301" s="20">
        <v>1.6069596607122441E-2</v>
      </c>
      <c r="AC301" s="20">
        <v>1.0788786934112801E-2</v>
      </c>
      <c r="AD301" s="20">
        <v>1.4503097383348091E-2</v>
      </c>
      <c r="AF301" s="20">
        <v>1.5988488631667439E-2</v>
      </c>
      <c r="AG301" s="20">
        <v>8.2886404023913909E-3</v>
      </c>
      <c r="AH301" s="20">
        <v>0</v>
      </c>
      <c r="AI301" s="20">
        <v>0</v>
      </c>
      <c r="AJ301" s="20">
        <v>7.6444585151816763E-2</v>
      </c>
      <c r="AK301" s="20">
        <v>1.5634798826958458E-2</v>
      </c>
      <c r="AL301" s="20">
        <v>0</v>
      </c>
      <c r="AM301" s="20">
        <v>0</v>
      </c>
      <c r="AN301" s="20">
        <v>6.040140118032316E-2</v>
      </c>
      <c r="AP301" s="20">
        <v>5.5214761147313503E-3</v>
      </c>
      <c r="AQ301" s="20">
        <v>7.42475802104536E-3</v>
      </c>
      <c r="AR301" s="20">
        <v>0</v>
      </c>
      <c r="AS301" s="20">
        <v>0</v>
      </c>
      <c r="AT301" s="20">
        <v>3.2092966208865377E-2</v>
      </c>
      <c r="AU301" s="20">
        <v>0</v>
      </c>
      <c r="AV301" s="20">
        <v>2.0827444678353541E-2</v>
      </c>
      <c r="AW301" s="20">
        <v>4.0569785542185842E-2</v>
      </c>
      <c r="AY301" s="20">
        <v>0</v>
      </c>
      <c r="AZ301" s="20">
        <v>0</v>
      </c>
      <c r="BA301" s="20">
        <v>0</v>
      </c>
      <c r="BB301" s="20">
        <v>0</v>
      </c>
      <c r="BC301" s="20">
        <v>4.3486671019988352E-3</v>
      </c>
      <c r="BD301" s="20">
        <v>0</v>
      </c>
      <c r="BE301" s="20">
        <v>0</v>
      </c>
      <c r="BF301" s="20">
        <v>1.7430521274511172E-2</v>
      </c>
      <c r="BG301" s="20">
        <v>0.2473595919051369</v>
      </c>
    </row>
    <row r="302" spans="2:59" x14ac:dyDescent="0.35">
      <c r="B302" s="19" t="s">
        <v>170</v>
      </c>
      <c r="C302" s="20">
        <v>8.3769752170624073E-2</v>
      </c>
      <c r="D302" s="20">
        <v>9.186579080234504E-2</v>
      </c>
      <c r="E302" s="20">
        <v>8.0675296571909444E-2</v>
      </c>
      <c r="F302" s="20">
        <v>0.1025835428836855</v>
      </c>
      <c r="G302" s="20">
        <v>8.4865509068857745E-2</v>
      </c>
      <c r="H302" s="20">
        <v>9.8989723105159744E-2</v>
      </c>
      <c r="I302" s="20">
        <v>5.4634984838494161E-2</v>
      </c>
      <c r="K302" s="20">
        <v>6.1044455450657398E-2</v>
      </c>
      <c r="L302" s="20">
        <v>0.1063705376860337</v>
      </c>
      <c r="N302" s="20">
        <v>5.1300116531635673E-2</v>
      </c>
      <c r="O302" s="20">
        <v>8.9249637496651379E-2</v>
      </c>
      <c r="P302" s="20">
        <v>0.1045641515880357</v>
      </c>
      <c r="Q302" s="20">
        <v>0.15206800740310661</v>
      </c>
      <c r="R302" s="20">
        <v>6.6744517896648634E-2</v>
      </c>
      <c r="S302" s="20">
        <v>8.7565102399545666E-2</v>
      </c>
      <c r="T302" s="20">
        <v>0.1002332880507921</v>
      </c>
      <c r="U302" s="20">
        <v>8.4829460647429883E-2</v>
      </c>
      <c r="V302" s="20">
        <v>5.2210198775818693E-2</v>
      </c>
      <c r="W302" s="20">
        <v>0.11612832429696029</v>
      </c>
      <c r="X302" s="20">
        <v>0.106512934801114</v>
      </c>
      <c r="Y302" s="20">
        <v>5.8201132718184792E-2</v>
      </c>
      <c r="AA302" s="20">
        <v>4.1694349837156718E-2</v>
      </c>
      <c r="AB302" s="20">
        <v>7.2370896972101306E-2</v>
      </c>
      <c r="AC302" s="20">
        <v>9.894613384130467E-2</v>
      </c>
      <c r="AD302" s="20">
        <v>0.12790733795940601</v>
      </c>
      <c r="AF302" s="20">
        <v>2.47727843624631E-2</v>
      </c>
      <c r="AG302" s="20">
        <v>4.5613549665935747E-2</v>
      </c>
      <c r="AH302" s="20">
        <v>1.549002602459282E-2</v>
      </c>
      <c r="AI302" s="20">
        <v>2.0428694135340032E-2</v>
      </c>
      <c r="AJ302" s="20">
        <v>3.3939124653002202E-2</v>
      </c>
      <c r="AK302" s="20">
        <v>0</v>
      </c>
      <c r="AL302" s="20">
        <v>0.35879615864202491</v>
      </c>
      <c r="AM302" s="20">
        <v>0.22353430678025199</v>
      </c>
      <c r="AN302" s="20">
        <v>6.2632173468051527E-2</v>
      </c>
      <c r="AP302" s="20">
        <v>1.486681599698576E-2</v>
      </c>
      <c r="AQ302" s="20">
        <v>4.5995490076942709E-2</v>
      </c>
      <c r="AR302" s="20">
        <v>7.2046036141111512E-3</v>
      </c>
      <c r="AS302" s="20">
        <v>4.5084499940142478E-2</v>
      </c>
      <c r="AT302" s="20">
        <v>2.9318240468906659E-2</v>
      </c>
      <c r="AU302" s="20">
        <v>0</v>
      </c>
      <c r="AV302" s="20">
        <v>0.21767753925534561</v>
      </c>
      <c r="AW302" s="20">
        <v>0.28726011400202628</v>
      </c>
      <c r="AY302" s="20">
        <v>1.295403724906854E-2</v>
      </c>
      <c r="AZ302" s="20">
        <v>4.9947541397772681E-2</v>
      </c>
      <c r="BA302" s="20">
        <v>8.7256158503198657E-3</v>
      </c>
      <c r="BB302" s="20">
        <v>1.9278918846979229E-2</v>
      </c>
      <c r="BC302" s="20">
        <v>2.040876263824205E-2</v>
      </c>
      <c r="BD302" s="20">
        <v>1.253441618590726E-2</v>
      </c>
      <c r="BE302" s="20">
        <v>0.78268581923337555</v>
      </c>
      <c r="BF302" s="20">
        <v>0.15948236625406839</v>
      </c>
      <c r="BG302" s="20">
        <v>3.7864518863947649E-2</v>
      </c>
    </row>
    <row r="303" spans="2:59" x14ac:dyDescent="0.35">
      <c r="B303" s="19" t="s">
        <v>135</v>
      </c>
      <c r="C303" s="20">
        <v>0.1266920167880535</v>
      </c>
      <c r="D303" s="20">
        <v>0.1063342591547299</v>
      </c>
      <c r="E303" s="20">
        <v>9.6680498598506193E-2</v>
      </c>
      <c r="F303" s="20">
        <v>0.1617055656156425</v>
      </c>
      <c r="G303" s="20">
        <v>0.1176249346816106</v>
      </c>
      <c r="H303" s="20">
        <v>0.1381750782393682</v>
      </c>
      <c r="I303" s="20">
        <v>0.1359101077583989</v>
      </c>
      <c r="K303" s="20">
        <v>9.3749774863390894E-2</v>
      </c>
      <c r="L303" s="20">
        <v>0.15947593838028479</v>
      </c>
      <c r="N303" s="20">
        <v>0.14586929195954901</v>
      </c>
      <c r="O303" s="20">
        <v>0.19720034540451739</v>
      </c>
      <c r="P303" s="20">
        <v>0.11709972474660391</v>
      </c>
      <c r="Q303" s="20">
        <v>0.15706814193978169</v>
      </c>
      <c r="R303" s="20">
        <v>0.14794141826620169</v>
      </c>
      <c r="S303" s="20">
        <v>0.12935361970258941</v>
      </c>
      <c r="T303" s="20">
        <v>0.13014322272913101</v>
      </c>
      <c r="U303" s="20">
        <v>0.13417454214570329</v>
      </c>
      <c r="V303" s="20">
        <v>9.7305402659299656E-2</v>
      </c>
      <c r="W303" s="20">
        <v>0.1057877483346521</v>
      </c>
      <c r="X303" s="20">
        <v>0.15013092976262901</v>
      </c>
      <c r="Y303" s="20">
        <v>9.2712427441800346E-2</v>
      </c>
      <c r="AA303" s="20">
        <v>0.12656753235561519</v>
      </c>
      <c r="AB303" s="20">
        <v>0.13468715207448409</v>
      </c>
      <c r="AC303" s="20">
        <v>0.1178389915014097</v>
      </c>
      <c r="AD303" s="20">
        <v>0.12391035454025601</v>
      </c>
      <c r="AF303" s="20">
        <v>9.2403842298592831E-2</v>
      </c>
      <c r="AG303" s="20">
        <v>0.1293658205484281</v>
      </c>
      <c r="AH303" s="20">
        <v>0.1045789326432961</v>
      </c>
      <c r="AI303" s="20">
        <v>6.3493963850085433E-2</v>
      </c>
      <c r="AJ303" s="20">
        <v>5.6164967250856727E-2</v>
      </c>
      <c r="AK303" s="20">
        <v>5.803314947909604E-2</v>
      </c>
      <c r="AL303" s="20">
        <v>0.17053465475196031</v>
      </c>
      <c r="AM303" s="20">
        <v>0.51411567742361686</v>
      </c>
      <c r="AN303" s="20">
        <v>0.12523270711486911</v>
      </c>
      <c r="AP303" s="20">
        <v>7.662620391752327E-2</v>
      </c>
      <c r="AQ303" s="20">
        <v>0.15077921806630731</v>
      </c>
      <c r="AR303" s="20">
        <v>8.8053065176417269E-2</v>
      </c>
      <c r="AS303" s="20">
        <v>0.10668385515242559</v>
      </c>
      <c r="AT303" s="20">
        <v>3.90378683510237E-2</v>
      </c>
      <c r="AU303" s="20">
        <v>1.293276719532273E-2</v>
      </c>
      <c r="AV303" s="20">
        <v>0.61981878614040453</v>
      </c>
      <c r="AW303" s="20">
        <v>0.1710504595755232</v>
      </c>
      <c r="AY303" s="20">
        <v>5.5655901990130298E-2</v>
      </c>
      <c r="AZ303" s="20">
        <v>0.15632574758991061</v>
      </c>
      <c r="BA303" s="20">
        <v>4.6496144041078692E-2</v>
      </c>
      <c r="BB303" s="20">
        <v>5.9798121002152517E-2</v>
      </c>
      <c r="BC303" s="20">
        <v>4.3300343947920823E-2</v>
      </c>
      <c r="BD303" s="20">
        <v>2.4915125289814939E-2</v>
      </c>
      <c r="BE303" s="20">
        <v>0.1167817180408575</v>
      </c>
      <c r="BF303" s="20">
        <v>0.59141338116305731</v>
      </c>
      <c r="BG303" s="20">
        <v>7.8776344863048034E-2</v>
      </c>
    </row>
    <row r="305" spans="2:59" ht="101.5" x14ac:dyDescent="0.35">
      <c r="B305" s="17" t="s">
        <v>174</v>
      </c>
    </row>
    <row r="306" spans="2:59" x14ac:dyDescent="0.35">
      <c r="B306" s="18" t="s">
        <v>16</v>
      </c>
    </row>
    <row r="307" spans="2:59" x14ac:dyDescent="0.35">
      <c r="B307" s="19" t="s">
        <v>175</v>
      </c>
      <c r="C307" s="20">
        <v>0.49487554048918148</v>
      </c>
      <c r="D307" s="20">
        <v>0.43167626510658758</v>
      </c>
      <c r="E307" s="20">
        <v>0.47299895988039881</v>
      </c>
      <c r="F307" s="20">
        <v>0.42830135126787028</v>
      </c>
      <c r="G307" s="20">
        <v>0.48428594352304938</v>
      </c>
      <c r="H307" s="20">
        <v>0.59716336524701508</v>
      </c>
      <c r="I307" s="20">
        <v>0.55272412241704272</v>
      </c>
      <c r="K307" s="20">
        <v>0.49984482660478091</v>
      </c>
      <c r="L307" s="20">
        <v>0.48839034726045699</v>
      </c>
      <c r="N307" s="20">
        <v>0.59390374598934659</v>
      </c>
      <c r="O307" s="20">
        <v>0.37231293118256858</v>
      </c>
      <c r="P307" s="20">
        <v>0.53024082399982186</v>
      </c>
      <c r="Q307" s="20">
        <v>0.44329031183023843</v>
      </c>
      <c r="R307" s="20">
        <v>0.50022795980602242</v>
      </c>
      <c r="S307" s="20">
        <v>0.4644298043016562</v>
      </c>
      <c r="T307" s="20">
        <v>0.52937477078259554</v>
      </c>
      <c r="U307" s="20">
        <v>0.42678800788435461</v>
      </c>
      <c r="V307" s="20">
        <v>0.47409191649203147</v>
      </c>
      <c r="W307" s="20">
        <v>0.48605471069775041</v>
      </c>
      <c r="X307" s="20">
        <v>0.46231643059978389</v>
      </c>
      <c r="Y307" s="20">
        <v>0.55896251925227625</v>
      </c>
      <c r="AA307" s="20">
        <v>0.52304666621620666</v>
      </c>
      <c r="AB307" s="20">
        <v>0.51848971006185829</v>
      </c>
      <c r="AC307" s="20">
        <v>0.48372756604022898</v>
      </c>
      <c r="AD307" s="20">
        <v>0.44549645741790772</v>
      </c>
      <c r="AF307" s="20">
        <v>0.5279402218871051</v>
      </c>
      <c r="AG307" s="20">
        <v>0.48581539968276333</v>
      </c>
      <c r="AH307" s="20">
        <v>0.44160352461758301</v>
      </c>
      <c r="AI307" s="20">
        <v>0.43979834864872103</v>
      </c>
      <c r="AJ307" s="20">
        <v>0.61496787744342951</v>
      </c>
      <c r="AK307" s="20">
        <v>0.71996446671332304</v>
      </c>
      <c r="AL307" s="20">
        <v>0.4041013007677966</v>
      </c>
      <c r="AM307" s="20">
        <v>0.26542342977769912</v>
      </c>
      <c r="AN307" s="20">
        <v>0.48431684300406092</v>
      </c>
      <c r="AP307" s="20">
        <v>0.49702144553835698</v>
      </c>
      <c r="AQ307" s="20">
        <v>0.48184887419842071</v>
      </c>
      <c r="AR307" s="20">
        <v>0.48130521595810238</v>
      </c>
      <c r="AS307" s="20">
        <v>0.52884401634979772</v>
      </c>
      <c r="AT307" s="20">
        <v>0.54089450288769281</v>
      </c>
      <c r="AU307" s="20">
        <v>0.67010428491123086</v>
      </c>
      <c r="AV307" s="20">
        <v>0.30883714722217143</v>
      </c>
      <c r="AW307" s="20">
        <v>0.4229269917323229</v>
      </c>
      <c r="AY307" s="20">
        <v>0.46665900170859698</v>
      </c>
      <c r="AZ307" s="20">
        <v>0.50090722203806648</v>
      </c>
      <c r="BA307" s="20">
        <v>0.44009835593646163</v>
      </c>
      <c r="BB307" s="20">
        <v>0.52032144684856341</v>
      </c>
      <c r="BC307" s="20">
        <v>0.51819502094847425</v>
      </c>
      <c r="BD307" s="20">
        <v>0.6500506325995814</v>
      </c>
      <c r="BE307" s="20">
        <v>0</v>
      </c>
      <c r="BF307" s="20">
        <v>0</v>
      </c>
      <c r="BG307" s="20">
        <v>0.29258806473539989</v>
      </c>
    </row>
    <row r="308" spans="2:59" x14ac:dyDescent="0.35">
      <c r="B308" s="19" t="s">
        <v>176</v>
      </c>
      <c r="C308" s="20">
        <v>0.41863797690647031</v>
      </c>
      <c r="D308" s="20">
        <v>0.37819694148519151</v>
      </c>
      <c r="E308" s="20">
        <v>0.42344846456135982</v>
      </c>
      <c r="F308" s="20">
        <v>0.5006349896281751</v>
      </c>
      <c r="G308" s="20">
        <v>0.44823369796566598</v>
      </c>
      <c r="H308" s="20">
        <v>0.35691680624037281</v>
      </c>
      <c r="I308" s="20">
        <v>0.39234635779189658</v>
      </c>
      <c r="K308" s="20">
        <v>0.42171522553382279</v>
      </c>
      <c r="L308" s="20">
        <v>0.41601108642994478</v>
      </c>
      <c r="N308" s="20">
        <v>0.35498468100065661</v>
      </c>
      <c r="O308" s="20">
        <v>0.56090206410464072</v>
      </c>
      <c r="P308" s="20">
        <v>0.37550036779738688</v>
      </c>
      <c r="Q308" s="20">
        <v>0.4439773910600941</v>
      </c>
      <c r="R308" s="20">
        <v>0.39663326466094251</v>
      </c>
      <c r="S308" s="20">
        <v>0.44991111553352803</v>
      </c>
      <c r="T308" s="20">
        <v>0.37195960526574429</v>
      </c>
      <c r="U308" s="20">
        <v>0.48355818485460828</v>
      </c>
      <c r="V308" s="20">
        <v>0.44742510935887708</v>
      </c>
      <c r="W308" s="20">
        <v>0.4155194535077435</v>
      </c>
      <c r="X308" s="20">
        <v>0.46349561069127981</v>
      </c>
      <c r="Y308" s="20">
        <v>0.35323545901460818</v>
      </c>
      <c r="AA308" s="20">
        <v>0.42159855756758929</v>
      </c>
      <c r="AB308" s="20">
        <v>0.4034709437645933</v>
      </c>
      <c r="AC308" s="20">
        <v>0.43542013700897081</v>
      </c>
      <c r="AD308" s="20">
        <v>0.41524695125287209</v>
      </c>
      <c r="AF308" s="20">
        <v>0.41089925786097958</v>
      </c>
      <c r="AG308" s="20">
        <v>0.45763770624681882</v>
      </c>
      <c r="AH308" s="20">
        <v>0.43095656824539041</v>
      </c>
      <c r="AI308" s="20">
        <v>0.397308432675821</v>
      </c>
      <c r="AJ308" s="20">
        <v>0.2208408475820281</v>
      </c>
      <c r="AK308" s="20">
        <v>0.26509481300440169</v>
      </c>
      <c r="AL308" s="20">
        <v>0.44035427564295082</v>
      </c>
      <c r="AM308" s="20">
        <v>0.64732012417729889</v>
      </c>
      <c r="AN308" s="20">
        <v>0.38920734711204907</v>
      </c>
      <c r="AP308" s="20">
        <v>0.43397499197696943</v>
      </c>
      <c r="AQ308" s="20">
        <v>0.4581325963719024</v>
      </c>
      <c r="AR308" s="20">
        <v>0.36360773423777271</v>
      </c>
      <c r="AS308" s="20">
        <v>0.37104540636192179</v>
      </c>
      <c r="AT308" s="20">
        <v>0.34785205127865559</v>
      </c>
      <c r="AU308" s="20">
        <v>0.32989571508876908</v>
      </c>
      <c r="AV308" s="20">
        <v>0.39526692524070289</v>
      </c>
      <c r="AW308" s="20">
        <v>0.45353849312287381</v>
      </c>
      <c r="AY308" s="20">
        <v>0.47423311089504683</v>
      </c>
      <c r="AZ308" s="20">
        <v>0.45966036039224212</v>
      </c>
      <c r="BA308" s="20">
        <v>0.43523426200409993</v>
      </c>
      <c r="BB308" s="20">
        <v>0.37573138838394698</v>
      </c>
      <c r="BC308" s="20">
        <v>0.37498121326374778</v>
      </c>
      <c r="BD308" s="20">
        <v>0.33657283977849162</v>
      </c>
      <c r="BE308" s="20">
        <v>0</v>
      </c>
      <c r="BF308" s="20">
        <v>0</v>
      </c>
      <c r="BG308" s="20">
        <v>0.43489807165903099</v>
      </c>
    </row>
    <row r="309" spans="2:59" x14ac:dyDescent="0.35">
      <c r="B309" s="19" t="s">
        <v>177</v>
      </c>
      <c r="C309" s="20">
        <v>6.0069229486547672E-2</v>
      </c>
      <c r="D309" s="20">
        <v>0.12249985245609191</v>
      </c>
      <c r="E309" s="20">
        <v>7.5928667889765961E-2</v>
      </c>
      <c r="F309" s="20">
        <v>4.6947475866613193E-2</v>
      </c>
      <c r="G309" s="20">
        <v>4.043679364621354E-2</v>
      </c>
      <c r="H309" s="20">
        <v>3.6277621388577583E-2</v>
      </c>
      <c r="I309" s="20">
        <v>4.5727761393209547E-2</v>
      </c>
      <c r="K309" s="20">
        <v>5.5846031692259941E-2</v>
      </c>
      <c r="L309" s="20">
        <v>6.4929788244959555E-2</v>
      </c>
      <c r="N309" s="20">
        <v>3.3238122536870078E-2</v>
      </c>
      <c r="O309" s="20">
        <v>4.2012161874178403E-2</v>
      </c>
      <c r="P309" s="20">
        <v>6.2570740639809067E-2</v>
      </c>
      <c r="Q309" s="20">
        <v>4.4621514798002991E-2</v>
      </c>
      <c r="R309" s="20">
        <v>7.5661513915659021E-2</v>
      </c>
      <c r="S309" s="20">
        <v>4.1479047521665278E-2</v>
      </c>
      <c r="T309" s="20">
        <v>7.0617366929463271E-2</v>
      </c>
      <c r="U309" s="20">
        <v>8.3754359490311847E-2</v>
      </c>
      <c r="V309" s="20">
        <v>5.3509033062266939E-2</v>
      </c>
      <c r="W309" s="20">
        <v>7.5291074717534198E-2</v>
      </c>
      <c r="X309" s="20">
        <v>5.0250368289576422E-2</v>
      </c>
      <c r="Y309" s="20">
        <v>6.2245514000954932E-2</v>
      </c>
      <c r="AA309" s="20">
        <v>3.3807094938264337E-2</v>
      </c>
      <c r="AB309" s="20">
        <v>5.9009104181110113E-2</v>
      </c>
      <c r="AC309" s="20">
        <v>5.2679261017797872E-2</v>
      </c>
      <c r="AD309" s="20">
        <v>0.1006191413674308</v>
      </c>
      <c r="AF309" s="20">
        <v>4.6777047858798382E-2</v>
      </c>
      <c r="AG309" s="20">
        <v>3.5414979917184869E-2</v>
      </c>
      <c r="AH309" s="20">
        <v>9.3794717476128053E-2</v>
      </c>
      <c r="AI309" s="20">
        <v>0.1048621537877592</v>
      </c>
      <c r="AJ309" s="20">
        <v>0.1219709758006943</v>
      </c>
      <c r="AK309" s="20">
        <v>1.4940720282275159E-2</v>
      </c>
      <c r="AL309" s="20">
        <v>0.1060149971984935</v>
      </c>
      <c r="AM309" s="20">
        <v>4.8503022211021291E-2</v>
      </c>
      <c r="AN309" s="20">
        <v>8.7513449182885505E-2</v>
      </c>
      <c r="AP309" s="20">
        <v>6.0088039017548688E-2</v>
      </c>
      <c r="AQ309" s="20">
        <v>3.9250248819198329E-2</v>
      </c>
      <c r="AR309" s="20">
        <v>0.13265658476379821</v>
      </c>
      <c r="AS309" s="20">
        <v>4.2412914284037408E-2</v>
      </c>
      <c r="AT309" s="20">
        <v>7.3114464619272193E-2</v>
      </c>
      <c r="AU309" s="20">
        <v>0</v>
      </c>
      <c r="AV309" s="20">
        <v>0.20035227682508949</v>
      </c>
      <c r="AW309" s="20">
        <v>7.7635996626894424E-2</v>
      </c>
      <c r="AY309" s="20">
        <v>5.252616958422978E-2</v>
      </c>
      <c r="AZ309" s="20">
        <v>2.726367544211921E-2</v>
      </c>
      <c r="BA309" s="20">
        <v>9.3581186263087521E-2</v>
      </c>
      <c r="BB309" s="20">
        <v>7.1352672370212533E-2</v>
      </c>
      <c r="BC309" s="20">
        <v>7.5269815194288228E-2</v>
      </c>
      <c r="BD309" s="20">
        <v>1.3376527621926969E-2</v>
      </c>
      <c r="BE309" s="20">
        <v>0</v>
      </c>
      <c r="BF309" s="20">
        <v>0</v>
      </c>
      <c r="BG309" s="20">
        <v>0.12392205454872809</v>
      </c>
    </row>
    <row r="310" spans="2:59" x14ac:dyDescent="0.35">
      <c r="B310" s="19" t="s">
        <v>178</v>
      </c>
      <c r="C310" s="20">
        <v>2.641725311780049E-2</v>
      </c>
      <c r="D310" s="20">
        <v>6.762694095212908E-2</v>
      </c>
      <c r="E310" s="20">
        <v>2.76239076684755E-2</v>
      </c>
      <c r="F310" s="20">
        <v>2.411618323734133E-2</v>
      </c>
      <c r="G310" s="20">
        <v>2.704356486507091E-2</v>
      </c>
      <c r="H310" s="20">
        <v>9.6422071240345082E-3</v>
      </c>
      <c r="I310" s="20">
        <v>9.2017583978512424E-3</v>
      </c>
      <c r="K310" s="20">
        <v>2.259391616913644E-2</v>
      </c>
      <c r="L310" s="20">
        <v>3.0668778064638531E-2</v>
      </c>
      <c r="N310" s="20">
        <v>1.787345047312705E-2</v>
      </c>
      <c r="O310" s="20">
        <v>2.4772842838612381E-2</v>
      </c>
      <c r="P310" s="20">
        <v>3.1688067562982133E-2</v>
      </c>
      <c r="Q310" s="20">
        <v>6.8110782311664494E-2</v>
      </c>
      <c r="R310" s="20">
        <v>2.747726161737624E-2</v>
      </c>
      <c r="S310" s="20">
        <v>4.4180032643150617E-2</v>
      </c>
      <c r="T310" s="20">
        <v>2.8048257022197171E-2</v>
      </c>
      <c r="U310" s="20">
        <v>5.8994477707254474E-3</v>
      </c>
      <c r="V310" s="20">
        <v>2.497394108682428E-2</v>
      </c>
      <c r="W310" s="20">
        <v>2.3134761076971801E-2</v>
      </c>
      <c r="X310" s="20">
        <v>2.393759041935992E-2</v>
      </c>
      <c r="Y310" s="20">
        <v>2.555650773216055E-2</v>
      </c>
      <c r="AA310" s="20">
        <v>2.154768127793966E-2</v>
      </c>
      <c r="AB310" s="20">
        <v>1.9030241992438409E-2</v>
      </c>
      <c r="AC310" s="20">
        <v>2.817303593300232E-2</v>
      </c>
      <c r="AD310" s="20">
        <v>3.8637449961789333E-2</v>
      </c>
      <c r="AF310" s="20">
        <v>1.4383472393117011E-2</v>
      </c>
      <c r="AG310" s="20">
        <v>2.1131914153233101E-2</v>
      </c>
      <c r="AH310" s="20">
        <v>3.3645189660899043E-2</v>
      </c>
      <c r="AI310" s="20">
        <v>5.8031064887698623E-2</v>
      </c>
      <c r="AJ310" s="20">
        <v>4.2220299173848612E-2</v>
      </c>
      <c r="AK310" s="20">
        <v>0</v>
      </c>
      <c r="AL310" s="20">
        <v>4.9529426390758989E-2</v>
      </c>
      <c r="AM310" s="20">
        <v>3.8753423833980338E-2</v>
      </c>
      <c r="AN310" s="20">
        <v>3.8962360701004492E-2</v>
      </c>
      <c r="AP310" s="20">
        <v>8.9155234671247658E-3</v>
      </c>
      <c r="AQ310" s="20">
        <v>2.076828061047856E-2</v>
      </c>
      <c r="AR310" s="20">
        <v>2.243046504032677E-2</v>
      </c>
      <c r="AS310" s="20">
        <v>5.7697663004242908E-2</v>
      </c>
      <c r="AT310" s="20">
        <v>3.8138981214379343E-2</v>
      </c>
      <c r="AU310" s="20">
        <v>0</v>
      </c>
      <c r="AV310" s="20">
        <v>9.5543650712036146E-2</v>
      </c>
      <c r="AW310" s="20">
        <v>4.5898518517908889E-2</v>
      </c>
      <c r="AY310" s="20">
        <v>6.5817178121264051E-3</v>
      </c>
      <c r="AZ310" s="20">
        <v>1.21687421275723E-2</v>
      </c>
      <c r="BA310" s="20">
        <v>3.1086195796350899E-2</v>
      </c>
      <c r="BB310" s="20">
        <v>3.2594492397277047E-2</v>
      </c>
      <c r="BC310" s="20">
        <v>3.1553950593489637E-2</v>
      </c>
      <c r="BD310" s="20">
        <v>0</v>
      </c>
      <c r="BE310" s="20">
        <v>0</v>
      </c>
      <c r="BF310" s="20">
        <v>0</v>
      </c>
      <c r="BG310" s="20">
        <v>0.14859180905684091</v>
      </c>
    </row>
    <row r="312" spans="2:59" ht="101.5" x14ac:dyDescent="0.35">
      <c r="B312" s="17" t="s">
        <v>179</v>
      </c>
    </row>
    <row r="313" spans="2:59" x14ac:dyDescent="0.35">
      <c r="B313" s="18" t="s">
        <v>16</v>
      </c>
    </row>
    <row r="314" spans="2:59" x14ac:dyDescent="0.35">
      <c r="B314" s="19" t="s">
        <v>175</v>
      </c>
      <c r="C314" s="20">
        <v>0.34323260103333142</v>
      </c>
      <c r="D314" s="20">
        <v>0.2408403016109108</v>
      </c>
      <c r="E314" s="20">
        <v>0.32228459221313521</v>
      </c>
      <c r="F314" s="20">
        <v>0.28956912202471469</v>
      </c>
      <c r="G314" s="20">
        <v>0.40451621839063118</v>
      </c>
      <c r="H314" s="20">
        <v>0.39704158371206982</v>
      </c>
      <c r="I314" s="20">
        <v>0.38717298124076688</v>
      </c>
      <c r="K314" s="20">
        <v>0.32365150753453309</v>
      </c>
      <c r="L314" s="20">
        <v>0.36478778860732158</v>
      </c>
      <c r="N314" s="20">
        <v>0.34417186964403629</v>
      </c>
      <c r="O314" s="20">
        <v>0.44904921658124197</v>
      </c>
      <c r="P314" s="20">
        <v>0.33339234874812179</v>
      </c>
      <c r="Q314" s="20">
        <v>0.32037701664397628</v>
      </c>
      <c r="R314" s="20">
        <v>0.33426736355689868</v>
      </c>
      <c r="S314" s="20">
        <v>0.39926007587344642</v>
      </c>
      <c r="T314" s="20">
        <v>0.32901157485147209</v>
      </c>
      <c r="U314" s="20">
        <v>0.32452650767069868</v>
      </c>
      <c r="V314" s="20">
        <v>0.37090369854194039</v>
      </c>
      <c r="W314" s="20">
        <v>0.3039953841171214</v>
      </c>
      <c r="X314" s="20">
        <v>0.3695874610911184</v>
      </c>
      <c r="Y314" s="20">
        <v>0.30873275205535422</v>
      </c>
      <c r="AA314" s="20">
        <v>0.35261318996493279</v>
      </c>
      <c r="AB314" s="20">
        <v>0.32372848058582587</v>
      </c>
      <c r="AC314" s="20">
        <v>0.33634162845510479</v>
      </c>
      <c r="AD314" s="20">
        <v>0.35896868877703819</v>
      </c>
      <c r="AF314" s="20">
        <v>0.35419742107199348</v>
      </c>
      <c r="AG314" s="20">
        <v>0.34318594953471299</v>
      </c>
      <c r="AH314" s="20">
        <v>0.28117016153509361</v>
      </c>
      <c r="AI314" s="20">
        <v>0.32143878947359472</v>
      </c>
      <c r="AJ314" s="20">
        <v>0.44668632220825422</v>
      </c>
      <c r="AK314" s="20">
        <v>0.37694468737439041</v>
      </c>
      <c r="AL314" s="20">
        <v>0.36327049368620479</v>
      </c>
      <c r="AM314" s="20">
        <v>0.23280233466787301</v>
      </c>
      <c r="AN314" s="20">
        <v>0.32234391604785628</v>
      </c>
      <c r="AP314" s="20">
        <v>0.37170300098709053</v>
      </c>
      <c r="AQ314" s="20">
        <v>0.34609040072107222</v>
      </c>
      <c r="AR314" s="20">
        <v>0.3062685062856968</v>
      </c>
      <c r="AS314" s="20">
        <v>0.34045139336138541</v>
      </c>
      <c r="AT314" s="20">
        <v>0.33845960068648479</v>
      </c>
      <c r="AU314" s="20">
        <v>0.35550645135273429</v>
      </c>
      <c r="AV314" s="20">
        <v>0.1172274334280853</v>
      </c>
      <c r="AW314" s="20">
        <v>0.32523071858205083</v>
      </c>
      <c r="AY314" s="20">
        <v>0.3810832415960565</v>
      </c>
      <c r="AZ314" s="20">
        <v>0.39464009194288452</v>
      </c>
      <c r="BA314" s="20">
        <v>0.26855365251355051</v>
      </c>
      <c r="BB314" s="20">
        <v>0.30878253464987898</v>
      </c>
      <c r="BC314" s="20">
        <v>0.32848776656936518</v>
      </c>
      <c r="BD314" s="20">
        <v>0.34784234798464492</v>
      </c>
      <c r="BE314" s="20">
        <v>0</v>
      </c>
      <c r="BF314" s="20">
        <v>0</v>
      </c>
      <c r="BG314" s="20">
        <v>0.24408049643675059</v>
      </c>
    </row>
    <row r="315" spans="2:59" x14ac:dyDescent="0.35">
      <c r="B315" s="19" t="s">
        <v>176</v>
      </c>
      <c r="C315" s="20">
        <v>0.36889607077356579</v>
      </c>
      <c r="D315" s="20">
        <v>0.42228830503536779</v>
      </c>
      <c r="E315" s="20">
        <v>0.4055077863991301</v>
      </c>
      <c r="F315" s="20">
        <v>0.39097145275664108</v>
      </c>
      <c r="G315" s="20">
        <v>0.34114023365575069</v>
      </c>
      <c r="H315" s="20">
        <v>0.31772027707657302</v>
      </c>
      <c r="I315" s="20">
        <v>0.33943570556899638</v>
      </c>
      <c r="K315" s="20">
        <v>0.35474982660702159</v>
      </c>
      <c r="L315" s="20">
        <v>0.38361933645558333</v>
      </c>
      <c r="N315" s="20">
        <v>0.38898057889900711</v>
      </c>
      <c r="O315" s="20">
        <v>0.26993035505873042</v>
      </c>
      <c r="P315" s="20">
        <v>0.35372311582022631</v>
      </c>
      <c r="Q315" s="20">
        <v>0.42687168923582453</v>
      </c>
      <c r="R315" s="20">
        <v>0.37329176879094228</v>
      </c>
      <c r="S315" s="20">
        <v>0.30419895194514113</v>
      </c>
      <c r="T315" s="20">
        <v>0.43368786264417852</v>
      </c>
      <c r="U315" s="20">
        <v>0.33611516953979859</v>
      </c>
      <c r="V315" s="20">
        <v>0.34708389802678619</v>
      </c>
      <c r="W315" s="20">
        <v>0.40368836346247261</v>
      </c>
      <c r="X315" s="20">
        <v>0.37317026406298559</v>
      </c>
      <c r="Y315" s="20">
        <v>0.37641011015148729</v>
      </c>
      <c r="AA315" s="20">
        <v>0.34817424164985789</v>
      </c>
      <c r="AB315" s="20">
        <v>0.38272499747755317</v>
      </c>
      <c r="AC315" s="20">
        <v>0.38919027718848243</v>
      </c>
      <c r="AD315" s="20">
        <v>0.36050879388351859</v>
      </c>
      <c r="AF315" s="20">
        <v>0.33375824749701871</v>
      </c>
      <c r="AG315" s="20">
        <v>0.42804049975122871</v>
      </c>
      <c r="AH315" s="20">
        <v>0.36092649862395132</v>
      </c>
      <c r="AI315" s="20">
        <v>0.31806364073617449</v>
      </c>
      <c r="AJ315" s="20">
        <v>0.22830463749520599</v>
      </c>
      <c r="AK315" s="20">
        <v>0.31069896064088071</v>
      </c>
      <c r="AL315" s="20">
        <v>0.35450282140123179</v>
      </c>
      <c r="AM315" s="20">
        <v>0.47047587566387522</v>
      </c>
      <c r="AN315" s="20">
        <v>0.3850414861673942</v>
      </c>
      <c r="AP315" s="20">
        <v>0.34879742261490387</v>
      </c>
      <c r="AQ315" s="20">
        <v>0.42058088350724698</v>
      </c>
      <c r="AR315" s="20">
        <v>0.32574956829471652</v>
      </c>
      <c r="AS315" s="20">
        <v>0.34803746006361608</v>
      </c>
      <c r="AT315" s="20">
        <v>0.31661689248607378</v>
      </c>
      <c r="AU315" s="20">
        <v>0.35103375547483501</v>
      </c>
      <c r="AV315" s="20">
        <v>0.2594795785200239</v>
      </c>
      <c r="AW315" s="20">
        <v>0.36928909766180551</v>
      </c>
      <c r="AY315" s="20">
        <v>0.35203159233300818</v>
      </c>
      <c r="AZ315" s="20">
        <v>0.39648008231083598</v>
      </c>
      <c r="BA315" s="20">
        <v>0.35479856615309469</v>
      </c>
      <c r="BB315" s="20">
        <v>0.39212724964801371</v>
      </c>
      <c r="BC315" s="20">
        <v>0.35377927504804002</v>
      </c>
      <c r="BD315" s="20">
        <v>0.33116671109939028</v>
      </c>
      <c r="BE315" s="20">
        <v>0</v>
      </c>
      <c r="BF315" s="20">
        <v>0</v>
      </c>
      <c r="BG315" s="20">
        <v>0.35918129031186308</v>
      </c>
    </row>
    <row r="316" spans="2:59" x14ac:dyDescent="0.35">
      <c r="B316" s="19" t="s">
        <v>177</v>
      </c>
      <c r="C316" s="20">
        <v>0.20926503622808701</v>
      </c>
      <c r="D316" s="20">
        <v>0.23882676242828019</v>
      </c>
      <c r="E316" s="20">
        <v>0.21295021581793411</v>
      </c>
      <c r="F316" s="20">
        <v>0.2487768444486298</v>
      </c>
      <c r="G316" s="20">
        <v>0.20106048208103491</v>
      </c>
      <c r="H316" s="20">
        <v>0.1901772833497142</v>
      </c>
      <c r="I316" s="20">
        <v>0.17393936581696401</v>
      </c>
      <c r="K316" s="20">
        <v>0.22980577754627809</v>
      </c>
      <c r="L316" s="20">
        <v>0.186746750507471</v>
      </c>
      <c r="N316" s="20">
        <v>0.1771500729842812</v>
      </c>
      <c r="O316" s="20">
        <v>0.1080488642262151</v>
      </c>
      <c r="P316" s="20">
        <v>0.24333585858255449</v>
      </c>
      <c r="Q316" s="20">
        <v>0.18443506282369471</v>
      </c>
      <c r="R316" s="20">
        <v>0.20089018610467041</v>
      </c>
      <c r="S316" s="20">
        <v>0.2134127665745324</v>
      </c>
      <c r="T316" s="20">
        <v>0.16944435811166891</v>
      </c>
      <c r="U316" s="20">
        <v>0.25033745399981577</v>
      </c>
      <c r="V316" s="20">
        <v>0.23143951973930321</v>
      </c>
      <c r="W316" s="20">
        <v>0.21453082655237909</v>
      </c>
      <c r="X316" s="20">
        <v>0.20443226380832261</v>
      </c>
      <c r="Y316" s="20">
        <v>0.2150150330249363</v>
      </c>
      <c r="AA316" s="20">
        <v>0.22192717313318941</v>
      </c>
      <c r="AB316" s="20">
        <v>0.22481037755211691</v>
      </c>
      <c r="AC316" s="20">
        <v>0.18649502042280849</v>
      </c>
      <c r="AD316" s="20">
        <v>0.1986414017134569</v>
      </c>
      <c r="AF316" s="20">
        <v>0.2131636123663283</v>
      </c>
      <c r="AG316" s="20">
        <v>0.17334515325319791</v>
      </c>
      <c r="AH316" s="20">
        <v>0.28608056174407959</v>
      </c>
      <c r="AI316" s="20">
        <v>0.28274791389512172</v>
      </c>
      <c r="AJ316" s="20">
        <v>0.19849453890292601</v>
      </c>
      <c r="AK316" s="20">
        <v>0.1919619907772403</v>
      </c>
      <c r="AL316" s="20">
        <v>0.23278338875562971</v>
      </c>
      <c r="AM316" s="20">
        <v>0.16907540063926679</v>
      </c>
      <c r="AN316" s="20">
        <v>0.20776329919847181</v>
      </c>
      <c r="AP316" s="20">
        <v>0.20169246027512769</v>
      </c>
      <c r="AQ316" s="20">
        <v>0.1661314467365575</v>
      </c>
      <c r="AR316" s="20">
        <v>0.28725805439620261</v>
      </c>
      <c r="AS316" s="20">
        <v>0.22170482537248831</v>
      </c>
      <c r="AT316" s="20">
        <v>0.25264739188064639</v>
      </c>
      <c r="AU316" s="20">
        <v>0.1863852559629274</v>
      </c>
      <c r="AV316" s="20">
        <v>0.41267283919383058</v>
      </c>
      <c r="AW316" s="20">
        <v>0.2315162789665558</v>
      </c>
      <c r="AY316" s="20">
        <v>0.18546651529726549</v>
      </c>
      <c r="AZ316" s="20">
        <v>0.147885647985291</v>
      </c>
      <c r="BA316" s="20">
        <v>0.30130562798375798</v>
      </c>
      <c r="BB316" s="20">
        <v>0.22458838532710881</v>
      </c>
      <c r="BC316" s="20">
        <v>0.23266767825107759</v>
      </c>
      <c r="BD316" s="20">
        <v>0.20066664125792141</v>
      </c>
      <c r="BE316" s="20">
        <v>0</v>
      </c>
      <c r="BF316" s="20">
        <v>0</v>
      </c>
      <c r="BG316" s="20">
        <v>0.29039870136617141</v>
      </c>
    </row>
    <row r="317" spans="2:59" x14ac:dyDescent="0.35">
      <c r="B317" s="19" t="s">
        <v>178</v>
      </c>
      <c r="C317" s="20">
        <v>7.8606291965015868E-2</v>
      </c>
      <c r="D317" s="20">
        <v>9.8044630925441092E-2</v>
      </c>
      <c r="E317" s="20">
        <v>5.9257405569800609E-2</v>
      </c>
      <c r="F317" s="20">
        <v>7.0682580770014464E-2</v>
      </c>
      <c r="G317" s="20">
        <v>5.328306587258308E-2</v>
      </c>
      <c r="H317" s="20">
        <v>9.5060855861643007E-2</v>
      </c>
      <c r="I317" s="20">
        <v>9.9451947373272828E-2</v>
      </c>
      <c r="K317" s="20">
        <v>9.1792888312167045E-2</v>
      </c>
      <c r="L317" s="20">
        <v>6.4846124429624105E-2</v>
      </c>
      <c r="N317" s="20">
        <v>8.9697478472675715E-2</v>
      </c>
      <c r="O317" s="20">
        <v>0.17297156413381259</v>
      </c>
      <c r="P317" s="20">
        <v>6.9548676849097324E-2</v>
      </c>
      <c r="Q317" s="20">
        <v>6.8316231296504465E-2</v>
      </c>
      <c r="R317" s="20">
        <v>9.1550681547488508E-2</v>
      </c>
      <c r="S317" s="20">
        <v>8.3128205606880209E-2</v>
      </c>
      <c r="T317" s="20">
        <v>6.7856204392680725E-2</v>
      </c>
      <c r="U317" s="20">
        <v>8.9020868789686888E-2</v>
      </c>
      <c r="V317" s="20">
        <v>5.057288369197005E-2</v>
      </c>
      <c r="W317" s="20">
        <v>7.778542586802685E-2</v>
      </c>
      <c r="X317" s="20">
        <v>5.2810011037573337E-2</v>
      </c>
      <c r="Y317" s="20">
        <v>9.9842104768222112E-2</v>
      </c>
      <c r="AA317" s="20">
        <v>7.7285395252019801E-2</v>
      </c>
      <c r="AB317" s="20">
        <v>6.8736144384504094E-2</v>
      </c>
      <c r="AC317" s="20">
        <v>8.7973073933604082E-2</v>
      </c>
      <c r="AD317" s="20">
        <v>8.1881115625986156E-2</v>
      </c>
      <c r="AF317" s="20">
        <v>9.8880719064659589E-2</v>
      </c>
      <c r="AG317" s="20">
        <v>5.5428397460860507E-2</v>
      </c>
      <c r="AH317" s="20">
        <v>7.18227780968759E-2</v>
      </c>
      <c r="AI317" s="20">
        <v>7.774965589510914E-2</v>
      </c>
      <c r="AJ317" s="20">
        <v>0.12651450139361409</v>
      </c>
      <c r="AK317" s="20">
        <v>0.1203943612074886</v>
      </c>
      <c r="AL317" s="20">
        <v>4.9443296156933582E-2</v>
      </c>
      <c r="AM317" s="20">
        <v>0.1276463890289847</v>
      </c>
      <c r="AN317" s="20">
        <v>8.4851298586277726E-2</v>
      </c>
      <c r="AP317" s="20">
        <v>7.7807116122877759E-2</v>
      </c>
      <c r="AQ317" s="20">
        <v>6.7197269035123172E-2</v>
      </c>
      <c r="AR317" s="20">
        <v>8.0723871023384214E-2</v>
      </c>
      <c r="AS317" s="20">
        <v>8.980632120250992E-2</v>
      </c>
      <c r="AT317" s="20">
        <v>9.2276114946794968E-2</v>
      </c>
      <c r="AU317" s="20">
        <v>0.1070745372095033</v>
      </c>
      <c r="AV317" s="20">
        <v>0.2106201488580603</v>
      </c>
      <c r="AW317" s="20">
        <v>7.3963904789587864E-2</v>
      </c>
      <c r="AY317" s="20">
        <v>8.1418650773669818E-2</v>
      </c>
      <c r="AZ317" s="20">
        <v>6.0994177760988602E-2</v>
      </c>
      <c r="BA317" s="20">
        <v>7.5342153349596735E-2</v>
      </c>
      <c r="BB317" s="20">
        <v>7.4501830374998287E-2</v>
      </c>
      <c r="BC317" s="20">
        <v>8.5065280131517179E-2</v>
      </c>
      <c r="BD317" s="20">
        <v>0.1203242996580436</v>
      </c>
      <c r="BE317" s="20">
        <v>0</v>
      </c>
      <c r="BF317" s="20">
        <v>0</v>
      </c>
      <c r="BG317" s="20">
        <v>0.1063395118852149</v>
      </c>
    </row>
    <row r="319" spans="2:59" ht="116" x14ac:dyDescent="0.35">
      <c r="B319" s="17" t="s">
        <v>180</v>
      </c>
    </row>
    <row r="320" spans="2:59" x14ac:dyDescent="0.35">
      <c r="B320" s="18" t="s">
        <v>16</v>
      </c>
    </row>
    <row r="321" spans="2:59" x14ac:dyDescent="0.35">
      <c r="B321" s="19" t="s">
        <v>175</v>
      </c>
      <c r="C321" s="20">
        <v>0.3433508279618106</v>
      </c>
      <c r="D321" s="20">
        <v>0.26700632188574708</v>
      </c>
      <c r="E321" s="20">
        <v>0.31434512158038169</v>
      </c>
      <c r="F321" s="20">
        <v>0.35494043280442039</v>
      </c>
      <c r="G321" s="20">
        <v>0.37001769292946868</v>
      </c>
      <c r="H321" s="20">
        <v>0.39720744097176391</v>
      </c>
      <c r="I321" s="20">
        <v>0.35453646196900612</v>
      </c>
      <c r="K321" s="20">
        <v>0.35063260566096438</v>
      </c>
      <c r="L321" s="20">
        <v>0.33734861028434909</v>
      </c>
      <c r="N321" s="20">
        <v>0.38925942840069239</v>
      </c>
      <c r="O321" s="20">
        <v>0.33447494701995151</v>
      </c>
      <c r="P321" s="20">
        <v>0.35779289238861051</v>
      </c>
      <c r="Q321" s="20">
        <v>0.39326716436451548</v>
      </c>
      <c r="R321" s="20">
        <v>0.37161163158765209</v>
      </c>
      <c r="S321" s="20">
        <v>0.38501655530761031</v>
      </c>
      <c r="T321" s="20">
        <v>0.35344171021325033</v>
      </c>
      <c r="U321" s="20">
        <v>0.31964437074953339</v>
      </c>
      <c r="V321" s="20">
        <v>0.34074054613835708</v>
      </c>
      <c r="W321" s="20">
        <v>0.29037378151842719</v>
      </c>
      <c r="X321" s="20">
        <v>0.30898095961758559</v>
      </c>
      <c r="Y321" s="20">
        <v>0.32212932643634329</v>
      </c>
      <c r="AA321" s="20">
        <v>0.33646955579931259</v>
      </c>
      <c r="AB321" s="20">
        <v>0.3236485341239137</v>
      </c>
      <c r="AC321" s="20">
        <v>0.38052375464399679</v>
      </c>
      <c r="AD321" s="20">
        <v>0.33762233294211208</v>
      </c>
      <c r="AF321" s="20">
        <v>0.36923924109596279</v>
      </c>
      <c r="AG321" s="20">
        <v>0.30774017152791838</v>
      </c>
      <c r="AH321" s="20">
        <v>0.35334606156627751</v>
      </c>
      <c r="AI321" s="20">
        <v>0.35509999474134202</v>
      </c>
      <c r="AJ321" s="20">
        <v>0.56529557919688778</v>
      </c>
      <c r="AK321" s="20">
        <v>0.47346800707782782</v>
      </c>
      <c r="AL321" s="20">
        <v>0.30217541758541677</v>
      </c>
      <c r="AM321" s="20">
        <v>0.2323156002943777</v>
      </c>
      <c r="AN321" s="20">
        <v>0.3009399998180825</v>
      </c>
      <c r="AP321" s="20">
        <v>0.32789578141035503</v>
      </c>
      <c r="AQ321" s="20">
        <v>0.31934533341674148</v>
      </c>
      <c r="AR321" s="20">
        <v>0.3638637843677206</v>
      </c>
      <c r="AS321" s="20">
        <v>0.32891244449179913</v>
      </c>
      <c r="AT321" s="20">
        <v>0.4658146016239193</v>
      </c>
      <c r="AU321" s="20">
        <v>0.48019981152412822</v>
      </c>
      <c r="AV321" s="20">
        <v>0.1172274334280853</v>
      </c>
      <c r="AW321" s="20">
        <v>0.26307910964775522</v>
      </c>
      <c r="AY321" s="20">
        <v>0.35269025775465002</v>
      </c>
      <c r="AZ321" s="20">
        <v>0.31175206048337389</v>
      </c>
      <c r="BA321" s="20">
        <v>0.35970680795134857</v>
      </c>
      <c r="BB321" s="20">
        <v>0.29099563919869859</v>
      </c>
      <c r="BC321" s="20">
        <v>0.38446797310221442</v>
      </c>
      <c r="BD321" s="20">
        <v>0.45638512322292019</v>
      </c>
      <c r="BE321" s="20">
        <v>0</v>
      </c>
      <c r="BF321" s="20">
        <v>0</v>
      </c>
      <c r="BG321" s="20">
        <v>0.26291610696221041</v>
      </c>
    </row>
    <row r="322" spans="2:59" x14ac:dyDescent="0.35">
      <c r="B322" s="19" t="s">
        <v>176</v>
      </c>
      <c r="C322" s="20">
        <v>0.39831781213525053</v>
      </c>
      <c r="D322" s="20">
        <v>0.40445598769582908</v>
      </c>
      <c r="E322" s="20">
        <v>0.39735118352731758</v>
      </c>
      <c r="F322" s="20">
        <v>0.38225608007160039</v>
      </c>
      <c r="G322" s="20">
        <v>0.40577045106055892</v>
      </c>
      <c r="H322" s="20">
        <v>0.36790757103230481</v>
      </c>
      <c r="I322" s="20">
        <v>0.42098126406130032</v>
      </c>
      <c r="K322" s="20">
        <v>0.38920686307216718</v>
      </c>
      <c r="L322" s="20">
        <v>0.40779711885464559</v>
      </c>
      <c r="N322" s="20">
        <v>0.40163911879576858</v>
      </c>
      <c r="O322" s="20">
        <v>0.50017982496908331</v>
      </c>
      <c r="P322" s="20">
        <v>0.36660221859315861</v>
      </c>
      <c r="Q322" s="20">
        <v>0.31361644475077127</v>
      </c>
      <c r="R322" s="20">
        <v>0.36690578199160773</v>
      </c>
      <c r="S322" s="20">
        <v>0.42324189991893901</v>
      </c>
      <c r="T322" s="20">
        <v>0.36836677326695622</v>
      </c>
      <c r="U322" s="20">
        <v>0.40567215508286208</v>
      </c>
      <c r="V322" s="20">
        <v>0.38051046501178798</v>
      </c>
      <c r="W322" s="20">
        <v>0.44760486481413458</v>
      </c>
      <c r="X322" s="20">
        <v>0.41583226705818738</v>
      </c>
      <c r="Y322" s="20">
        <v>0.399811339661444</v>
      </c>
      <c r="AA322" s="20">
        <v>0.39565606447868112</v>
      </c>
      <c r="AB322" s="20">
        <v>0.41937891137867128</v>
      </c>
      <c r="AC322" s="20">
        <v>0.35411595847009469</v>
      </c>
      <c r="AD322" s="20">
        <v>0.42103791661295598</v>
      </c>
      <c r="AF322" s="20">
        <v>0.37763848267375583</v>
      </c>
      <c r="AG322" s="20">
        <v>0.44137006662034672</v>
      </c>
      <c r="AH322" s="20">
        <v>0.3544807949115959</v>
      </c>
      <c r="AI322" s="20">
        <v>0.37259009195042858</v>
      </c>
      <c r="AJ322" s="20">
        <v>0.20217467575276971</v>
      </c>
      <c r="AK322" s="20">
        <v>0.42490161027161699</v>
      </c>
      <c r="AL322" s="20">
        <v>0.43864068104484571</v>
      </c>
      <c r="AM322" s="20">
        <v>0.47238183540079648</v>
      </c>
      <c r="AN322" s="20">
        <v>0.37488571894039913</v>
      </c>
      <c r="AP322" s="20">
        <v>0.42609266360987891</v>
      </c>
      <c r="AQ322" s="20">
        <v>0.41492368775640609</v>
      </c>
      <c r="AR322" s="20">
        <v>0.32694556376703099</v>
      </c>
      <c r="AS322" s="20">
        <v>0.35446342514575058</v>
      </c>
      <c r="AT322" s="20">
        <v>0.35791440265260038</v>
      </c>
      <c r="AU322" s="20">
        <v>0.41363321042205958</v>
      </c>
      <c r="AV322" s="20">
        <v>0.47810644567481481</v>
      </c>
      <c r="AW322" s="20">
        <v>0.41486243878550078</v>
      </c>
      <c r="AY322" s="20">
        <v>0.43944435738817023</v>
      </c>
      <c r="AZ322" s="20">
        <v>0.39686558693701762</v>
      </c>
      <c r="BA322" s="20">
        <v>0.423108039198068</v>
      </c>
      <c r="BB322" s="20">
        <v>0.40481395667167069</v>
      </c>
      <c r="BC322" s="20">
        <v>0.36425110449581311</v>
      </c>
      <c r="BD322" s="20">
        <v>0.41594092740918631</v>
      </c>
      <c r="BE322" s="20">
        <v>0</v>
      </c>
      <c r="BF322" s="20">
        <v>0</v>
      </c>
      <c r="BG322" s="20">
        <v>0.37618488455365751</v>
      </c>
    </row>
    <row r="323" spans="2:59" x14ac:dyDescent="0.35">
      <c r="B323" s="19" t="s">
        <v>177</v>
      </c>
      <c r="C323" s="20">
        <v>0.21118869424918249</v>
      </c>
      <c r="D323" s="20">
        <v>0.25753481507027209</v>
      </c>
      <c r="E323" s="20">
        <v>0.2369687086067197</v>
      </c>
      <c r="F323" s="20">
        <v>0.22635389882787471</v>
      </c>
      <c r="G323" s="20">
        <v>0.1874876969442614</v>
      </c>
      <c r="H323" s="20">
        <v>0.1949387952752539</v>
      </c>
      <c r="I323" s="20">
        <v>0.17544366152759799</v>
      </c>
      <c r="K323" s="20">
        <v>0.20975773380546289</v>
      </c>
      <c r="L323" s="20">
        <v>0.21230508611421259</v>
      </c>
      <c r="N323" s="20">
        <v>0.18185852897959859</v>
      </c>
      <c r="O323" s="20">
        <v>0.16534522801096529</v>
      </c>
      <c r="P323" s="20">
        <v>0.21390296139244661</v>
      </c>
      <c r="Q323" s="20">
        <v>0.26777596969714929</v>
      </c>
      <c r="R323" s="20">
        <v>0.2135340060519709</v>
      </c>
      <c r="S323" s="20">
        <v>0.12476414375851071</v>
      </c>
      <c r="T323" s="20">
        <v>0.20265797572363339</v>
      </c>
      <c r="U323" s="20">
        <v>0.2459080255414203</v>
      </c>
      <c r="V323" s="20">
        <v>0.2416210295067297</v>
      </c>
      <c r="W323" s="20">
        <v>0.22297438586127619</v>
      </c>
      <c r="X323" s="20">
        <v>0.2088726854005942</v>
      </c>
      <c r="Y323" s="20">
        <v>0.20961994706597881</v>
      </c>
      <c r="AA323" s="20">
        <v>0.21041798211847829</v>
      </c>
      <c r="AB323" s="20">
        <v>0.2125087822464371</v>
      </c>
      <c r="AC323" s="20">
        <v>0.23066526537877929</v>
      </c>
      <c r="AD323" s="20">
        <v>0.19227955340264341</v>
      </c>
      <c r="AF323" s="20">
        <v>0.20474810021956849</v>
      </c>
      <c r="AG323" s="20">
        <v>0.2024228764927779</v>
      </c>
      <c r="AH323" s="20">
        <v>0.23104219626159991</v>
      </c>
      <c r="AI323" s="20">
        <v>0.234765957244049</v>
      </c>
      <c r="AJ323" s="20">
        <v>0.149312651493858</v>
      </c>
      <c r="AK323" s="20">
        <v>0.1016303826505551</v>
      </c>
      <c r="AL323" s="20">
        <v>0.22226046425618959</v>
      </c>
      <c r="AM323" s="20">
        <v>0.20987300581670501</v>
      </c>
      <c r="AN323" s="20">
        <v>0.27873636290693032</v>
      </c>
      <c r="AP323" s="20">
        <v>0.20551603609724631</v>
      </c>
      <c r="AQ323" s="20">
        <v>0.20791510852602119</v>
      </c>
      <c r="AR323" s="20">
        <v>0.25696468733337369</v>
      </c>
      <c r="AS323" s="20">
        <v>0.24662027494338579</v>
      </c>
      <c r="AT323" s="20">
        <v>0.1398623720139755</v>
      </c>
      <c r="AU323" s="20">
        <v>0.1061669780538121</v>
      </c>
      <c r="AV323" s="20">
        <v>0.1940459720390397</v>
      </c>
      <c r="AW323" s="20">
        <v>0.29057446957860178</v>
      </c>
      <c r="AY323" s="20">
        <v>0.1708962298816343</v>
      </c>
      <c r="AZ323" s="20">
        <v>0.228411872155041</v>
      </c>
      <c r="BA323" s="20">
        <v>0.21718515285058329</v>
      </c>
      <c r="BB323" s="20">
        <v>0.25548365056987121</v>
      </c>
      <c r="BC323" s="20">
        <v>0.19779117519211839</v>
      </c>
      <c r="BD323" s="20">
        <v>0.1276739493678937</v>
      </c>
      <c r="BE323" s="20">
        <v>0</v>
      </c>
      <c r="BF323" s="20">
        <v>0</v>
      </c>
      <c r="BG323" s="20">
        <v>0.27776375642812651</v>
      </c>
    </row>
    <row r="324" spans="2:59" x14ac:dyDescent="0.35">
      <c r="B324" s="19" t="s">
        <v>178</v>
      </c>
      <c r="C324" s="20">
        <v>4.7142665653756369E-2</v>
      </c>
      <c r="D324" s="20">
        <v>7.1002875348151862E-2</v>
      </c>
      <c r="E324" s="20">
        <v>5.1334986285581093E-2</v>
      </c>
      <c r="F324" s="20">
        <v>3.644958829610459E-2</v>
      </c>
      <c r="G324" s="20">
        <v>3.6724159065710943E-2</v>
      </c>
      <c r="H324" s="20">
        <v>3.9946192720677558E-2</v>
      </c>
      <c r="I324" s="20">
        <v>4.9038612442095633E-2</v>
      </c>
      <c r="K324" s="20">
        <v>5.0402797461405427E-2</v>
      </c>
      <c r="L324" s="20">
        <v>4.2549184746792763E-2</v>
      </c>
      <c r="N324" s="20">
        <v>2.7242923823940751E-2</v>
      </c>
      <c r="O324" s="20">
        <v>0</v>
      </c>
      <c r="P324" s="20">
        <v>6.1701927625784372E-2</v>
      </c>
      <c r="Q324" s="20">
        <v>2.5340421187563911E-2</v>
      </c>
      <c r="R324" s="20">
        <v>4.7948580368769277E-2</v>
      </c>
      <c r="S324" s="20">
        <v>6.6977401014940055E-2</v>
      </c>
      <c r="T324" s="20">
        <v>7.5533540796160203E-2</v>
      </c>
      <c r="U324" s="20">
        <v>2.8775448626184339E-2</v>
      </c>
      <c r="V324" s="20">
        <v>3.7127959343124892E-2</v>
      </c>
      <c r="W324" s="20">
        <v>3.9046967806161868E-2</v>
      </c>
      <c r="X324" s="20">
        <v>6.6314087923632858E-2</v>
      </c>
      <c r="Y324" s="20">
        <v>6.8439386836233768E-2</v>
      </c>
      <c r="AA324" s="20">
        <v>5.745639760352797E-2</v>
      </c>
      <c r="AB324" s="20">
        <v>4.4463772250977869E-2</v>
      </c>
      <c r="AC324" s="20">
        <v>3.4695021507128963E-2</v>
      </c>
      <c r="AD324" s="20">
        <v>4.9060197042288547E-2</v>
      </c>
      <c r="AF324" s="20">
        <v>4.8374176010712873E-2</v>
      </c>
      <c r="AG324" s="20">
        <v>4.8466885358957178E-2</v>
      </c>
      <c r="AH324" s="20">
        <v>6.1130947260527119E-2</v>
      </c>
      <c r="AI324" s="20">
        <v>3.7543956064180373E-2</v>
      </c>
      <c r="AJ324" s="20">
        <v>8.3217093556484961E-2</v>
      </c>
      <c r="AK324" s="20">
        <v>0</v>
      </c>
      <c r="AL324" s="20">
        <v>3.692343711354782E-2</v>
      </c>
      <c r="AM324" s="20">
        <v>8.5429558488120422E-2</v>
      </c>
      <c r="AN324" s="20">
        <v>4.5437918334588018E-2</v>
      </c>
      <c r="AP324" s="20">
        <v>4.0495518882519753E-2</v>
      </c>
      <c r="AQ324" s="20">
        <v>5.781587030083115E-2</v>
      </c>
      <c r="AR324" s="20">
        <v>5.2225964531874718E-2</v>
      </c>
      <c r="AS324" s="20">
        <v>7.0003855419064398E-2</v>
      </c>
      <c r="AT324" s="20">
        <v>3.6408623709504692E-2</v>
      </c>
      <c r="AU324" s="20">
        <v>0</v>
      </c>
      <c r="AV324" s="20">
        <v>0.2106201488580603</v>
      </c>
      <c r="AW324" s="20">
        <v>3.148398198814225E-2</v>
      </c>
      <c r="AY324" s="20">
        <v>3.6969154975545579E-2</v>
      </c>
      <c r="AZ324" s="20">
        <v>6.2970480424567488E-2</v>
      </c>
      <c r="BA324" s="20">
        <v>0</v>
      </c>
      <c r="BB324" s="20">
        <v>4.8706753559759501E-2</v>
      </c>
      <c r="BC324" s="20">
        <v>5.3489747209854152E-2</v>
      </c>
      <c r="BD324" s="20">
        <v>0</v>
      </c>
      <c r="BE324" s="20">
        <v>0</v>
      </c>
      <c r="BF324" s="20">
        <v>0</v>
      </c>
      <c r="BG324" s="20">
        <v>8.3135252056005637E-2</v>
      </c>
    </row>
    <row r="326" spans="2:59" ht="116" x14ac:dyDescent="0.35">
      <c r="B326" s="17" t="s">
        <v>181</v>
      </c>
    </row>
    <row r="327" spans="2:59" ht="87" x14ac:dyDescent="0.35">
      <c r="B327" s="18" t="s">
        <v>19</v>
      </c>
    </row>
    <row r="328" spans="2:59" x14ac:dyDescent="0.35">
      <c r="B328" s="19" t="s">
        <v>175</v>
      </c>
      <c r="C328" s="20">
        <v>0.55553089711053438</v>
      </c>
      <c r="D328" s="20">
        <v>0.43876450678102707</v>
      </c>
      <c r="E328" s="20">
        <v>0.44886238899499881</v>
      </c>
      <c r="F328" s="20">
        <v>0.55140598314215639</v>
      </c>
      <c r="G328" s="20">
        <v>0.49443903979189868</v>
      </c>
      <c r="H328" s="20">
        <v>0.5153111269899836</v>
      </c>
      <c r="I328" s="20">
        <v>0.67097691888555744</v>
      </c>
      <c r="K328" s="20">
        <v>0.54975936599696684</v>
      </c>
      <c r="L328" s="20">
        <v>0.56114543489880742</v>
      </c>
      <c r="N328" s="20">
        <v>0.48198935428844719</v>
      </c>
      <c r="O328" s="20">
        <v>0.41754049058596943</v>
      </c>
      <c r="P328" s="20">
        <v>0.3942092596799372</v>
      </c>
      <c r="Q328" s="20">
        <v>0.74950455055891119</v>
      </c>
      <c r="R328" s="20">
        <v>0.56138043289926398</v>
      </c>
      <c r="S328" s="20">
        <v>0.63165369927570481</v>
      </c>
      <c r="T328" s="20">
        <v>0.43298117275118592</v>
      </c>
      <c r="U328" s="20">
        <v>0.51688569871773915</v>
      </c>
      <c r="V328" s="20">
        <v>0.58316023942043671</v>
      </c>
      <c r="W328" s="20">
        <v>0.61810023579726125</v>
      </c>
      <c r="X328" s="20">
        <v>0.51786575740021179</v>
      </c>
      <c r="Y328" s="20">
        <v>0.53992462176870037</v>
      </c>
      <c r="AA328" s="20">
        <v>0.52251912943546419</v>
      </c>
      <c r="AB328" s="20">
        <v>0.60001556251396715</v>
      </c>
      <c r="AC328" s="20">
        <v>0.55841210137176422</v>
      </c>
      <c r="AD328" s="20">
        <v>0.54859582835364717</v>
      </c>
      <c r="AF328" s="20">
        <v>0.57673153590122017</v>
      </c>
      <c r="AG328" s="20">
        <v>0.37934603145333201</v>
      </c>
      <c r="AH328" s="20">
        <v>0.42600420023074009</v>
      </c>
      <c r="AI328" s="20">
        <v>0.47574575431975652</v>
      </c>
      <c r="AJ328" s="20">
        <v>0</v>
      </c>
      <c r="AK328" s="20">
        <v>0</v>
      </c>
      <c r="AL328" s="20">
        <v>0.46037350374774438</v>
      </c>
      <c r="AM328" s="20">
        <v>0.51100126936883217</v>
      </c>
      <c r="AN328" s="20">
        <v>0.76429790989626689</v>
      </c>
      <c r="AP328" s="20">
        <v>0.5703511181295835</v>
      </c>
      <c r="AQ328" s="20">
        <v>0.50526382685507087</v>
      </c>
      <c r="AR328" s="20">
        <v>0.73784536140636503</v>
      </c>
      <c r="AS328" s="20">
        <v>0</v>
      </c>
      <c r="AT328" s="20">
        <v>0.77038778249808137</v>
      </c>
      <c r="AU328" s="20">
        <v>0</v>
      </c>
      <c r="AV328" s="20">
        <v>0</v>
      </c>
      <c r="AW328" s="20">
        <v>0.43895909417763329</v>
      </c>
      <c r="AY328" s="20">
        <v>0.55553089711053438</v>
      </c>
      <c r="AZ328" s="20">
        <v>0</v>
      </c>
      <c r="BA328" s="20">
        <v>0</v>
      </c>
      <c r="BB328" s="20">
        <v>0</v>
      </c>
      <c r="BC328" s="20">
        <v>0</v>
      </c>
      <c r="BD328" s="20">
        <v>0</v>
      </c>
      <c r="BE328" s="20">
        <v>0</v>
      </c>
      <c r="BF328" s="20">
        <v>0</v>
      </c>
      <c r="BG328" s="20">
        <v>0</v>
      </c>
    </row>
    <row r="329" spans="2:59" x14ac:dyDescent="0.35">
      <c r="B329" s="19" t="s">
        <v>176</v>
      </c>
      <c r="C329" s="20">
        <v>0.35980848231367368</v>
      </c>
      <c r="D329" s="20">
        <v>0.46660312470920268</v>
      </c>
      <c r="E329" s="20">
        <v>0.41408189042625287</v>
      </c>
      <c r="F329" s="20">
        <v>0.35259894713089329</v>
      </c>
      <c r="G329" s="20">
        <v>0.40742864822847058</v>
      </c>
      <c r="H329" s="20">
        <v>0.42958489677269501</v>
      </c>
      <c r="I329" s="20">
        <v>0.26860265023972862</v>
      </c>
      <c r="K329" s="20">
        <v>0.35846848277414978</v>
      </c>
      <c r="L329" s="20">
        <v>0.36111203208285708</v>
      </c>
      <c r="N329" s="20">
        <v>0.25536231955693522</v>
      </c>
      <c r="O329" s="20">
        <v>0.58245950941403069</v>
      </c>
      <c r="P329" s="20">
        <v>0.39606863103510509</v>
      </c>
      <c r="Q329" s="20">
        <v>0.25049544944108892</v>
      </c>
      <c r="R329" s="20">
        <v>0.2455874738058382</v>
      </c>
      <c r="S329" s="20">
        <v>0.25898380335589899</v>
      </c>
      <c r="T329" s="20">
        <v>0.45388733771592449</v>
      </c>
      <c r="U329" s="20">
        <v>0.48311430128226113</v>
      </c>
      <c r="V329" s="20">
        <v>0.30722972446406582</v>
      </c>
      <c r="W329" s="20">
        <v>0.31774243059478358</v>
      </c>
      <c r="X329" s="20">
        <v>0.48213424259978821</v>
      </c>
      <c r="Y329" s="20">
        <v>0.40691604205935372</v>
      </c>
      <c r="AA329" s="20">
        <v>0.42489451441623671</v>
      </c>
      <c r="AB329" s="20">
        <v>0.28459371265247552</v>
      </c>
      <c r="AC329" s="20">
        <v>0.34185825521848828</v>
      </c>
      <c r="AD329" s="20">
        <v>0.36849254891807059</v>
      </c>
      <c r="AF329" s="20">
        <v>0.35671625363882797</v>
      </c>
      <c r="AG329" s="20">
        <v>0.35158562343955341</v>
      </c>
      <c r="AH329" s="20">
        <v>0.57399579976926007</v>
      </c>
      <c r="AI329" s="20">
        <v>0.52425424568024348</v>
      </c>
      <c r="AJ329" s="20">
        <v>0</v>
      </c>
      <c r="AK329" s="20">
        <v>0</v>
      </c>
      <c r="AL329" s="20">
        <v>0.36009075588435713</v>
      </c>
      <c r="AM329" s="20">
        <v>0.48899873063116789</v>
      </c>
      <c r="AN329" s="20">
        <v>0.2357020901037333</v>
      </c>
      <c r="AP329" s="20">
        <v>0.35666683814910449</v>
      </c>
      <c r="AQ329" s="20">
        <v>0.38832307130315041</v>
      </c>
      <c r="AR329" s="20">
        <v>0.26215463859363491</v>
      </c>
      <c r="AS329" s="20">
        <v>1</v>
      </c>
      <c r="AT329" s="20">
        <v>0.22961221750191849</v>
      </c>
      <c r="AU329" s="20">
        <v>0</v>
      </c>
      <c r="AV329" s="20">
        <v>1</v>
      </c>
      <c r="AW329" s="20">
        <v>0.35530056663922521</v>
      </c>
      <c r="AY329" s="20">
        <v>0.35980848231367368</v>
      </c>
      <c r="AZ329" s="20">
        <v>0</v>
      </c>
      <c r="BA329" s="20">
        <v>0</v>
      </c>
      <c r="BB329" s="20">
        <v>0</v>
      </c>
      <c r="BC329" s="20">
        <v>0</v>
      </c>
      <c r="BD329" s="20">
        <v>0</v>
      </c>
      <c r="BE329" s="20">
        <v>0</v>
      </c>
      <c r="BF329" s="20">
        <v>0</v>
      </c>
      <c r="BG329" s="20">
        <v>0</v>
      </c>
    </row>
    <row r="330" spans="2:59" x14ac:dyDescent="0.35">
      <c r="B330" s="19" t="s">
        <v>177</v>
      </c>
      <c r="C330" s="20">
        <v>6.5139826165276846E-2</v>
      </c>
      <c r="D330" s="20">
        <v>4.6080393333781867E-2</v>
      </c>
      <c r="E330" s="20">
        <v>0.1127001341783648</v>
      </c>
      <c r="F330" s="20">
        <v>7.5446299763826163E-2</v>
      </c>
      <c r="G330" s="20">
        <v>6.3973845230684973E-2</v>
      </c>
      <c r="H330" s="20">
        <v>5.5103976237321398E-2</v>
      </c>
      <c r="I330" s="20">
        <v>4.9469504489271683E-2</v>
      </c>
      <c r="K330" s="20">
        <v>7.1145382908936766E-2</v>
      </c>
      <c r="L330" s="20">
        <v>5.9297628555420111E-2</v>
      </c>
      <c r="N330" s="20">
        <v>0.16527414650036559</v>
      </c>
      <c r="O330" s="20">
        <v>0</v>
      </c>
      <c r="P330" s="20">
        <v>0.2097221092849576</v>
      </c>
      <c r="Q330" s="20">
        <v>0</v>
      </c>
      <c r="R330" s="20">
        <v>9.7809846392054006E-2</v>
      </c>
      <c r="S330" s="20">
        <v>0.10936249736839609</v>
      </c>
      <c r="T330" s="20">
        <v>6.4431461807236107E-2</v>
      </c>
      <c r="U330" s="20">
        <v>0</v>
      </c>
      <c r="V330" s="20">
        <v>9.3473746756511572E-2</v>
      </c>
      <c r="W330" s="20">
        <v>4.3606360424841471E-2</v>
      </c>
      <c r="X330" s="20">
        <v>0</v>
      </c>
      <c r="Y330" s="20">
        <v>5.3159336171945848E-2</v>
      </c>
      <c r="AA330" s="20">
        <v>2.5429056351224551E-2</v>
      </c>
      <c r="AB330" s="20">
        <v>0.10304795003686811</v>
      </c>
      <c r="AC330" s="20">
        <v>8.3417000500277977E-2</v>
      </c>
      <c r="AD330" s="20">
        <v>6.3565304998122241E-2</v>
      </c>
      <c r="AF330" s="20">
        <v>5.0357529329971958E-2</v>
      </c>
      <c r="AG330" s="20">
        <v>0.21901755026714709</v>
      </c>
      <c r="AH330" s="20">
        <v>0</v>
      </c>
      <c r="AI330" s="20">
        <v>0</v>
      </c>
      <c r="AJ330" s="20">
        <v>0</v>
      </c>
      <c r="AK330" s="20">
        <v>1</v>
      </c>
      <c r="AL330" s="20">
        <v>0.12347999175426071</v>
      </c>
      <c r="AM330" s="20">
        <v>0</v>
      </c>
      <c r="AN330" s="20">
        <v>0</v>
      </c>
      <c r="AP330" s="20">
        <v>5.9686845022180079E-2</v>
      </c>
      <c r="AQ330" s="20">
        <v>8.2535202716012918E-2</v>
      </c>
      <c r="AR330" s="20">
        <v>0</v>
      </c>
      <c r="AS330" s="20">
        <v>0</v>
      </c>
      <c r="AT330" s="20">
        <v>0</v>
      </c>
      <c r="AU330" s="20">
        <v>0</v>
      </c>
      <c r="AV330" s="20">
        <v>0</v>
      </c>
      <c r="AW330" s="20">
        <v>0.1260284019085674</v>
      </c>
      <c r="AY330" s="20">
        <v>6.5139826165276846E-2</v>
      </c>
      <c r="AZ330" s="20">
        <v>0</v>
      </c>
      <c r="BA330" s="20">
        <v>0</v>
      </c>
      <c r="BB330" s="20">
        <v>0</v>
      </c>
      <c r="BC330" s="20">
        <v>0</v>
      </c>
      <c r="BD330" s="20">
        <v>0</v>
      </c>
      <c r="BE330" s="20">
        <v>0</v>
      </c>
      <c r="BF330" s="20">
        <v>0</v>
      </c>
      <c r="BG330" s="20">
        <v>0</v>
      </c>
    </row>
    <row r="331" spans="2:59" x14ac:dyDescent="0.35">
      <c r="B331" s="19" t="s">
        <v>178</v>
      </c>
      <c r="C331" s="20">
        <v>1.9520794410515262E-2</v>
      </c>
      <c r="D331" s="20">
        <v>4.8551975175988207E-2</v>
      </c>
      <c r="E331" s="20">
        <v>2.4355586400383399E-2</v>
      </c>
      <c r="F331" s="20">
        <v>2.0548769963124259E-2</v>
      </c>
      <c r="G331" s="20">
        <v>3.4158466748945612E-2</v>
      </c>
      <c r="H331" s="20">
        <v>0</v>
      </c>
      <c r="I331" s="20">
        <v>1.095092638544257E-2</v>
      </c>
      <c r="K331" s="20">
        <v>2.0626768319946771E-2</v>
      </c>
      <c r="L331" s="20">
        <v>1.8444904462915329E-2</v>
      </c>
      <c r="N331" s="20">
        <v>9.7374179654251949E-2</v>
      </c>
      <c r="O331" s="20">
        <v>0</v>
      </c>
      <c r="P331" s="20">
        <v>0</v>
      </c>
      <c r="Q331" s="20">
        <v>0</v>
      </c>
      <c r="R331" s="20">
        <v>9.5222246902843741E-2</v>
      </c>
      <c r="S331" s="20">
        <v>0</v>
      </c>
      <c r="T331" s="20">
        <v>4.8700027725653489E-2</v>
      </c>
      <c r="U331" s="20">
        <v>0</v>
      </c>
      <c r="V331" s="20">
        <v>1.6136289358985981E-2</v>
      </c>
      <c r="W331" s="20">
        <v>2.0550973183113771E-2</v>
      </c>
      <c r="X331" s="20">
        <v>0</v>
      </c>
      <c r="Y331" s="20">
        <v>0</v>
      </c>
      <c r="AA331" s="20">
        <v>2.7157299797074489E-2</v>
      </c>
      <c r="AB331" s="20">
        <v>1.2342774796689269E-2</v>
      </c>
      <c r="AC331" s="20">
        <v>1.6312642909469439E-2</v>
      </c>
      <c r="AD331" s="20">
        <v>1.9346317730160219E-2</v>
      </c>
      <c r="AF331" s="20">
        <v>1.6194681129979939E-2</v>
      </c>
      <c r="AG331" s="20">
        <v>5.0050794839967452E-2</v>
      </c>
      <c r="AH331" s="20">
        <v>0</v>
      </c>
      <c r="AI331" s="20">
        <v>0</v>
      </c>
      <c r="AJ331" s="20">
        <v>0</v>
      </c>
      <c r="AK331" s="20">
        <v>0</v>
      </c>
      <c r="AL331" s="20">
        <v>5.6055748613637803E-2</v>
      </c>
      <c r="AM331" s="20">
        <v>0</v>
      </c>
      <c r="AN331" s="20">
        <v>0</v>
      </c>
      <c r="AP331" s="20">
        <v>1.329519869913184E-2</v>
      </c>
      <c r="AQ331" s="20">
        <v>2.387789912576567E-2</v>
      </c>
      <c r="AR331" s="20">
        <v>0</v>
      </c>
      <c r="AS331" s="20">
        <v>0</v>
      </c>
      <c r="AT331" s="20">
        <v>0</v>
      </c>
      <c r="AU331" s="20">
        <v>0</v>
      </c>
      <c r="AV331" s="20">
        <v>0</v>
      </c>
      <c r="AW331" s="20">
        <v>7.9711937274574179E-2</v>
      </c>
      <c r="AY331" s="20">
        <v>1.9520794410515262E-2</v>
      </c>
      <c r="AZ331" s="20">
        <v>0</v>
      </c>
      <c r="BA331" s="20">
        <v>0</v>
      </c>
      <c r="BB331" s="20">
        <v>0</v>
      </c>
      <c r="BC331" s="20">
        <v>0</v>
      </c>
      <c r="BD331" s="20">
        <v>0</v>
      </c>
      <c r="BE331" s="20">
        <v>0</v>
      </c>
      <c r="BF331" s="20">
        <v>0</v>
      </c>
      <c r="BG331" s="20">
        <v>0</v>
      </c>
    </row>
    <row r="333" spans="2:59" ht="116" x14ac:dyDescent="0.35">
      <c r="B333" s="17" t="s">
        <v>182</v>
      </c>
    </row>
    <row r="334" spans="2:59" ht="87" x14ac:dyDescent="0.35">
      <c r="B334" s="18" t="s">
        <v>20</v>
      </c>
    </row>
    <row r="335" spans="2:59" x14ac:dyDescent="0.35">
      <c r="B335" s="19" t="s">
        <v>175</v>
      </c>
      <c r="C335" s="20">
        <v>0.35979845263865051</v>
      </c>
      <c r="D335" s="20">
        <v>0.16190847294760879</v>
      </c>
      <c r="E335" s="20">
        <v>0.51328236411572636</v>
      </c>
      <c r="F335" s="20">
        <v>0.30276373808318158</v>
      </c>
      <c r="G335" s="20">
        <v>0.22425722571086459</v>
      </c>
      <c r="H335" s="20">
        <v>0.47810362743284313</v>
      </c>
      <c r="I335" s="20">
        <v>0.44295355282052751</v>
      </c>
      <c r="K335" s="20">
        <v>0.36514114806623088</v>
      </c>
      <c r="L335" s="20">
        <v>0.33916920837182479</v>
      </c>
      <c r="N335" s="20">
        <v>0.2105405268281752</v>
      </c>
      <c r="O335" s="20">
        <v>0</v>
      </c>
      <c r="P335" s="20">
        <v>0.20452733909614179</v>
      </c>
      <c r="Q335" s="20">
        <v>0.2067360421621848</v>
      </c>
      <c r="R335" s="20">
        <v>0.58328981440282013</v>
      </c>
      <c r="S335" s="20">
        <v>0.59422712936698552</v>
      </c>
      <c r="T335" s="20">
        <v>0.39864184155744747</v>
      </c>
      <c r="U335" s="20">
        <v>0.47303582212792722</v>
      </c>
      <c r="V335" s="20">
        <v>0.31518671331814119</v>
      </c>
      <c r="W335" s="20">
        <v>0.4035576642817118</v>
      </c>
      <c r="X335" s="20">
        <v>0.22480756092964541</v>
      </c>
      <c r="Y335" s="20">
        <v>0.41900813877846388</v>
      </c>
      <c r="AA335" s="20">
        <v>0.34674346895176428</v>
      </c>
      <c r="AB335" s="20">
        <v>0.33582043521955601</v>
      </c>
      <c r="AC335" s="20">
        <v>0.41500929497571809</v>
      </c>
      <c r="AD335" s="20">
        <v>0.39538002260502531</v>
      </c>
      <c r="AF335" s="20">
        <v>0.554031556112622</v>
      </c>
      <c r="AG335" s="20">
        <v>0.24874576492708031</v>
      </c>
      <c r="AH335" s="20">
        <v>0.37543932758218013</v>
      </c>
      <c r="AI335" s="20">
        <v>0.4775005737377222</v>
      </c>
      <c r="AJ335" s="20">
        <v>0</v>
      </c>
      <c r="AK335" s="20">
        <v>0</v>
      </c>
      <c r="AL335" s="20">
        <v>0.25503210919883829</v>
      </c>
      <c r="AM335" s="20">
        <v>0</v>
      </c>
      <c r="AN335" s="20">
        <v>0.13122414125674309</v>
      </c>
      <c r="AP335" s="20">
        <v>0.48319763985903591</v>
      </c>
      <c r="AQ335" s="20">
        <v>0.21111982039217669</v>
      </c>
      <c r="AR335" s="20">
        <v>0.39776846790376452</v>
      </c>
      <c r="AS335" s="20">
        <v>1</v>
      </c>
      <c r="AT335" s="20">
        <v>0.51046052962205968</v>
      </c>
      <c r="AU335" s="20">
        <v>0</v>
      </c>
      <c r="AV335" s="20">
        <v>0</v>
      </c>
      <c r="AW335" s="20">
        <v>0.16249991093995789</v>
      </c>
      <c r="AY335" s="20">
        <v>0</v>
      </c>
      <c r="AZ335" s="20">
        <v>0</v>
      </c>
      <c r="BA335" s="20">
        <v>0.35979845263865051</v>
      </c>
      <c r="BB335" s="20">
        <v>0</v>
      </c>
      <c r="BC335" s="20">
        <v>0</v>
      </c>
      <c r="BD335" s="20">
        <v>0</v>
      </c>
      <c r="BE335" s="20">
        <v>0</v>
      </c>
      <c r="BF335" s="20">
        <v>0</v>
      </c>
      <c r="BG335" s="20">
        <v>0</v>
      </c>
    </row>
    <row r="336" spans="2:59" x14ac:dyDescent="0.35">
      <c r="B336" s="19" t="s">
        <v>176</v>
      </c>
      <c r="C336" s="20">
        <v>0.35824592006614597</v>
      </c>
      <c r="D336" s="20">
        <v>0.33490605713962779</v>
      </c>
      <c r="E336" s="20">
        <v>0.2227070037101192</v>
      </c>
      <c r="F336" s="20">
        <v>0.50125282220051637</v>
      </c>
      <c r="G336" s="20">
        <v>0.41048582177807358</v>
      </c>
      <c r="H336" s="20">
        <v>0.1939138045003094</v>
      </c>
      <c r="I336" s="20">
        <v>0.40950938027465311</v>
      </c>
      <c r="K336" s="20">
        <v>0.33389391259547752</v>
      </c>
      <c r="L336" s="20">
        <v>0.39705873199329328</v>
      </c>
      <c r="N336" s="20">
        <v>0.29283893872178202</v>
      </c>
      <c r="O336" s="20">
        <v>1</v>
      </c>
      <c r="P336" s="20">
        <v>0.79547266090385804</v>
      </c>
      <c r="Q336" s="20">
        <v>0.22086906876139001</v>
      </c>
      <c r="R336" s="20">
        <v>0.14088102147531981</v>
      </c>
      <c r="S336" s="20">
        <v>0.1799158313370269</v>
      </c>
      <c r="T336" s="20">
        <v>0.47931781587741867</v>
      </c>
      <c r="U336" s="20">
        <v>0.38262413206531282</v>
      </c>
      <c r="V336" s="20">
        <v>0.29658674807374608</v>
      </c>
      <c r="W336" s="20">
        <v>0.42495662925223848</v>
      </c>
      <c r="X336" s="20">
        <v>0.36652053300000947</v>
      </c>
      <c r="Y336" s="20">
        <v>0.33083108700258063</v>
      </c>
      <c r="AA336" s="20">
        <v>0.41074432326508242</v>
      </c>
      <c r="AB336" s="20">
        <v>0.27839566506135699</v>
      </c>
      <c r="AC336" s="20">
        <v>0.34296792558460171</v>
      </c>
      <c r="AD336" s="20">
        <v>0.39556887643661559</v>
      </c>
      <c r="AF336" s="20">
        <v>0.20132431019321489</v>
      </c>
      <c r="AG336" s="20">
        <v>0.45957100017440378</v>
      </c>
      <c r="AH336" s="20">
        <v>0.37690126352190417</v>
      </c>
      <c r="AI336" s="20">
        <v>0.52249942626227786</v>
      </c>
      <c r="AJ336" s="20">
        <v>0</v>
      </c>
      <c r="AK336" s="20">
        <v>0</v>
      </c>
      <c r="AL336" s="20">
        <v>0.22982831385924629</v>
      </c>
      <c r="AM336" s="20">
        <v>0</v>
      </c>
      <c r="AN336" s="20">
        <v>0.47485228652166911</v>
      </c>
      <c r="AP336" s="20">
        <v>0.37013757184609569</v>
      </c>
      <c r="AQ336" s="20">
        <v>0.4343098003602423</v>
      </c>
      <c r="AR336" s="20">
        <v>0.33727639130062642</v>
      </c>
      <c r="AS336" s="20">
        <v>0</v>
      </c>
      <c r="AT336" s="20">
        <v>0.32089691127611381</v>
      </c>
      <c r="AU336" s="20">
        <v>0</v>
      </c>
      <c r="AV336" s="20">
        <v>0</v>
      </c>
      <c r="AW336" s="20">
        <v>0.42547991482311381</v>
      </c>
      <c r="AY336" s="20">
        <v>0</v>
      </c>
      <c r="AZ336" s="20">
        <v>0</v>
      </c>
      <c r="BA336" s="20">
        <v>0.35824592006614597</v>
      </c>
      <c r="BB336" s="20">
        <v>0</v>
      </c>
      <c r="BC336" s="20">
        <v>0</v>
      </c>
      <c r="BD336" s="20">
        <v>0</v>
      </c>
      <c r="BE336" s="20">
        <v>0</v>
      </c>
      <c r="BF336" s="20">
        <v>0</v>
      </c>
      <c r="BG336" s="20">
        <v>0</v>
      </c>
    </row>
    <row r="337" spans="2:59" x14ac:dyDescent="0.35">
      <c r="B337" s="19" t="s">
        <v>177</v>
      </c>
      <c r="C337" s="20">
        <v>0.2596132238965933</v>
      </c>
      <c r="D337" s="20">
        <v>0.45915048953039189</v>
      </c>
      <c r="E337" s="20">
        <v>0.26401063217415438</v>
      </c>
      <c r="F337" s="20">
        <v>0.19598343971630219</v>
      </c>
      <c r="G337" s="20">
        <v>0.36525695251106172</v>
      </c>
      <c r="H337" s="20">
        <v>0.28267171596720431</v>
      </c>
      <c r="I337" s="20">
        <v>0.10831673922448409</v>
      </c>
      <c r="K337" s="20">
        <v>0.26074215178075433</v>
      </c>
      <c r="L337" s="20">
        <v>0.26377205963488187</v>
      </c>
      <c r="N337" s="20">
        <v>0.380431891549323</v>
      </c>
      <c r="O337" s="20">
        <v>0</v>
      </c>
      <c r="P337" s="20">
        <v>0</v>
      </c>
      <c r="Q337" s="20">
        <v>0.57239488907642522</v>
      </c>
      <c r="R337" s="20">
        <v>0.16632057455789581</v>
      </c>
      <c r="S337" s="20">
        <v>0.2258570392959876</v>
      </c>
      <c r="T337" s="20">
        <v>0.1220403425651338</v>
      </c>
      <c r="U337" s="20">
        <v>0.14434004580676019</v>
      </c>
      <c r="V337" s="20">
        <v>0.33062035027371128</v>
      </c>
      <c r="W337" s="20">
        <v>0.1714857064660496</v>
      </c>
      <c r="X337" s="20">
        <v>0.40867190607034498</v>
      </c>
      <c r="Y337" s="20">
        <v>0.25016077421895572</v>
      </c>
      <c r="AA337" s="20">
        <v>0.20874548530457571</v>
      </c>
      <c r="AB337" s="20">
        <v>0.35652794719542558</v>
      </c>
      <c r="AC337" s="20">
        <v>0.24202277943968001</v>
      </c>
      <c r="AD337" s="20">
        <v>0.2090511009583591</v>
      </c>
      <c r="AF337" s="20">
        <v>0.13484586797625209</v>
      </c>
      <c r="AG337" s="20">
        <v>0.29168323489851622</v>
      </c>
      <c r="AH337" s="20">
        <v>0.24765940889591581</v>
      </c>
      <c r="AI337" s="20">
        <v>0</v>
      </c>
      <c r="AJ337" s="20">
        <v>0</v>
      </c>
      <c r="AK337" s="20">
        <v>1</v>
      </c>
      <c r="AL337" s="20">
        <v>0.51513957694191537</v>
      </c>
      <c r="AM337" s="20">
        <v>0</v>
      </c>
      <c r="AN337" s="20">
        <v>0.31691471090331003</v>
      </c>
      <c r="AP337" s="20">
        <v>0.1466647882948682</v>
      </c>
      <c r="AQ337" s="20">
        <v>0.35457037924758089</v>
      </c>
      <c r="AR337" s="20">
        <v>0.2271004311901243</v>
      </c>
      <c r="AS337" s="20">
        <v>0</v>
      </c>
      <c r="AT337" s="20">
        <v>0.16864255910182649</v>
      </c>
      <c r="AU337" s="20">
        <v>1</v>
      </c>
      <c r="AV337" s="20">
        <v>0</v>
      </c>
      <c r="AW337" s="20">
        <v>0.41202017423692833</v>
      </c>
      <c r="AY337" s="20">
        <v>0</v>
      </c>
      <c r="AZ337" s="20">
        <v>0</v>
      </c>
      <c r="BA337" s="20">
        <v>0.2596132238965933</v>
      </c>
      <c r="BB337" s="20">
        <v>0</v>
      </c>
      <c r="BC337" s="20">
        <v>0</v>
      </c>
      <c r="BD337" s="20">
        <v>0</v>
      </c>
      <c r="BE337" s="20">
        <v>0</v>
      </c>
      <c r="BF337" s="20">
        <v>0</v>
      </c>
      <c r="BG337" s="20">
        <v>0</v>
      </c>
    </row>
    <row r="338" spans="2:59" x14ac:dyDescent="0.35">
      <c r="B338" s="19" t="s">
        <v>178</v>
      </c>
      <c r="C338" s="20">
        <v>2.2342403398610201E-2</v>
      </c>
      <c r="D338" s="20">
        <v>4.4034980382371289E-2</v>
      </c>
      <c r="E338" s="20">
        <v>0</v>
      </c>
      <c r="F338" s="20">
        <v>0</v>
      </c>
      <c r="G338" s="20">
        <v>0</v>
      </c>
      <c r="H338" s="20">
        <v>4.5310852099643147E-2</v>
      </c>
      <c r="I338" s="20">
        <v>3.9220327680335391E-2</v>
      </c>
      <c r="K338" s="20">
        <v>4.0222787557537297E-2</v>
      </c>
      <c r="L338" s="20">
        <v>0</v>
      </c>
      <c r="N338" s="20">
        <v>0.1161886429007199</v>
      </c>
      <c r="O338" s="20">
        <v>0</v>
      </c>
      <c r="P338" s="20">
        <v>0</v>
      </c>
      <c r="Q338" s="20">
        <v>0</v>
      </c>
      <c r="R338" s="20">
        <v>0.1095085895639643</v>
      </c>
      <c r="S338" s="20">
        <v>0</v>
      </c>
      <c r="T338" s="20">
        <v>0</v>
      </c>
      <c r="U338" s="20">
        <v>0</v>
      </c>
      <c r="V338" s="20">
        <v>5.7606188334401308E-2</v>
      </c>
      <c r="W338" s="20">
        <v>0</v>
      </c>
      <c r="X338" s="20">
        <v>0</v>
      </c>
      <c r="Y338" s="20">
        <v>0</v>
      </c>
      <c r="AA338" s="20">
        <v>3.3766722478577538E-2</v>
      </c>
      <c r="AB338" s="20">
        <v>2.9255952523661161E-2</v>
      </c>
      <c r="AC338" s="20">
        <v>0</v>
      </c>
      <c r="AD338" s="20">
        <v>0</v>
      </c>
      <c r="AF338" s="20">
        <v>0.109798265717911</v>
      </c>
      <c r="AG338" s="20">
        <v>0</v>
      </c>
      <c r="AH338" s="20">
        <v>0</v>
      </c>
      <c r="AI338" s="20">
        <v>0</v>
      </c>
      <c r="AJ338" s="20">
        <v>0</v>
      </c>
      <c r="AK338" s="20">
        <v>0</v>
      </c>
      <c r="AL338" s="20">
        <v>0</v>
      </c>
      <c r="AM338" s="20">
        <v>0</v>
      </c>
      <c r="AN338" s="20">
        <v>7.700886131827786E-2</v>
      </c>
      <c r="AP338" s="20">
        <v>0</v>
      </c>
      <c r="AQ338" s="20">
        <v>0</v>
      </c>
      <c r="AR338" s="20">
        <v>3.7854709605484947E-2</v>
      </c>
      <c r="AS338" s="20">
        <v>0</v>
      </c>
      <c r="AT338" s="20">
        <v>0</v>
      </c>
      <c r="AU338" s="20">
        <v>0</v>
      </c>
      <c r="AV338" s="20">
        <v>0</v>
      </c>
      <c r="AW338" s="20">
        <v>0</v>
      </c>
      <c r="AY338" s="20">
        <v>0</v>
      </c>
      <c r="AZ338" s="20">
        <v>0</v>
      </c>
      <c r="BA338" s="20">
        <v>2.2342403398610201E-2</v>
      </c>
      <c r="BB338" s="20">
        <v>0</v>
      </c>
      <c r="BC338" s="20">
        <v>0</v>
      </c>
      <c r="BD338" s="20">
        <v>0</v>
      </c>
      <c r="BE338" s="20">
        <v>0</v>
      </c>
      <c r="BF338" s="20">
        <v>0</v>
      </c>
      <c r="BG338" s="20">
        <v>0</v>
      </c>
    </row>
    <row r="340" spans="2:59" ht="116" x14ac:dyDescent="0.35">
      <c r="B340" s="17" t="s">
        <v>183</v>
      </c>
    </row>
    <row r="341" spans="2:59" ht="87" x14ac:dyDescent="0.35">
      <c r="B341" s="18" t="s">
        <v>21</v>
      </c>
    </row>
    <row r="342" spans="2:59" x14ac:dyDescent="0.35">
      <c r="B342" s="19" t="s">
        <v>175</v>
      </c>
      <c r="C342" s="20">
        <v>0.49872571462961562</v>
      </c>
      <c r="D342" s="20">
        <v>0.43168946895208821</v>
      </c>
      <c r="E342" s="20">
        <v>0.38722626503713142</v>
      </c>
      <c r="F342" s="20">
        <v>0.44242419989225512</v>
      </c>
      <c r="G342" s="20">
        <v>0.43143382507490718</v>
      </c>
      <c r="H342" s="20">
        <v>0.58441102512871945</v>
      </c>
      <c r="I342" s="20">
        <v>0.61358582147853968</v>
      </c>
      <c r="K342" s="20">
        <v>0.49287722578120607</v>
      </c>
      <c r="L342" s="20">
        <v>0.50604047075566005</v>
      </c>
      <c r="N342" s="20">
        <v>0.35548755784914138</v>
      </c>
      <c r="O342" s="20">
        <v>0.4893975242354025</v>
      </c>
      <c r="P342" s="20">
        <v>0.66217191600035985</v>
      </c>
      <c r="Q342" s="20">
        <v>0.58431223430915802</v>
      </c>
      <c r="R342" s="20">
        <v>0.5276852136722725</v>
      </c>
      <c r="S342" s="20">
        <v>0.45632447624153011</v>
      </c>
      <c r="T342" s="20">
        <v>0.52245536928569847</v>
      </c>
      <c r="U342" s="20">
        <v>0.57501646146596486</v>
      </c>
      <c r="V342" s="20">
        <v>0.43138964172161248</v>
      </c>
      <c r="W342" s="20">
        <v>0.46802217947402569</v>
      </c>
      <c r="X342" s="20">
        <v>0.4955938213386053</v>
      </c>
      <c r="Y342" s="20">
        <v>0.46078713911282521</v>
      </c>
      <c r="AA342" s="20">
        <v>0.47617657714058048</v>
      </c>
      <c r="AB342" s="20">
        <v>0.42006650358466291</v>
      </c>
      <c r="AC342" s="20">
        <v>0.53276191339172374</v>
      </c>
      <c r="AD342" s="20">
        <v>0.53761946171526065</v>
      </c>
      <c r="AF342" s="20">
        <v>0.56083607245880407</v>
      </c>
      <c r="AG342" s="20">
        <v>0.3279541983162596</v>
      </c>
      <c r="AH342" s="20">
        <v>0.343655635317486</v>
      </c>
      <c r="AI342" s="20">
        <v>0.24127935866686681</v>
      </c>
      <c r="AJ342" s="20">
        <v>0.71671649731261067</v>
      </c>
      <c r="AK342" s="20">
        <v>0.32488148017898222</v>
      </c>
      <c r="AL342" s="20">
        <v>0.38896572064565771</v>
      </c>
      <c r="AM342" s="20">
        <v>0.31727881588767087</v>
      </c>
      <c r="AN342" s="20">
        <v>0.62295843638186443</v>
      </c>
      <c r="AP342" s="20">
        <v>0.47983940785742601</v>
      </c>
      <c r="AQ342" s="20">
        <v>0.34909140480888867</v>
      </c>
      <c r="AR342" s="20">
        <v>0.44526196429156079</v>
      </c>
      <c r="AS342" s="20">
        <v>0.21715866602934819</v>
      </c>
      <c r="AT342" s="20">
        <v>0.61103075912640858</v>
      </c>
      <c r="AU342" s="20">
        <v>0</v>
      </c>
      <c r="AV342" s="20">
        <v>0.19610787843667149</v>
      </c>
      <c r="AW342" s="20">
        <v>0.44460806531540592</v>
      </c>
      <c r="AY342" s="20">
        <v>0</v>
      </c>
      <c r="AZ342" s="20">
        <v>0</v>
      </c>
      <c r="BA342" s="20">
        <v>0</v>
      </c>
      <c r="BB342" s="20">
        <v>0</v>
      </c>
      <c r="BC342" s="20">
        <v>0.49872571462961562</v>
      </c>
      <c r="BD342" s="20">
        <v>0</v>
      </c>
      <c r="BE342" s="20">
        <v>0</v>
      </c>
      <c r="BF342" s="20">
        <v>0</v>
      </c>
      <c r="BG342" s="20">
        <v>0</v>
      </c>
    </row>
    <row r="343" spans="2:59" x14ac:dyDescent="0.35">
      <c r="B343" s="19" t="s">
        <v>176</v>
      </c>
      <c r="C343" s="20">
        <v>0.35732662795177639</v>
      </c>
      <c r="D343" s="20">
        <v>0.36474802546576152</v>
      </c>
      <c r="E343" s="20">
        <v>0.34983404968680343</v>
      </c>
      <c r="F343" s="20">
        <v>0.37711540793941312</v>
      </c>
      <c r="G343" s="20">
        <v>0.41295696182378677</v>
      </c>
      <c r="H343" s="20">
        <v>0.34631802792308047</v>
      </c>
      <c r="I343" s="20">
        <v>0.30881886339753978</v>
      </c>
      <c r="K343" s="20">
        <v>0.36840569686962221</v>
      </c>
      <c r="L343" s="20">
        <v>0.34346993961086908</v>
      </c>
      <c r="N343" s="20">
        <v>0.54114707535429463</v>
      </c>
      <c r="O343" s="20">
        <v>0.32161346546025238</v>
      </c>
      <c r="P343" s="20">
        <v>0.13554948963273461</v>
      </c>
      <c r="Q343" s="20">
        <v>0.2898540453129248</v>
      </c>
      <c r="R343" s="20">
        <v>0.35419287389498888</v>
      </c>
      <c r="S343" s="20">
        <v>0.35163356431037551</v>
      </c>
      <c r="T343" s="20">
        <v>0.37826731753021392</v>
      </c>
      <c r="U343" s="20">
        <v>0.35842245340209589</v>
      </c>
      <c r="V343" s="20">
        <v>0.32433747659874379</v>
      </c>
      <c r="W343" s="20">
        <v>0.42486883156811139</v>
      </c>
      <c r="X343" s="20">
        <v>0.36365146502737572</v>
      </c>
      <c r="Y343" s="20">
        <v>0.38328653302765808</v>
      </c>
      <c r="AA343" s="20">
        <v>0.39430171438928918</v>
      </c>
      <c r="AB343" s="20">
        <v>0.4348673479881715</v>
      </c>
      <c r="AC343" s="20">
        <v>0.30264142725342569</v>
      </c>
      <c r="AD343" s="20">
        <v>0.33443590894480951</v>
      </c>
      <c r="AF343" s="20">
        <v>0.3193217114442618</v>
      </c>
      <c r="AG343" s="20">
        <v>0.47659737361396082</v>
      </c>
      <c r="AH343" s="20">
        <v>0.33782797858869268</v>
      </c>
      <c r="AI343" s="20">
        <v>0.44487257155411408</v>
      </c>
      <c r="AJ343" s="20">
        <v>0.21688777441778281</v>
      </c>
      <c r="AK343" s="20">
        <v>0.31352069371130631</v>
      </c>
      <c r="AL343" s="20">
        <v>0.4423430844823526</v>
      </c>
      <c r="AM343" s="20">
        <v>0.56917897938898376</v>
      </c>
      <c r="AN343" s="20">
        <v>0.27831453233099518</v>
      </c>
      <c r="AP343" s="20">
        <v>0.36521400362793138</v>
      </c>
      <c r="AQ343" s="20">
        <v>0.46369935170143572</v>
      </c>
      <c r="AR343" s="20">
        <v>0.31947168677279619</v>
      </c>
      <c r="AS343" s="20">
        <v>0.39226671234239691</v>
      </c>
      <c r="AT343" s="20">
        <v>0.27988549250613209</v>
      </c>
      <c r="AU343" s="20">
        <v>0</v>
      </c>
      <c r="AV343" s="20">
        <v>0.43407919249908578</v>
      </c>
      <c r="AW343" s="20">
        <v>0.43777010651597731</v>
      </c>
      <c r="AY343" s="20">
        <v>0</v>
      </c>
      <c r="AZ343" s="20">
        <v>0</v>
      </c>
      <c r="BA343" s="20">
        <v>0</v>
      </c>
      <c r="BB343" s="20">
        <v>0</v>
      </c>
      <c r="BC343" s="20">
        <v>0.35732662795177639</v>
      </c>
      <c r="BD343" s="20">
        <v>0</v>
      </c>
      <c r="BE343" s="20">
        <v>0</v>
      </c>
      <c r="BF343" s="20">
        <v>0</v>
      </c>
      <c r="BG343" s="20">
        <v>0</v>
      </c>
    </row>
    <row r="344" spans="2:59" x14ac:dyDescent="0.35">
      <c r="B344" s="19" t="s">
        <v>177</v>
      </c>
      <c r="C344" s="20">
        <v>0.113263718868418</v>
      </c>
      <c r="D344" s="20">
        <v>0.1675343159865447</v>
      </c>
      <c r="E344" s="20">
        <v>0.18618415181544329</v>
      </c>
      <c r="F344" s="20">
        <v>0.16564820306072289</v>
      </c>
      <c r="G344" s="20">
        <v>0.1023575811649876</v>
      </c>
      <c r="H344" s="20">
        <v>5.7948773801226761E-2</v>
      </c>
      <c r="I344" s="20">
        <v>6.847616701678963E-2</v>
      </c>
      <c r="K344" s="20">
        <v>0.1136901310752028</v>
      </c>
      <c r="L344" s="20">
        <v>0.1127304013939994</v>
      </c>
      <c r="N344" s="20">
        <v>0.1033653667965639</v>
      </c>
      <c r="O344" s="20">
        <v>0.1889890103043449</v>
      </c>
      <c r="P344" s="20">
        <v>0.12891682734833679</v>
      </c>
      <c r="Q344" s="20">
        <v>0.12583372037791751</v>
      </c>
      <c r="R344" s="20">
        <v>8.4151440080172307E-2</v>
      </c>
      <c r="S344" s="20">
        <v>0.16796723948688189</v>
      </c>
      <c r="T344" s="20">
        <v>3.5699646245013372E-2</v>
      </c>
      <c r="U344" s="20">
        <v>6.6561085131939091E-2</v>
      </c>
      <c r="V344" s="20">
        <v>0.2207425167227996</v>
      </c>
      <c r="W344" s="20">
        <v>9.0900764031607587E-2</v>
      </c>
      <c r="X344" s="20">
        <v>9.8591457654181647E-2</v>
      </c>
      <c r="Y344" s="20">
        <v>9.80976732838411E-2</v>
      </c>
      <c r="AA344" s="20">
        <v>0.11658735178652441</v>
      </c>
      <c r="AB344" s="20">
        <v>0.1231585513201213</v>
      </c>
      <c r="AC344" s="20">
        <v>0.13972605827579171</v>
      </c>
      <c r="AD344" s="20">
        <v>7.136852167926315E-2</v>
      </c>
      <c r="AF344" s="20">
        <v>0.1102883113786719</v>
      </c>
      <c r="AG344" s="20">
        <v>0.14799335582252779</v>
      </c>
      <c r="AH344" s="20">
        <v>0.12702597881493771</v>
      </c>
      <c r="AI344" s="20">
        <v>0.31384806977901908</v>
      </c>
      <c r="AJ344" s="20">
        <v>6.6395728269606935E-2</v>
      </c>
      <c r="AK344" s="20">
        <v>0.36159782610971147</v>
      </c>
      <c r="AL344" s="20">
        <v>0.1087381481373597</v>
      </c>
      <c r="AM344" s="20">
        <v>0</v>
      </c>
      <c r="AN344" s="20">
        <v>8.0532795129026252E-2</v>
      </c>
      <c r="AP344" s="20">
        <v>0.12568369215200489</v>
      </c>
      <c r="AQ344" s="20">
        <v>0.14987053033244091</v>
      </c>
      <c r="AR344" s="20">
        <v>0.16938472519239409</v>
      </c>
      <c r="AS344" s="20">
        <v>0.18126302744351799</v>
      </c>
      <c r="AT344" s="20">
        <v>9.2580800384735734E-2</v>
      </c>
      <c r="AU344" s="20">
        <v>0</v>
      </c>
      <c r="AV344" s="20">
        <v>0.17072369738316859</v>
      </c>
      <c r="AW344" s="20">
        <v>8.7604994220159729E-2</v>
      </c>
      <c r="AY344" s="20">
        <v>0</v>
      </c>
      <c r="AZ344" s="20">
        <v>0</v>
      </c>
      <c r="BA344" s="20">
        <v>0</v>
      </c>
      <c r="BB344" s="20">
        <v>0</v>
      </c>
      <c r="BC344" s="20">
        <v>0.113263718868418</v>
      </c>
      <c r="BD344" s="20">
        <v>0</v>
      </c>
      <c r="BE344" s="20">
        <v>0</v>
      </c>
      <c r="BF344" s="20">
        <v>0</v>
      </c>
      <c r="BG344" s="20">
        <v>0</v>
      </c>
    </row>
    <row r="345" spans="2:59" x14ac:dyDescent="0.35">
      <c r="B345" s="19" t="s">
        <v>178</v>
      </c>
      <c r="C345" s="20">
        <v>3.0683938550189849E-2</v>
      </c>
      <c r="D345" s="20">
        <v>3.6028189595605893E-2</v>
      </c>
      <c r="E345" s="20">
        <v>7.6755533460621944E-2</v>
      </c>
      <c r="F345" s="20">
        <v>1.481218910760896E-2</v>
      </c>
      <c r="G345" s="20">
        <v>5.3251631936318197E-2</v>
      </c>
      <c r="H345" s="20">
        <v>1.132217314697348E-2</v>
      </c>
      <c r="I345" s="20">
        <v>9.1191481071311135E-3</v>
      </c>
      <c r="K345" s="20">
        <v>2.5026946273968519E-2</v>
      </c>
      <c r="L345" s="20">
        <v>3.7759188239471483E-2</v>
      </c>
      <c r="N345" s="20">
        <v>0</v>
      </c>
      <c r="O345" s="20">
        <v>0</v>
      </c>
      <c r="P345" s="20">
        <v>7.3361767018568794E-2</v>
      </c>
      <c r="Q345" s="20">
        <v>0</v>
      </c>
      <c r="R345" s="20">
        <v>3.3970472352566318E-2</v>
      </c>
      <c r="S345" s="20">
        <v>2.4074719961212541E-2</v>
      </c>
      <c r="T345" s="20">
        <v>6.3577666939074323E-2</v>
      </c>
      <c r="U345" s="20">
        <v>0</v>
      </c>
      <c r="V345" s="20">
        <v>2.3530364956844109E-2</v>
      </c>
      <c r="W345" s="20">
        <v>1.6208224926255239E-2</v>
      </c>
      <c r="X345" s="20">
        <v>4.2163255979837493E-2</v>
      </c>
      <c r="Y345" s="20">
        <v>5.7828654575675827E-2</v>
      </c>
      <c r="AA345" s="20">
        <v>1.2934356683605821E-2</v>
      </c>
      <c r="AB345" s="20">
        <v>2.1907597107044201E-2</v>
      </c>
      <c r="AC345" s="20">
        <v>2.4870601079058662E-2</v>
      </c>
      <c r="AD345" s="20">
        <v>5.6576107660666557E-2</v>
      </c>
      <c r="AF345" s="20">
        <v>9.5539047182621514E-3</v>
      </c>
      <c r="AG345" s="20">
        <v>4.745507224725197E-2</v>
      </c>
      <c r="AH345" s="20">
        <v>0.1914904072788835</v>
      </c>
      <c r="AI345" s="20">
        <v>0</v>
      </c>
      <c r="AJ345" s="20">
        <v>0</v>
      </c>
      <c r="AK345" s="20">
        <v>0</v>
      </c>
      <c r="AL345" s="20">
        <v>5.9953046734630047E-2</v>
      </c>
      <c r="AM345" s="20">
        <v>0.11354220472334529</v>
      </c>
      <c r="AN345" s="20">
        <v>1.819423615811409E-2</v>
      </c>
      <c r="AP345" s="20">
        <v>2.9262896362638E-2</v>
      </c>
      <c r="AQ345" s="20">
        <v>3.7338713157234443E-2</v>
      </c>
      <c r="AR345" s="20">
        <v>6.5881623743248657E-2</v>
      </c>
      <c r="AS345" s="20">
        <v>0.20931159418473699</v>
      </c>
      <c r="AT345" s="20">
        <v>1.6502947982723531E-2</v>
      </c>
      <c r="AU345" s="20">
        <v>0</v>
      </c>
      <c r="AV345" s="20">
        <v>0.1990892316810742</v>
      </c>
      <c r="AW345" s="20">
        <v>3.001683394845726E-2</v>
      </c>
      <c r="AY345" s="20">
        <v>0</v>
      </c>
      <c r="AZ345" s="20">
        <v>0</v>
      </c>
      <c r="BA345" s="20">
        <v>0</v>
      </c>
      <c r="BB345" s="20">
        <v>0</v>
      </c>
      <c r="BC345" s="20">
        <v>3.0683938550189849E-2</v>
      </c>
      <c r="BD345" s="20">
        <v>0</v>
      </c>
      <c r="BE345" s="20">
        <v>0</v>
      </c>
      <c r="BF345" s="20">
        <v>0</v>
      </c>
      <c r="BG345" s="20">
        <v>0</v>
      </c>
    </row>
    <row r="347" spans="2:59" ht="116" x14ac:dyDescent="0.35">
      <c r="B347" s="17" t="s">
        <v>184</v>
      </c>
    </row>
    <row r="348" spans="2:59" ht="87" x14ac:dyDescent="0.35">
      <c r="B348" s="18" t="s">
        <v>22</v>
      </c>
    </row>
    <row r="349" spans="2:59" x14ac:dyDescent="0.35">
      <c r="B349" s="19" t="s">
        <v>175</v>
      </c>
      <c r="C349" s="20">
        <v>0.38199495422656871</v>
      </c>
      <c r="D349" s="20">
        <v>0.43741372655400701</v>
      </c>
      <c r="E349" s="20">
        <v>0.42712422279661622</v>
      </c>
      <c r="F349" s="20">
        <v>0.25295322310982032</v>
      </c>
      <c r="G349" s="20">
        <v>0.2576224236989163</v>
      </c>
      <c r="H349" s="20">
        <v>0.33601984310488459</v>
      </c>
      <c r="I349" s="20">
        <v>0.43732727350349898</v>
      </c>
      <c r="K349" s="20">
        <v>0.36522931878153858</v>
      </c>
      <c r="L349" s="20">
        <v>0.39840011935852748</v>
      </c>
      <c r="N349" s="20">
        <v>0.50194757589892969</v>
      </c>
      <c r="O349" s="20">
        <v>0</v>
      </c>
      <c r="P349" s="20">
        <v>0.75644298717536107</v>
      </c>
      <c r="Q349" s="20">
        <v>0.52609195272111497</v>
      </c>
      <c r="R349" s="20">
        <v>0.29600559355659672</v>
      </c>
      <c r="S349" s="20">
        <v>0.36615759653028629</v>
      </c>
      <c r="T349" s="20">
        <v>0.43058937573374872</v>
      </c>
      <c r="U349" s="20">
        <v>0.2307584301937802</v>
      </c>
      <c r="V349" s="20">
        <v>0.42566680774902083</v>
      </c>
      <c r="W349" s="20">
        <v>0.29966346805494742</v>
      </c>
      <c r="X349" s="20">
        <v>0.39908684997520621</v>
      </c>
      <c r="Y349" s="20">
        <v>0.45187861261828238</v>
      </c>
      <c r="AA349" s="20">
        <v>0.38525383778484401</v>
      </c>
      <c r="AB349" s="20">
        <v>0.3973432411732043</v>
      </c>
      <c r="AC349" s="20">
        <v>0.38781821732160038</v>
      </c>
      <c r="AD349" s="20">
        <v>0.35657507608575939</v>
      </c>
      <c r="AF349" s="20">
        <v>6.1206818347868473E-2</v>
      </c>
      <c r="AG349" s="20">
        <v>0.39989446324705002</v>
      </c>
      <c r="AH349" s="20">
        <v>0.39900868554470198</v>
      </c>
      <c r="AI349" s="20">
        <v>0.39243045446301589</v>
      </c>
      <c r="AJ349" s="20">
        <v>0</v>
      </c>
      <c r="AK349" s="20">
        <v>0.80117434277025212</v>
      </c>
      <c r="AL349" s="20">
        <v>0.27097481542895202</v>
      </c>
      <c r="AM349" s="20">
        <v>0</v>
      </c>
      <c r="AN349" s="20">
        <v>0.45718553046619209</v>
      </c>
      <c r="AP349" s="20">
        <v>0</v>
      </c>
      <c r="AQ349" s="20">
        <v>0.45672310284406059</v>
      </c>
      <c r="AR349" s="20">
        <v>0.49975813196406882</v>
      </c>
      <c r="AS349" s="20">
        <v>0.38768705039602103</v>
      </c>
      <c r="AT349" s="20">
        <v>0.1640284067445279</v>
      </c>
      <c r="AU349" s="20">
        <v>1</v>
      </c>
      <c r="AV349" s="20">
        <v>0</v>
      </c>
      <c r="AW349" s="20">
        <v>0.34368232337677551</v>
      </c>
      <c r="AY349" s="20">
        <v>0</v>
      </c>
      <c r="AZ349" s="20">
        <v>0</v>
      </c>
      <c r="BA349" s="20">
        <v>0</v>
      </c>
      <c r="BB349" s="20">
        <v>0.38199495422656871</v>
      </c>
      <c r="BC349" s="20">
        <v>0</v>
      </c>
      <c r="BD349" s="20">
        <v>0</v>
      </c>
      <c r="BE349" s="20">
        <v>0</v>
      </c>
      <c r="BF349" s="20">
        <v>0</v>
      </c>
      <c r="BG349" s="20">
        <v>0</v>
      </c>
    </row>
    <row r="350" spans="2:59" x14ac:dyDescent="0.35">
      <c r="B350" s="19" t="s">
        <v>176</v>
      </c>
      <c r="C350" s="20">
        <v>0.40545052421012068</v>
      </c>
      <c r="D350" s="20">
        <v>0.39498714726083978</v>
      </c>
      <c r="E350" s="20">
        <v>0.42072918118313862</v>
      </c>
      <c r="F350" s="20">
        <v>0.45456015439257058</v>
      </c>
      <c r="G350" s="20">
        <v>0.38642703730398692</v>
      </c>
      <c r="H350" s="20">
        <v>0.56067659630085709</v>
      </c>
      <c r="I350" s="20">
        <v>0.1300799863012935</v>
      </c>
      <c r="K350" s="20">
        <v>0.40348587072090858</v>
      </c>
      <c r="L350" s="20">
        <v>0.4023102745887161</v>
      </c>
      <c r="N350" s="20">
        <v>0.37942927529277298</v>
      </c>
      <c r="O350" s="20">
        <v>1</v>
      </c>
      <c r="P350" s="20">
        <v>0.1087201636538946</v>
      </c>
      <c r="Q350" s="20">
        <v>0.47390804727888508</v>
      </c>
      <c r="R350" s="20">
        <v>0.4517729022000504</v>
      </c>
      <c r="S350" s="20">
        <v>0.39226216202275233</v>
      </c>
      <c r="T350" s="20">
        <v>0.30269813350666891</v>
      </c>
      <c r="U350" s="20">
        <v>0.40027213581437909</v>
      </c>
      <c r="V350" s="20">
        <v>0.45011074285336261</v>
      </c>
      <c r="W350" s="20">
        <v>0.41302493500103071</v>
      </c>
      <c r="X350" s="20">
        <v>0.45628376403806248</v>
      </c>
      <c r="Y350" s="20">
        <v>0.33284451438963958</v>
      </c>
      <c r="AA350" s="20">
        <v>0.44132244869270643</v>
      </c>
      <c r="AB350" s="20">
        <v>0.29788627635834147</v>
      </c>
      <c r="AC350" s="20">
        <v>0.44175883031699198</v>
      </c>
      <c r="AD350" s="20">
        <v>0.43737527911304702</v>
      </c>
      <c r="AF350" s="20">
        <v>0.536164704193271</v>
      </c>
      <c r="AG350" s="20">
        <v>0.36497362049528698</v>
      </c>
      <c r="AH350" s="20">
        <v>0.37658846639249532</v>
      </c>
      <c r="AI350" s="20">
        <v>0.41680890015369138</v>
      </c>
      <c r="AJ350" s="20">
        <v>0</v>
      </c>
      <c r="AK350" s="20">
        <v>0.1988256572297479</v>
      </c>
      <c r="AL350" s="20">
        <v>0.60587525392781538</v>
      </c>
      <c r="AM350" s="20">
        <v>1</v>
      </c>
      <c r="AN350" s="20">
        <v>0.33757206460739331</v>
      </c>
      <c r="AP350" s="20">
        <v>0.59728312201907929</v>
      </c>
      <c r="AQ350" s="20">
        <v>0.36138491408835982</v>
      </c>
      <c r="AR350" s="20">
        <v>0.20187504372287271</v>
      </c>
      <c r="AS350" s="20">
        <v>0.3948071032233692</v>
      </c>
      <c r="AT350" s="20">
        <v>0.50415971204253629</v>
      </c>
      <c r="AU350" s="20">
        <v>0</v>
      </c>
      <c r="AV350" s="20">
        <v>1</v>
      </c>
      <c r="AW350" s="20">
        <v>0.50456137744005725</v>
      </c>
      <c r="AY350" s="20">
        <v>0</v>
      </c>
      <c r="AZ350" s="20">
        <v>0</v>
      </c>
      <c r="BA350" s="20">
        <v>0</v>
      </c>
      <c r="BB350" s="20">
        <v>0.40545052421012068</v>
      </c>
      <c r="BC350" s="20">
        <v>0</v>
      </c>
      <c r="BD350" s="20">
        <v>0</v>
      </c>
      <c r="BE350" s="20">
        <v>0</v>
      </c>
      <c r="BF350" s="20">
        <v>0</v>
      </c>
      <c r="BG350" s="20">
        <v>0</v>
      </c>
    </row>
    <row r="351" spans="2:59" x14ac:dyDescent="0.35">
      <c r="B351" s="19" t="s">
        <v>177</v>
      </c>
      <c r="C351" s="20">
        <v>0.16436086252709459</v>
      </c>
      <c r="D351" s="20">
        <v>0.13455953925006531</v>
      </c>
      <c r="E351" s="20">
        <v>8.8689967777069778E-2</v>
      </c>
      <c r="F351" s="20">
        <v>0.24368796453225289</v>
      </c>
      <c r="G351" s="20">
        <v>0.26851219707425161</v>
      </c>
      <c r="H351" s="20">
        <v>0.1033035605942583</v>
      </c>
      <c r="I351" s="20">
        <v>0.36876090163674458</v>
      </c>
      <c r="K351" s="20">
        <v>0.175227168369222</v>
      </c>
      <c r="L351" s="20">
        <v>0.15699032903613569</v>
      </c>
      <c r="N351" s="20">
        <v>6.2461792581273157E-2</v>
      </c>
      <c r="O351" s="20">
        <v>0</v>
      </c>
      <c r="P351" s="20">
        <v>0</v>
      </c>
      <c r="Q351" s="20">
        <v>0</v>
      </c>
      <c r="R351" s="20">
        <v>0.22077589721896529</v>
      </c>
      <c r="S351" s="20">
        <v>0.19546183407116571</v>
      </c>
      <c r="T351" s="20">
        <v>0.22162128622197511</v>
      </c>
      <c r="U351" s="20">
        <v>0.36896943399184062</v>
      </c>
      <c r="V351" s="20">
        <v>7.3666731552859049E-2</v>
      </c>
      <c r="W351" s="20">
        <v>0.1969332176557832</v>
      </c>
      <c r="X351" s="20">
        <v>5.1550229891951467E-2</v>
      </c>
      <c r="Y351" s="20">
        <v>0.2152768729920779</v>
      </c>
      <c r="AA351" s="20">
        <v>0.1204434808938661</v>
      </c>
      <c r="AB351" s="20">
        <v>0.2724166967253196</v>
      </c>
      <c r="AC351" s="20">
        <v>0.1023000415286681</v>
      </c>
      <c r="AD351" s="20">
        <v>0.16647639017731561</v>
      </c>
      <c r="AF351" s="20">
        <v>0.32453022692320571</v>
      </c>
      <c r="AG351" s="20">
        <v>0.16548924580263891</v>
      </c>
      <c r="AH351" s="20">
        <v>7.4463490340331395E-2</v>
      </c>
      <c r="AI351" s="20">
        <v>0.1754520983330467</v>
      </c>
      <c r="AJ351" s="20">
        <v>0</v>
      </c>
      <c r="AK351" s="20">
        <v>0</v>
      </c>
      <c r="AL351" s="20">
        <v>6.2556627106643489E-2</v>
      </c>
      <c r="AM351" s="20">
        <v>0</v>
      </c>
      <c r="AN351" s="20">
        <v>0.18441875525925941</v>
      </c>
      <c r="AP351" s="20">
        <v>0.40271687798092071</v>
      </c>
      <c r="AQ351" s="20">
        <v>0.11944297984714949</v>
      </c>
      <c r="AR351" s="20">
        <v>0.23551628792833321</v>
      </c>
      <c r="AS351" s="20">
        <v>0.1700698122107806</v>
      </c>
      <c r="AT351" s="20">
        <v>0.16942595565681079</v>
      </c>
      <c r="AU351" s="20">
        <v>0</v>
      </c>
      <c r="AV351" s="20">
        <v>0</v>
      </c>
      <c r="AW351" s="20">
        <v>0.1517562991831673</v>
      </c>
      <c r="AY351" s="20">
        <v>0</v>
      </c>
      <c r="AZ351" s="20">
        <v>0</v>
      </c>
      <c r="BA351" s="20">
        <v>0</v>
      </c>
      <c r="BB351" s="20">
        <v>0.16436086252709459</v>
      </c>
      <c r="BC351" s="20">
        <v>0</v>
      </c>
      <c r="BD351" s="20">
        <v>0</v>
      </c>
      <c r="BE351" s="20">
        <v>0</v>
      </c>
      <c r="BF351" s="20">
        <v>0</v>
      </c>
      <c r="BG351" s="20">
        <v>0</v>
      </c>
    </row>
    <row r="352" spans="2:59" x14ac:dyDescent="0.35">
      <c r="B352" s="19" t="s">
        <v>178</v>
      </c>
      <c r="C352" s="20">
        <v>4.8193659036215947E-2</v>
      </c>
      <c r="D352" s="20">
        <v>3.3039586935087788E-2</v>
      </c>
      <c r="E352" s="20">
        <v>6.3456628243175203E-2</v>
      </c>
      <c r="F352" s="20">
        <v>4.8798657965356283E-2</v>
      </c>
      <c r="G352" s="20">
        <v>8.7438341922845164E-2</v>
      </c>
      <c r="H352" s="20">
        <v>0</v>
      </c>
      <c r="I352" s="20">
        <v>6.3831838558462736E-2</v>
      </c>
      <c r="K352" s="20">
        <v>5.6057642128330913E-2</v>
      </c>
      <c r="L352" s="20">
        <v>4.2299277016620618E-2</v>
      </c>
      <c r="N352" s="20">
        <v>5.6161356227024083E-2</v>
      </c>
      <c r="O352" s="20">
        <v>0</v>
      </c>
      <c r="P352" s="20">
        <v>0.13483684917074429</v>
      </c>
      <c r="Q352" s="20">
        <v>0</v>
      </c>
      <c r="R352" s="20">
        <v>3.1445607024387333E-2</v>
      </c>
      <c r="S352" s="20">
        <v>4.6118407375795721E-2</v>
      </c>
      <c r="T352" s="20">
        <v>4.5091204537607441E-2</v>
      </c>
      <c r="U352" s="20">
        <v>0</v>
      </c>
      <c r="V352" s="20">
        <v>5.0555717844757347E-2</v>
      </c>
      <c r="W352" s="20">
        <v>9.0378379288238678E-2</v>
      </c>
      <c r="X352" s="20">
        <v>9.307915609477993E-2</v>
      </c>
      <c r="Y352" s="20">
        <v>0</v>
      </c>
      <c r="AA352" s="20">
        <v>5.2980232628583333E-2</v>
      </c>
      <c r="AB352" s="20">
        <v>3.2353785743134703E-2</v>
      </c>
      <c r="AC352" s="20">
        <v>6.8122910832739747E-2</v>
      </c>
      <c r="AD352" s="20">
        <v>3.9573254623877938E-2</v>
      </c>
      <c r="AF352" s="20">
        <v>7.8098250535654543E-2</v>
      </c>
      <c r="AG352" s="20">
        <v>6.9642670455023883E-2</v>
      </c>
      <c r="AH352" s="20">
        <v>0.14993935772247141</v>
      </c>
      <c r="AI352" s="20">
        <v>1.5308547050246301E-2</v>
      </c>
      <c r="AJ352" s="20">
        <v>0</v>
      </c>
      <c r="AK352" s="20">
        <v>0</v>
      </c>
      <c r="AL352" s="20">
        <v>6.0593303536589121E-2</v>
      </c>
      <c r="AM352" s="20">
        <v>0</v>
      </c>
      <c r="AN352" s="20">
        <v>2.0823649667155102E-2</v>
      </c>
      <c r="AP352" s="20">
        <v>0</v>
      </c>
      <c r="AQ352" s="20">
        <v>6.2449003220429802E-2</v>
      </c>
      <c r="AR352" s="20">
        <v>6.2850536384725347E-2</v>
      </c>
      <c r="AS352" s="20">
        <v>4.7436034169829167E-2</v>
      </c>
      <c r="AT352" s="20">
        <v>0.16238592555612519</v>
      </c>
      <c r="AU352" s="20">
        <v>0</v>
      </c>
      <c r="AV352" s="20">
        <v>0</v>
      </c>
      <c r="AW352" s="20">
        <v>0</v>
      </c>
      <c r="AY352" s="20">
        <v>0</v>
      </c>
      <c r="AZ352" s="20">
        <v>0</v>
      </c>
      <c r="BA352" s="20">
        <v>0</v>
      </c>
      <c r="BB352" s="20">
        <v>4.8193659036215947E-2</v>
      </c>
      <c r="BC352" s="20">
        <v>0</v>
      </c>
      <c r="BD352" s="20">
        <v>0</v>
      </c>
      <c r="BE352" s="20">
        <v>0</v>
      </c>
      <c r="BF352" s="20">
        <v>0</v>
      </c>
      <c r="BG352" s="20">
        <v>0</v>
      </c>
    </row>
    <row r="354" spans="2:59" ht="72.5" x14ac:dyDescent="0.35">
      <c r="B354" s="17" t="s">
        <v>185</v>
      </c>
    </row>
    <row r="355" spans="2:59" x14ac:dyDescent="0.35">
      <c r="B355" s="18" t="s">
        <v>16</v>
      </c>
    </row>
    <row r="356" spans="2:59" x14ac:dyDescent="0.35">
      <c r="B356" s="19" t="s">
        <v>121</v>
      </c>
      <c r="C356" s="20">
        <v>0.34570673205098229</v>
      </c>
      <c r="D356" s="20">
        <v>0.30943848006612312</v>
      </c>
      <c r="E356" s="20">
        <v>0.39658623514084279</v>
      </c>
      <c r="F356" s="20">
        <v>0.38539812231443599</v>
      </c>
      <c r="G356" s="20">
        <v>0.34602579115345822</v>
      </c>
      <c r="H356" s="20">
        <v>0.36265573976472321</v>
      </c>
      <c r="I356" s="20">
        <v>0.28505095085890059</v>
      </c>
      <c r="K356" s="20">
        <v>0.37106794670376703</v>
      </c>
      <c r="L356" s="20">
        <v>0.32039502635019662</v>
      </c>
      <c r="N356" s="20">
        <v>0.41226073006807029</v>
      </c>
      <c r="O356" s="20">
        <v>0.30610420210595263</v>
      </c>
      <c r="P356" s="20">
        <v>0.38017198872344538</v>
      </c>
      <c r="Q356" s="20">
        <v>0.34419071353642638</v>
      </c>
      <c r="R356" s="20">
        <v>0.41605161234180932</v>
      </c>
      <c r="S356" s="20">
        <v>0.25616073658062039</v>
      </c>
      <c r="T356" s="20">
        <v>0.34105612712804079</v>
      </c>
      <c r="U356" s="20">
        <v>0.32758270429517478</v>
      </c>
      <c r="V356" s="20">
        <v>0.36900832019880492</v>
      </c>
      <c r="W356" s="20">
        <v>0.29454127448081507</v>
      </c>
      <c r="X356" s="20">
        <v>0.34033720332129519</v>
      </c>
      <c r="Y356" s="20">
        <v>0.33181806339264203</v>
      </c>
      <c r="AA356" s="20">
        <v>0.45010744579014028</v>
      </c>
      <c r="AB356" s="20">
        <v>0.36599347857905229</v>
      </c>
      <c r="AC356" s="20">
        <v>0.27381177978802951</v>
      </c>
      <c r="AD356" s="20">
        <v>0.27617947744463101</v>
      </c>
      <c r="AF356" s="20">
        <v>0.20406033294545259</v>
      </c>
      <c r="AG356" s="20">
        <v>0.57782456348986055</v>
      </c>
      <c r="AH356" s="20">
        <v>0.44974384151771157</v>
      </c>
      <c r="AI356" s="20">
        <v>0.34206168880034188</v>
      </c>
      <c r="AJ356" s="20">
        <v>6.7984427855878687E-2</v>
      </c>
      <c r="AK356" s="20">
        <v>0.44926151648632301</v>
      </c>
      <c r="AL356" s="20">
        <v>0.2109875244836977</v>
      </c>
      <c r="AM356" s="20">
        <v>0.11708957795136921</v>
      </c>
      <c r="AN356" s="20">
        <v>0.31084249333318031</v>
      </c>
      <c r="AP356" s="20">
        <v>0.19843595419750901</v>
      </c>
      <c r="AQ356" s="20">
        <v>0.57757820276544458</v>
      </c>
      <c r="AR356" s="20">
        <v>0.4570230253397794</v>
      </c>
      <c r="AS356" s="20">
        <v>0.35026333673163068</v>
      </c>
      <c r="AT356" s="20">
        <v>0.11279492334293929</v>
      </c>
      <c r="AU356" s="20">
        <v>0.488269794425788</v>
      </c>
      <c r="AV356" s="20">
        <v>5.9827310556411557E-2</v>
      </c>
      <c r="AW356" s="20">
        <v>0.23661884951862391</v>
      </c>
      <c r="AY356" s="20">
        <v>0.27472944856602061</v>
      </c>
      <c r="AZ356" s="20">
        <v>0.67732407298142294</v>
      </c>
      <c r="BA356" s="20">
        <v>0.44980208671935668</v>
      </c>
      <c r="BB356" s="20">
        <v>0.44590766611853477</v>
      </c>
      <c r="BC356" s="20">
        <v>8.9030044140246803E-2</v>
      </c>
      <c r="BD356" s="20">
        <v>0.50748562377006423</v>
      </c>
      <c r="BE356" s="20">
        <v>8.8787136801757482E-2</v>
      </c>
      <c r="BF356" s="20">
        <v>0.27427002904648501</v>
      </c>
      <c r="BG356" s="20">
        <v>0.32453622232837642</v>
      </c>
    </row>
    <row r="357" spans="2:59" x14ac:dyDescent="0.35">
      <c r="B357" s="19" t="s">
        <v>186</v>
      </c>
      <c r="C357" s="20">
        <v>0.25984209821252208</v>
      </c>
      <c r="D357" s="20">
        <v>0.27022985694435281</v>
      </c>
      <c r="E357" s="20">
        <v>0.26636334386455329</v>
      </c>
      <c r="F357" s="20">
        <v>0.25068575737722032</v>
      </c>
      <c r="G357" s="20">
        <v>0.28808988808736891</v>
      </c>
      <c r="H357" s="20">
        <v>0.21577391817178451</v>
      </c>
      <c r="I357" s="20">
        <v>0.26173740619596281</v>
      </c>
      <c r="K357" s="20">
        <v>0.2855108321760651</v>
      </c>
      <c r="L357" s="20">
        <v>0.23458345645508311</v>
      </c>
      <c r="N357" s="20">
        <v>0.16046428706634919</v>
      </c>
      <c r="O357" s="20">
        <v>0.27006240652550789</v>
      </c>
      <c r="P357" s="20">
        <v>0.30565406176847187</v>
      </c>
      <c r="Q357" s="20">
        <v>0.32415974296814748</v>
      </c>
      <c r="R357" s="20">
        <v>0.24682585472197041</v>
      </c>
      <c r="S357" s="20">
        <v>0.27760898564969277</v>
      </c>
      <c r="T357" s="20">
        <v>0.26716483355958981</v>
      </c>
      <c r="U357" s="20">
        <v>0.30558488997101402</v>
      </c>
      <c r="V357" s="20">
        <v>0.25670680838299609</v>
      </c>
      <c r="W357" s="20">
        <v>0.24348256272049629</v>
      </c>
      <c r="X357" s="20">
        <v>0.26505935131886282</v>
      </c>
      <c r="Y357" s="20">
        <v>0.27439357075985188</v>
      </c>
      <c r="AA357" s="20">
        <v>0.22206328591029151</v>
      </c>
      <c r="AB357" s="20">
        <v>0.19185452271198361</v>
      </c>
      <c r="AC357" s="20">
        <v>0.32340485574764161</v>
      </c>
      <c r="AD357" s="20">
        <v>0.31604942371209549</v>
      </c>
      <c r="AF357" s="20">
        <v>0.35803745318417157</v>
      </c>
      <c r="AG357" s="20">
        <v>0.1912974001186136</v>
      </c>
      <c r="AH357" s="20">
        <v>0.1660131742621006</v>
      </c>
      <c r="AI357" s="20">
        <v>0.22749135192282741</v>
      </c>
      <c r="AJ357" s="20">
        <v>0.63563655939095476</v>
      </c>
      <c r="AK357" s="20">
        <v>6.9965151312809684E-2</v>
      </c>
      <c r="AL357" s="20">
        <v>0.24093918781226989</v>
      </c>
      <c r="AM357" s="20">
        <v>0.19356819431912209</v>
      </c>
      <c r="AN357" s="20">
        <v>0.26082464713016901</v>
      </c>
      <c r="AP357" s="20">
        <v>0.30618962925326781</v>
      </c>
      <c r="AQ357" s="20">
        <v>0.1741473482100421</v>
      </c>
      <c r="AR357" s="20">
        <v>0.1513584515781663</v>
      </c>
      <c r="AS357" s="20">
        <v>0.16480419733030099</v>
      </c>
      <c r="AT357" s="20">
        <v>0.63496943233714787</v>
      </c>
      <c r="AU357" s="20">
        <v>6.4759516200258174E-2</v>
      </c>
      <c r="AV357" s="20">
        <v>0.12110349709951131</v>
      </c>
      <c r="AW357" s="20">
        <v>0.22264452390557701</v>
      </c>
      <c r="AY357" s="20">
        <v>0.18967090074718371</v>
      </c>
      <c r="AZ357" s="20">
        <v>0.13270063722578759</v>
      </c>
      <c r="BA357" s="20">
        <v>8.5149718709200906E-2</v>
      </c>
      <c r="BB357" s="20">
        <v>0.1331600721375234</v>
      </c>
      <c r="BC357" s="20">
        <v>0.6788807762325002</v>
      </c>
      <c r="BD357" s="20">
        <v>8.4479815236122663E-2</v>
      </c>
      <c r="BE357" s="20">
        <v>0.1014472444301443</v>
      </c>
      <c r="BF357" s="20">
        <v>0.10559601027033649</v>
      </c>
      <c r="BG357" s="20">
        <v>0.19710977730248919</v>
      </c>
    </row>
    <row r="358" spans="2:59" ht="29" x14ac:dyDescent="0.35">
      <c r="B358" s="19" t="s">
        <v>187</v>
      </c>
      <c r="C358" s="20">
        <v>0.26332124414841929</v>
      </c>
      <c r="D358" s="20">
        <v>0.29305977035111008</v>
      </c>
      <c r="E358" s="20">
        <v>0.1882079130698954</v>
      </c>
      <c r="F358" s="20">
        <v>0.20748232013556439</v>
      </c>
      <c r="G358" s="20">
        <v>0.25024740437905041</v>
      </c>
      <c r="H358" s="20">
        <v>0.30304513624061669</v>
      </c>
      <c r="I358" s="20">
        <v>0.33332571438639919</v>
      </c>
      <c r="K358" s="20">
        <v>0.24550239516004499</v>
      </c>
      <c r="L358" s="20">
        <v>0.28082575986477359</v>
      </c>
      <c r="N358" s="20">
        <v>0.25813967784375391</v>
      </c>
      <c r="O358" s="20">
        <v>0.2580629510055506</v>
      </c>
      <c r="P358" s="20">
        <v>0.22349400739281419</v>
      </c>
      <c r="Q358" s="20">
        <v>0.19942449071246601</v>
      </c>
      <c r="R358" s="20">
        <v>0.20437949648680701</v>
      </c>
      <c r="S358" s="20">
        <v>0.30552103706317929</v>
      </c>
      <c r="T358" s="20">
        <v>0.32270308384969681</v>
      </c>
      <c r="U358" s="20">
        <v>0.2195628556089782</v>
      </c>
      <c r="V358" s="20">
        <v>0.22820378709433739</v>
      </c>
      <c r="W358" s="20">
        <v>0.31405803679729272</v>
      </c>
      <c r="X358" s="20">
        <v>0.31542007351281531</v>
      </c>
      <c r="Y358" s="20">
        <v>0.2875297357276585</v>
      </c>
      <c r="AA358" s="20">
        <v>0.23214398900400729</v>
      </c>
      <c r="AB358" s="20">
        <v>0.30401080143952508</v>
      </c>
      <c r="AC358" s="20">
        <v>0.26860012029715052</v>
      </c>
      <c r="AD358" s="20">
        <v>0.25074483767637012</v>
      </c>
      <c r="AF358" s="20">
        <v>0.34408000503938069</v>
      </c>
      <c r="AG358" s="20">
        <v>0.14556250965895551</v>
      </c>
      <c r="AH358" s="20">
        <v>0.28565101341176569</v>
      </c>
      <c r="AI358" s="20">
        <v>0.28904920700796682</v>
      </c>
      <c r="AJ358" s="20">
        <v>0.20276551350436561</v>
      </c>
      <c r="AK358" s="20">
        <v>0.35111242911079388</v>
      </c>
      <c r="AL358" s="20">
        <v>0.29402600629584269</v>
      </c>
      <c r="AM358" s="20">
        <v>0.1843467547379998</v>
      </c>
      <c r="AN358" s="20">
        <v>0.31683167474719548</v>
      </c>
      <c r="AP358" s="20">
        <v>0.40172952072986717</v>
      </c>
      <c r="AQ358" s="20">
        <v>0.16723548767306509</v>
      </c>
      <c r="AR358" s="20">
        <v>0.27607786558217562</v>
      </c>
      <c r="AS358" s="20">
        <v>0.33851109466461038</v>
      </c>
      <c r="AT358" s="20">
        <v>0.16516656827291981</v>
      </c>
      <c r="AU358" s="20">
        <v>0.31782347576301762</v>
      </c>
      <c r="AV358" s="20">
        <v>0.2140658041047781</v>
      </c>
      <c r="AW358" s="20">
        <v>0.32146550016617409</v>
      </c>
      <c r="AY358" s="20">
        <v>0.44179960771378879</v>
      </c>
      <c r="AZ358" s="20">
        <v>0.1049348127929093</v>
      </c>
      <c r="BA358" s="20">
        <v>0.37903706880426252</v>
      </c>
      <c r="BB358" s="20">
        <v>0.32310219022902159</v>
      </c>
      <c r="BC358" s="20">
        <v>0.1528349449183736</v>
      </c>
      <c r="BD358" s="20">
        <v>0.30961912765442978</v>
      </c>
      <c r="BE358" s="20">
        <v>0.4361151198650946</v>
      </c>
      <c r="BF358" s="20">
        <v>0.25741760625016252</v>
      </c>
      <c r="BG358" s="20">
        <v>0.37357397685258709</v>
      </c>
    </row>
    <row r="359" spans="2:59" x14ac:dyDescent="0.35">
      <c r="B359" s="19" t="s">
        <v>135</v>
      </c>
      <c r="C359" s="20">
        <v>0.1311299255880764</v>
      </c>
      <c r="D359" s="20">
        <v>0.12727189263841421</v>
      </c>
      <c r="E359" s="20">
        <v>0.1488425079247086</v>
      </c>
      <c r="F359" s="20">
        <v>0.15643380017277919</v>
      </c>
      <c r="G359" s="20">
        <v>0.11563691638012261</v>
      </c>
      <c r="H359" s="20">
        <v>0.1185252058228755</v>
      </c>
      <c r="I359" s="20">
        <v>0.1198859285587373</v>
      </c>
      <c r="K359" s="20">
        <v>9.7918825960122816E-2</v>
      </c>
      <c r="L359" s="20">
        <v>0.16419575732994671</v>
      </c>
      <c r="N359" s="20">
        <v>0.1691353050218268</v>
      </c>
      <c r="O359" s="20">
        <v>0.16577044036298891</v>
      </c>
      <c r="P359" s="20">
        <v>9.0679942115268447E-2</v>
      </c>
      <c r="Q359" s="20">
        <v>0.1322250527829601</v>
      </c>
      <c r="R359" s="20">
        <v>0.1327430364494134</v>
      </c>
      <c r="S359" s="20">
        <v>0.16070924070650749</v>
      </c>
      <c r="T359" s="20">
        <v>6.9075955462672631E-2</v>
      </c>
      <c r="U359" s="20">
        <v>0.14726955012483289</v>
      </c>
      <c r="V359" s="20">
        <v>0.14608108432386149</v>
      </c>
      <c r="W359" s="20">
        <v>0.1479181260013957</v>
      </c>
      <c r="X359" s="20">
        <v>7.9183371847026632E-2</v>
      </c>
      <c r="Y359" s="20">
        <v>0.10625863011984781</v>
      </c>
      <c r="AA359" s="20">
        <v>9.568527929556106E-2</v>
      </c>
      <c r="AB359" s="20">
        <v>0.13814119726943891</v>
      </c>
      <c r="AC359" s="20">
        <v>0.13418324416717831</v>
      </c>
      <c r="AD359" s="20">
        <v>0.1570262611669033</v>
      </c>
      <c r="AF359" s="20">
        <v>9.3822208830995221E-2</v>
      </c>
      <c r="AG359" s="20">
        <v>8.5315526732570354E-2</v>
      </c>
      <c r="AH359" s="20">
        <v>9.8591970808422164E-2</v>
      </c>
      <c r="AI359" s="20">
        <v>0.14139775226886389</v>
      </c>
      <c r="AJ359" s="20">
        <v>9.3613499248801066E-2</v>
      </c>
      <c r="AK359" s="20">
        <v>0.12966090309007361</v>
      </c>
      <c r="AL359" s="20">
        <v>0.25404728140818972</v>
      </c>
      <c r="AM359" s="20">
        <v>0.50499547299150904</v>
      </c>
      <c r="AN359" s="20">
        <v>0.11150118478945539</v>
      </c>
      <c r="AP359" s="20">
        <v>9.3644895819356033E-2</v>
      </c>
      <c r="AQ359" s="20">
        <v>8.1038961351448099E-2</v>
      </c>
      <c r="AR359" s="20">
        <v>0.11554065749987889</v>
      </c>
      <c r="AS359" s="20">
        <v>0.14642137127345781</v>
      </c>
      <c r="AT359" s="20">
        <v>8.7069076046993016E-2</v>
      </c>
      <c r="AU359" s="20">
        <v>0.12914721361093609</v>
      </c>
      <c r="AV359" s="20">
        <v>0.60500338823929922</v>
      </c>
      <c r="AW359" s="20">
        <v>0.21927112640962501</v>
      </c>
      <c r="AY359" s="20">
        <v>9.3800042973006884E-2</v>
      </c>
      <c r="AZ359" s="20">
        <v>8.5040476999880182E-2</v>
      </c>
      <c r="BA359" s="20">
        <v>8.6011125767179841E-2</v>
      </c>
      <c r="BB359" s="20">
        <v>9.7830071514920069E-2</v>
      </c>
      <c r="BC359" s="20">
        <v>7.9254234708879365E-2</v>
      </c>
      <c r="BD359" s="20">
        <v>9.8415433339383435E-2</v>
      </c>
      <c r="BE359" s="20">
        <v>0.37365049890300372</v>
      </c>
      <c r="BF359" s="20">
        <v>0.36271635443301631</v>
      </c>
      <c r="BG359" s="20">
        <v>0.1047800235165474</v>
      </c>
    </row>
    <row r="361" spans="2:59" ht="72.5" x14ac:dyDescent="0.35">
      <c r="B361" s="17" t="s">
        <v>188</v>
      </c>
    </row>
    <row r="362" spans="2:59" x14ac:dyDescent="0.35">
      <c r="B362" s="18" t="s">
        <v>16</v>
      </c>
    </row>
    <row r="363" spans="2:59" x14ac:dyDescent="0.35">
      <c r="B363" s="19" t="s">
        <v>121</v>
      </c>
      <c r="C363" s="20">
        <v>0.24344197508683299</v>
      </c>
      <c r="D363" s="20">
        <v>0.16019180960995061</v>
      </c>
      <c r="E363" s="20">
        <v>0.31290227616337968</v>
      </c>
      <c r="F363" s="20">
        <v>0.29164988462473362</v>
      </c>
      <c r="G363" s="20">
        <v>0.23626267468537579</v>
      </c>
      <c r="H363" s="20">
        <v>0.26453669026744231</v>
      </c>
      <c r="I363" s="20">
        <v>0.19542810827967311</v>
      </c>
      <c r="K363" s="20">
        <v>0.25353579298228468</v>
      </c>
      <c r="L363" s="20">
        <v>0.2333618597230698</v>
      </c>
      <c r="N363" s="20">
        <v>0.29589659529906059</v>
      </c>
      <c r="O363" s="20">
        <v>0.19831855848487109</v>
      </c>
      <c r="P363" s="20">
        <v>0.23282741999916651</v>
      </c>
      <c r="Q363" s="20">
        <v>0.24234106660268331</v>
      </c>
      <c r="R363" s="20">
        <v>0.30850217961998633</v>
      </c>
      <c r="S363" s="20">
        <v>0.15360311884729469</v>
      </c>
      <c r="T363" s="20">
        <v>0.2076391763688179</v>
      </c>
      <c r="U363" s="20">
        <v>0.23950290156014489</v>
      </c>
      <c r="V363" s="20">
        <v>0.26970178529984279</v>
      </c>
      <c r="W363" s="20">
        <v>0.2292321332431777</v>
      </c>
      <c r="X363" s="20">
        <v>0.2401206012830279</v>
      </c>
      <c r="Y363" s="20">
        <v>0.22732194462973421</v>
      </c>
      <c r="AA363" s="20">
        <v>0.32989811727786988</v>
      </c>
      <c r="AB363" s="20">
        <v>0.24432040368813629</v>
      </c>
      <c r="AC363" s="20">
        <v>0.19258201819658621</v>
      </c>
      <c r="AD363" s="20">
        <v>0.1946594229812002</v>
      </c>
      <c r="AF363" s="20">
        <v>0.13679169920051129</v>
      </c>
      <c r="AG363" s="20">
        <v>0.41628640696405422</v>
      </c>
      <c r="AH363" s="20">
        <v>0.36299917010909988</v>
      </c>
      <c r="AI363" s="20">
        <v>0.30593482426425023</v>
      </c>
      <c r="AJ363" s="20">
        <v>3.2269469416455449E-2</v>
      </c>
      <c r="AK363" s="20">
        <v>0.28249623024703052</v>
      </c>
      <c r="AL363" s="20">
        <v>0.1371673138585674</v>
      </c>
      <c r="AM363" s="20">
        <v>6.6578276213167822E-2</v>
      </c>
      <c r="AN363" s="20">
        <v>0.18382023615879839</v>
      </c>
      <c r="AP363" s="20">
        <v>0.15580289348817219</v>
      </c>
      <c r="AQ363" s="20">
        <v>0.41781666810123641</v>
      </c>
      <c r="AR363" s="20">
        <v>0.31065788278718037</v>
      </c>
      <c r="AS363" s="20">
        <v>0.25125563848836879</v>
      </c>
      <c r="AT363" s="20">
        <v>4.9442325930776958E-2</v>
      </c>
      <c r="AU363" s="20">
        <v>0.33667495494293309</v>
      </c>
      <c r="AV363" s="20">
        <v>7.6494288889331685E-2</v>
      </c>
      <c r="AW363" s="20">
        <v>0.1527167201374913</v>
      </c>
      <c r="AY363" s="20">
        <v>0.2009540291670493</v>
      </c>
      <c r="AZ363" s="20">
        <v>0.53408807231623801</v>
      </c>
      <c r="BA363" s="20">
        <v>0.32047468157527381</v>
      </c>
      <c r="BB363" s="20">
        <v>0.28972752637809218</v>
      </c>
      <c r="BC363" s="20">
        <v>4.6476454078811028E-2</v>
      </c>
      <c r="BD363" s="20">
        <v>0.34791814084810041</v>
      </c>
      <c r="BE363" s="20">
        <v>5.0458969321319831E-2</v>
      </c>
      <c r="BF363" s="20">
        <v>0.15753868524346959</v>
      </c>
      <c r="BG363" s="20">
        <v>0.19134922142709429</v>
      </c>
    </row>
    <row r="364" spans="2:59" x14ac:dyDescent="0.35">
      <c r="B364" s="19" t="s">
        <v>186</v>
      </c>
      <c r="C364" s="20">
        <v>0.41757030221579933</v>
      </c>
      <c r="D364" s="20">
        <v>0.45188510723497699</v>
      </c>
      <c r="E364" s="20">
        <v>0.34328785913743259</v>
      </c>
      <c r="F364" s="20">
        <v>0.38473839967023948</v>
      </c>
      <c r="G364" s="20">
        <v>0.46775600810282247</v>
      </c>
      <c r="H364" s="20">
        <v>0.38676147099452141</v>
      </c>
      <c r="I364" s="20">
        <v>0.46145289141021772</v>
      </c>
      <c r="K364" s="20">
        <v>0.46187282764863652</v>
      </c>
      <c r="L364" s="20">
        <v>0.37489813142899159</v>
      </c>
      <c r="N364" s="20">
        <v>0.27646780779238322</v>
      </c>
      <c r="O364" s="20">
        <v>0.41339316335796861</v>
      </c>
      <c r="P364" s="20">
        <v>0.39509580873510408</v>
      </c>
      <c r="Q364" s="20">
        <v>0.50623903921160518</v>
      </c>
      <c r="R364" s="20">
        <v>0.44781648007231323</v>
      </c>
      <c r="S364" s="20">
        <v>0.46031732737633552</v>
      </c>
      <c r="T364" s="20">
        <v>0.39173274017342091</v>
      </c>
      <c r="U364" s="20">
        <v>0.40893802389278938</v>
      </c>
      <c r="V364" s="20">
        <v>0.38075336559948242</v>
      </c>
      <c r="W364" s="20">
        <v>0.44868046429820557</v>
      </c>
      <c r="X364" s="20">
        <v>0.41606912804581192</v>
      </c>
      <c r="Y364" s="20">
        <v>0.5008140965020097</v>
      </c>
      <c r="AA364" s="20">
        <v>0.39484232847952411</v>
      </c>
      <c r="AB364" s="20">
        <v>0.38081009356379242</v>
      </c>
      <c r="AC364" s="20">
        <v>0.48614402003071028</v>
      </c>
      <c r="AD364" s="20">
        <v>0.42108112645326418</v>
      </c>
      <c r="AF364" s="20">
        <v>0.61838244017586597</v>
      </c>
      <c r="AG364" s="20">
        <v>0.29789142569631138</v>
      </c>
      <c r="AH364" s="20">
        <v>0.26906099123516353</v>
      </c>
      <c r="AI364" s="20">
        <v>0.30665983473040931</v>
      </c>
      <c r="AJ364" s="20">
        <v>0.76837539386511011</v>
      </c>
      <c r="AK364" s="20">
        <v>0.2254242970930749</v>
      </c>
      <c r="AL364" s="20">
        <v>0.35037457294017732</v>
      </c>
      <c r="AM364" s="20">
        <v>0.24974098163451561</v>
      </c>
      <c r="AN364" s="20">
        <v>0.46084724474489808</v>
      </c>
      <c r="AP364" s="20">
        <v>0.58361896658913837</v>
      </c>
      <c r="AQ364" s="20">
        <v>0.3061305934554221</v>
      </c>
      <c r="AR364" s="20">
        <v>0.29240727518524112</v>
      </c>
      <c r="AS364" s="20">
        <v>0.26158774133183899</v>
      </c>
      <c r="AT364" s="20">
        <v>0.81986817287311509</v>
      </c>
      <c r="AU364" s="20">
        <v>0.1805811084421918</v>
      </c>
      <c r="AV364" s="20">
        <v>9.3449342091114551E-2</v>
      </c>
      <c r="AW364" s="20">
        <v>0.34664494258486322</v>
      </c>
      <c r="AY364" s="20">
        <v>0.43756353606479581</v>
      </c>
      <c r="AZ364" s="20">
        <v>0.21741527642279851</v>
      </c>
      <c r="BA364" s="20">
        <v>0.25835745929740411</v>
      </c>
      <c r="BB364" s="20">
        <v>0.28366379873516262</v>
      </c>
      <c r="BC364" s="20">
        <v>0.84462833818612493</v>
      </c>
      <c r="BD364" s="20">
        <v>0.17155511926934669</v>
      </c>
      <c r="BE364" s="20">
        <v>0.19293267929250821</v>
      </c>
      <c r="BF364" s="20">
        <v>0.3076531779467066</v>
      </c>
      <c r="BG364" s="20">
        <v>0.39867290029220442</v>
      </c>
    </row>
    <row r="365" spans="2:59" ht="29" x14ac:dyDescent="0.35">
      <c r="B365" s="19" t="s">
        <v>187</v>
      </c>
      <c r="C365" s="20">
        <v>0.21670870520226351</v>
      </c>
      <c r="D365" s="20">
        <v>0.22844708156906129</v>
      </c>
      <c r="E365" s="20">
        <v>0.20829776692874771</v>
      </c>
      <c r="F365" s="20">
        <v>0.19943923754898449</v>
      </c>
      <c r="G365" s="20">
        <v>0.17085997433659911</v>
      </c>
      <c r="H365" s="20">
        <v>0.2554592696708845</v>
      </c>
      <c r="I365" s="20">
        <v>0.24069685109268271</v>
      </c>
      <c r="K365" s="20">
        <v>0.207139577493932</v>
      </c>
      <c r="L365" s="20">
        <v>0.22594041995813829</v>
      </c>
      <c r="N365" s="20">
        <v>0.28068911115371742</v>
      </c>
      <c r="O365" s="20">
        <v>0.21299120785403061</v>
      </c>
      <c r="P365" s="20">
        <v>0.2755034049272046</v>
      </c>
      <c r="Q365" s="20">
        <v>0.1248836496255941</v>
      </c>
      <c r="R365" s="20">
        <v>0.1174322465903516</v>
      </c>
      <c r="S365" s="20">
        <v>0.26059207206142249</v>
      </c>
      <c r="T365" s="20">
        <v>0.30475669476737782</v>
      </c>
      <c r="U365" s="20">
        <v>0.17481064475625269</v>
      </c>
      <c r="V365" s="20">
        <v>0.2157114476371037</v>
      </c>
      <c r="W365" s="20">
        <v>0.20985568785792619</v>
      </c>
      <c r="X365" s="20">
        <v>0.25962735008394727</v>
      </c>
      <c r="Y365" s="20">
        <v>0.19054349718429081</v>
      </c>
      <c r="AA365" s="20">
        <v>0.1868288507291562</v>
      </c>
      <c r="AB365" s="20">
        <v>0.24917830013941539</v>
      </c>
      <c r="AC365" s="20">
        <v>0.22015866267789261</v>
      </c>
      <c r="AD365" s="20">
        <v>0.2100129982939537</v>
      </c>
      <c r="AF365" s="20">
        <v>0.2016988109616111</v>
      </c>
      <c r="AG365" s="20">
        <v>0.16477954993851041</v>
      </c>
      <c r="AH365" s="20">
        <v>0.26747627590987061</v>
      </c>
      <c r="AI365" s="20">
        <v>0.30150918698846102</v>
      </c>
      <c r="AJ365" s="20">
        <v>0.1384845921619805</v>
      </c>
      <c r="AK365" s="20">
        <v>0.37608577964282353</v>
      </c>
      <c r="AL365" s="20">
        <v>0.27314388644929533</v>
      </c>
      <c r="AM365" s="20">
        <v>0.2268872467828589</v>
      </c>
      <c r="AN365" s="20">
        <v>0.21929634758308539</v>
      </c>
      <c r="AP365" s="20">
        <v>0.20471942466629561</v>
      </c>
      <c r="AQ365" s="20">
        <v>0.16864650464505429</v>
      </c>
      <c r="AR365" s="20">
        <v>0.30229679713529728</v>
      </c>
      <c r="AS365" s="20">
        <v>0.35685390874690831</v>
      </c>
      <c r="AT365" s="20">
        <v>8.7243555252654009E-2</v>
      </c>
      <c r="AU365" s="20">
        <v>0.388377071176713</v>
      </c>
      <c r="AV365" s="20">
        <v>0.2380362379296819</v>
      </c>
      <c r="AW365" s="20">
        <v>0.28476245877449607</v>
      </c>
      <c r="AY365" s="20">
        <v>0.28971597273872762</v>
      </c>
      <c r="AZ365" s="20">
        <v>0.1387482973193675</v>
      </c>
      <c r="BA365" s="20">
        <v>0.292235471047676</v>
      </c>
      <c r="BB365" s="20">
        <v>0.30970416506592707</v>
      </c>
      <c r="BC365" s="20">
        <v>7.7136623131463675E-2</v>
      </c>
      <c r="BD365" s="20">
        <v>0.35908847196356142</v>
      </c>
      <c r="BE365" s="20">
        <v>0.41218741052601571</v>
      </c>
      <c r="BF365" s="20">
        <v>0.25006301170110462</v>
      </c>
      <c r="BG365" s="20">
        <v>0.24466650470997259</v>
      </c>
    </row>
    <row r="366" spans="2:59" x14ac:dyDescent="0.35">
      <c r="B366" s="19" t="s">
        <v>135</v>
      </c>
      <c r="C366" s="20">
        <v>0.1222790174951042</v>
      </c>
      <c r="D366" s="20">
        <v>0.15947600158601119</v>
      </c>
      <c r="E366" s="20">
        <v>0.1355120977704401</v>
      </c>
      <c r="F366" s="20">
        <v>0.12417247815604231</v>
      </c>
      <c r="G366" s="20">
        <v>0.1251213428752026</v>
      </c>
      <c r="H366" s="20">
        <v>9.3242569067151643E-2</v>
      </c>
      <c r="I366" s="20">
        <v>0.10242214921742659</v>
      </c>
      <c r="K366" s="20">
        <v>7.7451801875146609E-2</v>
      </c>
      <c r="L366" s="20">
        <v>0.16579958888980029</v>
      </c>
      <c r="N366" s="20">
        <v>0.14694648575483901</v>
      </c>
      <c r="O366" s="20">
        <v>0.1752970703031298</v>
      </c>
      <c r="P366" s="20">
        <v>9.6573366338524855E-2</v>
      </c>
      <c r="Q366" s="20">
        <v>0.1265362445601175</v>
      </c>
      <c r="R366" s="20">
        <v>0.12624909371734891</v>
      </c>
      <c r="S366" s="20">
        <v>0.12548748171494739</v>
      </c>
      <c r="T366" s="20">
        <v>9.5871388690383558E-2</v>
      </c>
      <c r="U366" s="20">
        <v>0.17674842979081301</v>
      </c>
      <c r="V366" s="20">
        <v>0.13383340146357101</v>
      </c>
      <c r="W366" s="20">
        <v>0.1122317146006903</v>
      </c>
      <c r="X366" s="20">
        <v>8.4182920587212856E-2</v>
      </c>
      <c r="Y366" s="20">
        <v>8.1320461683965506E-2</v>
      </c>
      <c r="AA366" s="20">
        <v>8.8430703513449962E-2</v>
      </c>
      <c r="AB366" s="20">
        <v>0.12569120260865599</v>
      </c>
      <c r="AC366" s="20">
        <v>0.1011152990948109</v>
      </c>
      <c r="AD366" s="20">
        <v>0.17424645227158181</v>
      </c>
      <c r="AF366" s="20">
        <v>4.3127049662011717E-2</v>
      </c>
      <c r="AG366" s="20">
        <v>0.1210426174011239</v>
      </c>
      <c r="AH366" s="20">
        <v>0.100463562745866</v>
      </c>
      <c r="AI366" s="20">
        <v>8.5896154016879556E-2</v>
      </c>
      <c r="AJ366" s="20">
        <v>6.0870544556454027E-2</v>
      </c>
      <c r="AK366" s="20">
        <v>0.1159936930170711</v>
      </c>
      <c r="AL366" s="20">
        <v>0.2393142267519599</v>
      </c>
      <c r="AM366" s="20">
        <v>0.45679349536945768</v>
      </c>
      <c r="AN366" s="20">
        <v>0.13603617151321831</v>
      </c>
      <c r="AP366" s="20">
        <v>5.585871525639368E-2</v>
      </c>
      <c r="AQ366" s="20">
        <v>0.107406233798287</v>
      </c>
      <c r="AR366" s="20">
        <v>9.4638044892281462E-2</v>
      </c>
      <c r="AS366" s="20">
        <v>0.1303027114328838</v>
      </c>
      <c r="AT366" s="20">
        <v>4.3445945943453829E-2</v>
      </c>
      <c r="AU366" s="20">
        <v>9.4366865438162015E-2</v>
      </c>
      <c r="AV366" s="20">
        <v>0.59202013108987217</v>
      </c>
      <c r="AW366" s="20">
        <v>0.2158758785031494</v>
      </c>
      <c r="AY366" s="20">
        <v>7.1766462029427353E-2</v>
      </c>
      <c r="AZ366" s="20">
        <v>0.1097483539415961</v>
      </c>
      <c r="BA366" s="20">
        <v>0.12893238807964591</v>
      </c>
      <c r="BB366" s="20">
        <v>0.1169045098208181</v>
      </c>
      <c r="BC366" s="20">
        <v>3.1758584603600322E-2</v>
      </c>
      <c r="BD366" s="20">
        <v>0.1214382679189917</v>
      </c>
      <c r="BE366" s="20">
        <v>0.34442094086015651</v>
      </c>
      <c r="BF366" s="20">
        <v>0.2847451251087193</v>
      </c>
      <c r="BG366" s="20">
        <v>0.1653113735707287</v>
      </c>
    </row>
    <row r="368" spans="2:59" ht="72.5" x14ac:dyDescent="0.35">
      <c r="B368" s="17" t="s">
        <v>189</v>
      </c>
    </row>
    <row r="369" spans="2:59" x14ac:dyDescent="0.35">
      <c r="B369" s="18" t="s">
        <v>16</v>
      </c>
    </row>
    <row r="370" spans="2:59" x14ac:dyDescent="0.35">
      <c r="B370" s="19" t="s">
        <v>121</v>
      </c>
      <c r="C370" s="20">
        <v>0.31932118399234621</v>
      </c>
      <c r="D370" s="20">
        <v>0.29062932760708549</v>
      </c>
      <c r="E370" s="20">
        <v>0.33064086665937309</v>
      </c>
      <c r="F370" s="20">
        <v>0.33599919501980657</v>
      </c>
      <c r="G370" s="20">
        <v>0.33881856933642213</v>
      </c>
      <c r="H370" s="20">
        <v>0.34863587089369269</v>
      </c>
      <c r="I370" s="20">
        <v>0.2804516839759138</v>
      </c>
      <c r="K370" s="20">
        <v>0.34097898092379603</v>
      </c>
      <c r="L370" s="20">
        <v>0.29735986361024991</v>
      </c>
      <c r="N370" s="20">
        <v>0.37658361955221559</v>
      </c>
      <c r="O370" s="20">
        <v>0.3456489429994421</v>
      </c>
      <c r="P370" s="20">
        <v>0.32953100127892621</v>
      </c>
      <c r="Q370" s="20">
        <v>0.29366428803150452</v>
      </c>
      <c r="R370" s="20">
        <v>0.3834515816521617</v>
      </c>
      <c r="S370" s="20">
        <v>0.29649946146475381</v>
      </c>
      <c r="T370" s="20">
        <v>0.26622888879746959</v>
      </c>
      <c r="U370" s="20">
        <v>0.28781258143650829</v>
      </c>
      <c r="V370" s="20">
        <v>0.34350548886076959</v>
      </c>
      <c r="W370" s="20">
        <v>0.30287393518032768</v>
      </c>
      <c r="X370" s="20">
        <v>0.29447289423193013</v>
      </c>
      <c r="Y370" s="20">
        <v>0.28209206899629141</v>
      </c>
      <c r="AA370" s="20">
        <v>0.42663007601760278</v>
      </c>
      <c r="AB370" s="20">
        <v>0.34969722565578237</v>
      </c>
      <c r="AC370" s="20">
        <v>0.2359600738699377</v>
      </c>
      <c r="AD370" s="20">
        <v>0.2461899374522051</v>
      </c>
      <c r="AF370" s="20">
        <v>0.19054294486522161</v>
      </c>
      <c r="AG370" s="20">
        <v>0.53149934772116247</v>
      </c>
      <c r="AH370" s="20">
        <v>0.43831583310528621</v>
      </c>
      <c r="AI370" s="20">
        <v>0.33989450871682059</v>
      </c>
      <c r="AJ370" s="20">
        <v>8.3007716568168854E-2</v>
      </c>
      <c r="AK370" s="20">
        <v>0.37339067910070622</v>
      </c>
      <c r="AL370" s="20">
        <v>0.1619227817444735</v>
      </c>
      <c r="AM370" s="20">
        <v>0.14873854902675759</v>
      </c>
      <c r="AN370" s="20">
        <v>0.29914702286848238</v>
      </c>
      <c r="AP370" s="20">
        <v>0.17733147229381641</v>
      </c>
      <c r="AQ370" s="20">
        <v>0.53342131700345263</v>
      </c>
      <c r="AR370" s="20">
        <v>0.43815587212167922</v>
      </c>
      <c r="AS370" s="20">
        <v>0.36208692251643693</v>
      </c>
      <c r="AT370" s="20">
        <v>8.4235997185196906E-2</v>
      </c>
      <c r="AU370" s="20">
        <v>0.42524313156687732</v>
      </c>
      <c r="AV370" s="20">
        <v>7.6705876459878641E-2</v>
      </c>
      <c r="AW370" s="20">
        <v>0.21999233656029671</v>
      </c>
      <c r="AY370" s="20">
        <v>0.26545287062409217</v>
      </c>
      <c r="AZ370" s="20">
        <v>0.61977820369816972</v>
      </c>
      <c r="BA370" s="20">
        <v>0.42440276712960262</v>
      </c>
      <c r="BB370" s="20">
        <v>0.42338478743248747</v>
      </c>
      <c r="BC370" s="20">
        <v>7.180678362985736E-2</v>
      </c>
      <c r="BD370" s="20">
        <v>0.43641189205814068</v>
      </c>
      <c r="BE370" s="20">
        <v>9.395285327209138E-2</v>
      </c>
      <c r="BF370" s="20">
        <v>0.22793308028564641</v>
      </c>
      <c r="BG370" s="20">
        <v>0.35048794723770238</v>
      </c>
    </row>
    <row r="371" spans="2:59" x14ac:dyDescent="0.35">
      <c r="B371" s="19" t="s">
        <v>186</v>
      </c>
      <c r="C371" s="20">
        <v>0.31547370933164121</v>
      </c>
      <c r="D371" s="20">
        <v>0.30748459072199891</v>
      </c>
      <c r="E371" s="20">
        <v>0.32065677774027279</v>
      </c>
      <c r="F371" s="20">
        <v>0.32365389167291869</v>
      </c>
      <c r="G371" s="20">
        <v>0.31612829430976869</v>
      </c>
      <c r="H371" s="20">
        <v>0.25871782429278101</v>
      </c>
      <c r="I371" s="20">
        <v>0.34745326731472442</v>
      </c>
      <c r="K371" s="20">
        <v>0.35713242335780909</v>
      </c>
      <c r="L371" s="20">
        <v>0.27601982501476502</v>
      </c>
      <c r="N371" s="20">
        <v>0.14691001624009789</v>
      </c>
      <c r="O371" s="20">
        <v>0.31828156624888382</v>
      </c>
      <c r="P371" s="20">
        <v>0.34896914397054341</v>
      </c>
      <c r="Q371" s="20">
        <v>0.32271372793610509</v>
      </c>
      <c r="R371" s="20">
        <v>0.33831595660201169</v>
      </c>
      <c r="S371" s="20">
        <v>0.33966480729512227</v>
      </c>
      <c r="T371" s="20">
        <v>0.32061071174395928</v>
      </c>
      <c r="U371" s="20">
        <v>0.35606716636041408</v>
      </c>
      <c r="V371" s="20">
        <v>0.312719667075257</v>
      </c>
      <c r="W371" s="20">
        <v>0.30536607126112619</v>
      </c>
      <c r="X371" s="20">
        <v>0.32727848793431058</v>
      </c>
      <c r="Y371" s="20">
        <v>0.37562199500752058</v>
      </c>
      <c r="AA371" s="20">
        <v>0.27327855080859409</v>
      </c>
      <c r="AB371" s="20">
        <v>0.26478188168536931</v>
      </c>
      <c r="AC371" s="20">
        <v>0.39664305409267642</v>
      </c>
      <c r="AD371" s="20">
        <v>0.3431116180166045</v>
      </c>
      <c r="AF371" s="20">
        <v>0.47075778890831088</v>
      </c>
      <c r="AG371" s="20">
        <v>0.2286193161166713</v>
      </c>
      <c r="AH371" s="20">
        <v>0.20223833082520179</v>
      </c>
      <c r="AI371" s="20">
        <v>0.22415683944733289</v>
      </c>
      <c r="AJ371" s="20">
        <v>0.72275856699326946</v>
      </c>
      <c r="AK371" s="20">
        <v>0.1186023627743308</v>
      </c>
      <c r="AL371" s="20">
        <v>0.25319444953775411</v>
      </c>
      <c r="AM371" s="20">
        <v>0.21734577909333261</v>
      </c>
      <c r="AN371" s="20">
        <v>0.31549261092527831</v>
      </c>
      <c r="AP371" s="20">
        <v>0.44141224074205948</v>
      </c>
      <c r="AQ371" s="20">
        <v>0.2280999248680593</v>
      </c>
      <c r="AR371" s="20">
        <v>0.14261656130146619</v>
      </c>
      <c r="AS371" s="20">
        <v>0.1392500314713436</v>
      </c>
      <c r="AT371" s="20">
        <v>0.71663398120703847</v>
      </c>
      <c r="AU371" s="20">
        <v>8.5002068749237297E-2</v>
      </c>
      <c r="AV371" s="20">
        <v>7.9585226747177981E-2</v>
      </c>
      <c r="AW371" s="20">
        <v>0.25702177875244858</v>
      </c>
      <c r="AY371" s="20">
        <v>0.2805009470574375</v>
      </c>
      <c r="AZ371" s="20">
        <v>0.1902704626624547</v>
      </c>
      <c r="BA371" s="20">
        <v>0.13064318450955811</v>
      </c>
      <c r="BB371" s="20">
        <v>0.16208653446622501</v>
      </c>
      <c r="BC371" s="20">
        <v>0.77331429733388601</v>
      </c>
      <c r="BD371" s="20">
        <v>7.4701337067330717E-2</v>
      </c>
      <c r="BE371" s="20">
        <v>8.5710975519883964E-2</v>
      </c>
      <c r="BF371" s="20">
        <v>0.14979002462618901</v>
      </c>
      <c r="BG371" s="20">
        <v>0.1992913380533452</v>
      </c>
    </row>
    <row r="372" spans="2:59" ht="29" x14ac:dyDescent="0.35">
      <c r="B372" s="19" t="s">
        <v>187</v>
      </c>
      <c r="C372" s="20">
        <v>0.2311941430475617</v>
      </c>
      <c r="D372" s="20">
        <v>0.23930301067361909</v>
      </c>
      <c r="E372" s="20">
        <v>0.21982716074126191</v>
      </c>
      <c r="F372" s="20">
        <v>0.19245585228467599</v>
      </c>
      <c r="G372" s="20">
        <v>0.21587234995918811</v>
      </c>
      <c r="H372" s="20">
        <v>0.27547838924399198</v>
      </c>
      <c r="I372" s="20">
        <v>0.24897609970593279</v>
      </c>
      <c r="K372" s="20">
        <v>0.2146643919951941</v>
      </c>
      <c r="L372" s="20">
        <v>0.24624098128857211</v>
      </c>
      <c r="N372" s="20">
        <v>0.28114918254137039</v>
      </c>
      <c r="O372" s="20">
        <v>0.21501533388078661</v>
      </c>
      <c r="P372" s="20">
        <v>0.24013761350895871</v>
      </c>
      <c r="Q372" s="20">
        <v>0.21956324517597969</v>
      </c>
      <c r="R372" s="20">
        <v>0.16061608845159059</v>
      </c>
      <c r="S372" s="20">
        <v>0.24428370317805859</v>
      </c>
      <c r="T372" s="20">
        <v>0.2824780008152592</v>
      </c>
      <c r="U372" s="20">
        <v>0.1761430421416588</v>
      </c>
      <c r="V372" s="20">
        <v>0.20025117943704879</v>
      </c>
      <c r="W372" s="20">
        <v>0.26962434250093092</v>
      </c>
      <c r="X372" s="20">
        <v>0.29077335850938452</v>
      </c>
      <c r="Y372" s="20">
        <v>0.21594230979543871</v>
      </c>
      <c r="AA372" s="20">
        <v>0.19347476889500431</v>
      </c>
      <c r="AB372" s="20">
        <v>0.25870649107974431</v>
      </c>
      <c r="AC372" s="20">
        <v>0.25743045354126981</v>
      </c>
      <c r="AD372" s="20">
        <v>0.21808724067484511</v>
      </c>
      <c r="AF372" s="20">
        <v>0.26265530868220249</v>
      </c>
      <c r="AG372" s="20">
        <v>0.14908203590926669</v>
      </c>
      <c r="AH372" s="20">
        <v>0.28789827614541991</v>
      </c>
      <c r="AI372" s="20">
        <v>0.26605345648482343</v>
      </c>
      <c r="AJ372" s="20">
        <v>0.15550658285765731</v>
      </c>
      <c r="AK372" s="20">
        <v>0.36116318092001731</v>
      </c>
      <c r="AL372" s="20">
        <v>0.30200478245502221</v>
      </c>
      <c r="AM372" s="20">
        <v>0.1156251706910022</v>
      </c>
      <c r="AN372" s="20">
        <v>0.24110258170546209</v>
      </c>
      <c r="AP372" s="20">
        <v>0.30518827220946471</v>
      </c>
      <c r="AQ372" s="20">
        <v>0.149686681171768</v>
      </c>
      <c r="AR372" s="20">
        <v>0.30711917815604378</v>
      </c>
      <c r="AS372" s="20">
        <v>0.31914107889546772</v>
      </c>
      <c r="AT372" s="20">
        <v>0.12690103053724919</v>
      </c>
      <c r="AU372" s="20">
        <v>0.29717644716256492</v>
      </c>
      <c r="AV372" s="20">
        <v>0.21244314264138309</v>
      </c>
      <c r="AW372" s="20">
        <v>0.29769001731458178</v>
      </c>
      <c r="AY372" s="20">
        <v>0.36691419649891438</v>
      </c>
      <c r="AZ372" s="20">
        <v>9.6361115127392954E-2</v>
      </c>
      <c r="BA372" s="20">
        <v>0.31049427639494598</v>
      </c>
      <c r="BB372" s="20">
        <v>0.30006956082614272</v>
      </c>
      <c r="BC372" s="20">
        <v>0.1003506256550874</v>
      </c>
      <c r="BD372" s="20">
        <v>0.30651107778637021</v>
      </c>
      <c r="BE372" s="20">
        <v>0.44517259576919749</v>
      </c>
      <c r="BF372" s="20">
        <v>0.2866398247908778</v>
      </c>
      <c r="BG372" s="20">
        <v>0.30532957181224568</v>
      </c>
    </row>
    <row r="373" spans="2:59" x14ac:dyDescent="0.35">
      <c r="B373" s="19" t="s">
        <v>135</v>
      </c>
      <c r="C373" s="20">
        <v>0.13401096362845091</v>
      </c>
      <c r="D373" s="20">
        <v>0.1625830709972966</v>
      </c>
      <c r="E373" s="20">
        <v>0.12887519485909241</v>
      </c>
      <c r="F373" s="20">
        <v>0.14789106102259861</v>
      </c>
      <c r="G373" s="20">
        <v>0.12918078639462119</v>
      </c>
      <c r="H373" s="20">
        <v>0.1171679155695342</v>
      </c>
      <c r="I373" s="20">
        <v>0.123118949003429</v>
      </c>
      <c r="K373" s="20">
        <v>8.7224203723200611E-2</v>
      </c>
      <c r="L373" s="20">
        <v>0.1803793300864131</v>
      </c>
      <c r="N373" s="20">
        <v>0.1953571816663163</v>
      </c>
      <c r="O373" s="20">
        <v>0.1210541568708874</v>
      </c>
      <c r="P373" s="20">
        <v>8.1362241241571542E-2</v>
      </c>
      <c r="Q373" s="20">
        <v>0.1640587388564107</v>
      </c>
      <c r="R373" s="20">
        <v>0.11761637329423601</v>
      </c>
      <c r="S373" s="20">
        <v>0.1195520280620655</v>
      </c>
      <c r="T373" s="20">
        <v>0.13068239864331199</v>
      </c>
      <c r="U373" s="20">
        <v>0.17997721006141859</v>
      </c>
      <c r="V373" s="20">
        <v>0.14352366462692431</v>
      </c>
      <c r="W373" s="20">
        <v>0.1221356510576148</v>
      </c>
      <c r="X373" s="20">
        <v>8.7475259324374541E-2</v>
      </c>
      <c r="Y373" s="20">
        <v>0.12634362620074949</v>
      </c>
      <c r="AA373" s="20">
        <v>0.10661660427879879</v>
      </c>
      <c r="AB373" s="20">
        <v>0.12681440157910409</v>
      </c>
      <c r="AC373" s="20">
        <v>0.10996641849611601</v>
      </c>
      <c r="AD373" s="20">
        <v>0.1926112038563452</v>
      </c>
      <c r="AF373" s="20">
        <v>7.6043957544265198E-2</v>
      </c>
      <c r="AG373" s="20">
        <v>9.079930025289959E-2</v>
      </c>
      <c r="AH373" s="20">
        <v>7.154755992409223E-2</v>
      </c>
      <c r="AI373" s="20">
        <v>0.1698951953510231</v>
      </c>
      <c r="AJ373" s="20">
        <v>3.8727133580904523E-2</v>
      </c>
      <c r="AK373" s="20">
        <v>0.1468437772049459</v>
      </c>
      <c r="AL373" s="20">
        <v>0.28287798626275018</v>
      </c>
      <c r="AM373" s="20">
        <v>0.51829050118890763</v>
      </c>
      <c r="AN373" s="20">
        <v>0.14425778450077731</v>
      </c>
      <c r="AP373" s="20">
        <v>7.6068014754659408E-2</v>
      </c>
      <c r="AQ373" s="20">
        <v>8.8792076956719923E-2</v>
      </c>
      <c r="AR373" s="20">
        <v>0.112108388420811</v>
      </c>
      <c r="AS373" s="20">
        <v>0.1795219671167517</v>
      </c>
      <c r="AT373" s="20">
        <v>7.2228991070515378E-2</v>
      </c>
      <c r="AU373" s="20">
        <v>0.19257835252132069</v>
      </c>
      <c r="AV373" s="20">
        <v>0.63126575415156039</v>
      </c>
      <c r="AW373" s="20">
        <v>0.2252958673726729</v>
      </c>
      <c r="AY373" s="20">
        <v>8.7131985819556002E-2</v>
      </c>
      <c r="AZ373" s="20">
        <v>9.3590218511982654E-2</v>
      </c>
      <c r="BA373" s="20">
        <v>0.1344597719658932</v>
      </c>
      <c r="BB373" s="20">
        <v>0.11445911727514491</v>
      </c>
      <c r="BC373" s="20">
        <v>5.4528293381169143E-2</v>
      </c>
      <c r="BD373" s="20">
        <v>0.1823756930881586</v>
      </c>
      <c r="BE373" s="20">
        <v>0.37516357543882728</v>
      </c>
      <c r="BF373" s="20">
        <v>0.3356370702972869</v>
      </c>
      <c r="BG373" s="20">
        <v>0.14489114289670679</v>
      </c>
    </row>
    <row r="375" spans="2:59" ht="72.5" x14ac:dyDescent="0.35">
      <c r="B375" s="17" t="s">
        <v>190</v>
      </c>
    </row>
    <row r="376" spans="2:59" x14ac:dyDescent="0.35">
      <c r="B376" s="18" t="s">
        <v>16</v>
      </c>
    </row>
    <row r="377" spans="2:59" x14ac:dyDescent="0.35">
      <c r="B377" s="19" t="s">
        <v>121</v>
      </c>
      <c r="C377" s="20">
        <v>0.35040628606805752</v>
      </c>
      <c r="D377" s="20">
        <v>0.33637324956809361</v>
      </c>
      <c r="E377" s="20">
        <v>0.36534624619372191</v>
      </c>
      <c r="F377" s="20">
        <v>0.38534617314720471</v>
      </c>
      <c r="G377" s="20">
        <v>0.34680330009845289</v>
      </c>
      <c r="H377" s="20">
        <v>0.3555750838891249</v>
      </c>
      <c r="I377" s="20">
        <v>0.31891504597462372</v>
      </c>
      <c r="K377" s="20">
        <v>0.37821329564796652</v>
      </c>
      <c r="L377" s="20">
        <v>0.3227199837555888</v>
      </c>
      <c r="N377" s="20">
        <v>0.40762528354081951</v>
      </c>
      <c r="O377" s="20">
        <v>0.30150107125097991</v>
      </c>
      <c r="P377" s="20">
        <v>0.33476637765214362</v>
      </c>
      <c r="Q377" s="20">
        <v>0.29872775315083799</v>
      </c>
      <c r="R377" s="20">
        <v>0.4394695952942263</v>
      </c>
      <c r="S377" s="20">
        <v>0.27264613927201398</v>
      </c>
      <c r="T377" s="20">
        <v>0.3278007431288425</v>
      </c>
      <c r="U377" s="20">
        <v>0.32049561528922882</v>
      </c>
      <c r="V377" s="20">
        <v>0.41366876071577569</v>
      </c>
      <c r="W377" s="20">
        <v>0.33018805187499678</v>
      </c>
      <c r="X377" s="20">
        <v>0.31594384191787489</v>
      </c>
      <c r="Y377" s="20">
        <v>0.31036209659083802</v>
      </c>
      <c r="AA377" s="20">
        <v>0.46268315208001343</v>
      </c>
      <c r="AB377" s="20">
        <v>0.34572653378387369</v>
      </c>
      <c r="AC377" s="20">
        <v>0.28557776941391311</v>
      </c>
      <c r="AD377" s="20">
        <v>0.29212514196983141</v>
      </c>
      <c r="AF377" s="20">
        <v>0.21613115694296961</v>
      </c>
      <c r="AG377" s="20">
        <v>0.58151319733678553</v>
      </c>
      <c r="AH377" s="20">
        <v>0.42456854143697531</v>
      </c>
      <c r="AI377" s="20">
        <v>0.33824735825851698</v>
      </c>
      <c r="AJ377" s="20">
        <v>0.1021366246151892</v>
      </c>
      <c r="AK377" s="20">
        <v>0.3694509684294594</v>
      </c>
      <c r="AL377" s="20">
        <v>0.2107519418199072</v>
      </c>
      <c r="AM377" s="20">
        <v>0.12068831726670361</v>
      </c>
      <c r="AN377" s="20">
        <v>0.34761383806925761</v>
      </c>
      <c r="AP377" s="20">
        <v>0.20673016940117139</v>
      </c>
      <c r="AQ377" s="20">
        <v>0.59677722489194385</v>
      </c>
      <c r="AR377" s="20">
        <v>0.45576706256498201</v>
      </c>
      <c r="AS377" s="20">
        <v>0.34883551370208288</v>
      </c>
      <c r="AT377" s="20">
        <v>8.0585045699862315E-2</v>
      </c>
      <c r="AU377" s="20">
        <v>0.44207564762121282</v>
      </c>
      <c r="AV377" s="20">
        <v>6.6112348854549988E-2</v>
      </c>
      <c r="AW377" s="20">
        <v>0.2514129610222407</v>
      </c>
      <c r="AY377" s="20">
        <v>0.29034435034628819</v>
      </c>
      <c r="AZ377" s="20">
        <v>0.70567579656906909</v>
      </c>
      <c r="BA377" s="20">
        <v>0.4447617185119187</v>
      </c>
      <c r="BB377" s="20">
        <v>0.41852798985584883</v>
      </c>
      <c r="BC377" s="20">
        <v>9.2306501544444627E-2</v>
      </c>
      <c r="BD377" s="20">
        <v>0.46983410215549171</v>
      </c>
      <c r="BE377" s="20">
        <v>9.792004738444024E-2</v>
      </c>
      <c r="BF377" s="20">
        <v>0.29301371706050189</v>
      </c>
      <c r="BG377" s="20">
        <v>0.29773538462596433</v>
      </c>
    </row>
    <row r="378" spans="2:59" x14ac:dyDescent="0.35">
      <c r="B378" s="19" t="s">
        <v>186</v>
      </c>
      <c r="C378" s="20">
        <v>0.25415494158846708</v>
      </c>
      <c r="D378" s="20">
        <v>0.23357958220313799</v>
      </c>
      <c r="E378" s="20">
        <v>0.26518865795826557</v>
      </c>
      <c r="F378" s="20">
        <v>0.25234057669026538</v>
      </c>
      <c r="G378" s="20">
        <v>0.26914192396609538</v>
      </c>
      <c r="H378" s="20">
        <v>0.22050902867976091</v>
      </c>
      <c r="I378" s="20">
        <v>0.27081051722938732</v>
      </c>
      <c r="K378" s="20">
        <v>0.28659158771974452</v>
      </c>
      <c r="L378" s="20">
        <v>0.22347093494492751</v>
      </c>
      <c r="N378" s="20">
        <v>0.1404608628248592</v>
      </c>
      <c r="O378" s="20">
        <v>0.29443321316363552</v>
      </c>
      <c r="P378" s="20">
        <v>0.31086255681977032</v>
      </c>
      <c r="Q378" s="20">
        <v>0.29656273866622451</v>
      </c>
      <c r="R378" s="20">
        <v>0.23303991011439221</v>
      </c>
      <c r="S378" s="20">
        <v>0.25639148705338138</v>
      </c>
      <c r="T378" s="20">
        <v>0.29580979840499672</v>
      </c>
      <c r="U378" s="20">
        <v>0.30558758884899828</v>
      </c>
      <c r="V378" s="20">
        <v>0.22465257375579981</v>
      </c>
      <c r="W378" s="20">
        <v>0.23102892778913819</v>
      </c>
      <c r="X378" s="20">
        <v>0.2514570719995271</v>
      </c>
      <c r="Y378" s="20">
        <v>0.32583709634453889</v>
      </c>
      <c r="AA378" s="20">
        <v>0.20157074191440291</v>
      </c>
      <c r="AB378" s="20">
        <v>0.20901764078518559</v>
      </c>
      <c r="AC378" s="20">
        <v>0.33470460651159539</v>
      </c>
      <c r="AD378" s="20">
        <v>0.28760992143892422</v>
      </c>
      <c r="AF378" s="20">
        <v>0.37317093613261021</v>
      </c>
      <c r="AG378" s="20">
        <v>0.16773825841440401</v>
      </c>
      <c r="AH378" s="20">
        <v>0.1658961662214645</v>
      </c>
      <c r="AI378" s="20">
        <v>0.23900679691764051</v>
      </c>
      <c r="AJ378" s="20">
        <v>0.63693948071092166</v>
      </c>
      <c r="AK378" s="20">
        <v>9.4146154813822519E-2</v>
      </c>
      <c r="AL378" s="20">
        <v>0.22554001525713591</v>
      </c>
      <c r="AM378" s="20">
        <v>0.15603463370758949</v>
      </c>
      <c r="AN378" s="20">
        <v>0.2471486527954016</v>
      </c>
      <c r="AP378" s="20">
        <v>0.31357778796512081</v>
      </c>
      <c r="AQ378" s="20">
        <v>0.16154622298163809</v>
      </c>
      <c r="AR378" s="20">
        <v>0.11035501142943061</v>
      </c>
      <c r="AS378" s="20">
        <v>0.130811612841228</v>
      </c>
      <c r="AT378" s="20">
        <v>0.68207190815631502</v>
      </c>
      <c r="AU378" s="20">
        <v>7.5797004925393791E-2</v>
      </c>
      <c r="AV378" s="20">
        <v>5.9339411387197033E-2</v>
      </c>
      <c r="AW378" s="20">
        <v>0.20739295128088309</v>
      </c>
      <c r="AY378" s="20">
        <v>0.16769649788429941</v>
      </c>
      <c r="AZ378" s="20">
        <v>0.10896191155208219</v>
      </c>
      <c r="BA378" s="20">
        <v>9.2459051722433808E-2</v>
      </c>
      <c r="BB378" s="20">
        <v>0.13622074751497129</v>
      </c>
      <c r="BC378" s="20">
        <v>0.68485257618928641</v>
      </c>
      <c r="BD378" s="20">
        <v>8.1278025429684125E-2</v>
      </c>
      <c r="BE378" s="20">
        <v>7.3325176430102695E-2</v>
      </c>
      <c r="BF378" s="20">
        <v>0.1098649356109645</v>
      </c>
      <c r="BG378" s="20">
        <v>0.22488764321164131</v>
      </c>
    </row>
    <row r="379" spans="2:59" ht="29" x14ac:dyDescent="0.35">
      <c r="B379" s="19" t="s">
        <v>187</v>
      </c>
      <c r="C379" s="20">
        <v>0.26126144083642749</v>
      </c>
      <c r="D379" s="20">
        <v>0.26639497467652778</v>
      </c>
      <c r="E379" s="20">
        <v>0.2274607981720646</v>
      </c>
      <c r="F379" s="20">
        <v>0.22469190653185711</v>
      </c>
      <c r="G379" s="20">
        <v>0.26307958456649949</v>
      </c>
      <c r="H379" s="20">
        <v>0.29006673321198362</v>
      </c>
      <c r="I379" s="20">
        <v>0.29395675854973069</v>
      </c>
      <c r="K379" s="20">
        <v>0.24433629419823219</v>
      </c>
      <c r="L379" s="20">
        <v>0.27665805437782831</v>
      </c>
      <c r="N379" s="20">
        <v>0.28905358962481259</v>
      </c>
      <c r="O379" s="20">
        <v>0.2822046462186889</v>
      </c>
      <c r="P379" s="20">
        <v>0.29317036135304358</v>
      </c>
      <c r="Q379" s="20">
        <v>0.23901628018765469</v>
      </c>
      <c r="R379" s="20">
        <v>0.17764643346036671</v>
      </c>
      <c r="S379" s="20">
        <v>0.33047336220112672</v>
      </c>
      <c r="T379" s="20">
        <v>0.28739113337329381</v>
      </c>
      <c r="U379" s="20">
        <v>0.20689261202299439</v>
      </c>
      <c r="V379" s="20">
        <v>0.226048215036703</v>
      </c>
      <c r="W379" s="20">
        <v>0.28710663637787548</v>
      </c>
      <c r="X379" s="20">
        <v>0.32148611922150311</v>
      </c>
      <c r="Y379" s="20">
        <v>0.25692888513895168</v>
      </c>
      <c r="AA379" s="20">
        <v>0.23384930190683509</v>
      </c>
      <c r="AB379" s="20">
        <v>0.29488905941610632</v>
      </c>
      <c r="AC379" s="20">
        <v>0.27080876844036289</v>
      </c>
      <c r="AD379" s="20">
        <v>0.24819828387775461</v>
      </c>
      <c r="AF379" s="20">
        <v>0.31532633759657802</v>
      </c>
      <c r="AG379" s="20">
        <v>0.15805259344558181</v>
      </c>
      <c r="AH379" s="20">
        <v>0.30962291927679508</v>
      </c>
      <c r="AI379" s="20">
        <v>0.30345586505904398</v>
      </c>
      <c r="AJ379" s="20">
        <v>0.20384314563565439</v>
      </c>
      <c r="AK379" s="20">
        <v>0.34458787852669248</v>
      </c>
      <c r="AL379" s="20">
        <v>0.32367513518380098</v>
      </c>
      <c r="AM379" s="20">
        <v>0.22302922367248429</v>
      </c>
      <c r="AN379" s="20">
        <v>0.26786284162711238</v>
      </c>
      <c r="AP379" s="20">
        <v>0.37119251235206702</v>
      </c>
      <c r="AQ379" s="20">
        <v>0.16195717695983991</v>
      </c>
      <c r="AR379" s="20">
        <v>0.33341030373587638</v>
      </c>
      <c r="AS379" s="20">
        <v>0.35477971963076099</v>
      </c>
      <c r="AT379" s="20">
        <v>0.17213061124961451</v>
      </c>
      <c r="AU379" s="20">
        <v>0.30636241807541348</v>
      </c>
      <c r="AV379" s="20">
        <v>0.2683254123513758</v>
      </c>
      <c r="AW379" s="20">
        <v>0.31150812760806113</v>
      </c>
      <c r="AY379" s="20">
        <v>0.45058007446604709</v>
      </c>
      <c r="AZ379" s="20">
        <v>0.1093068617425192</v>
      </c>
      <c r="BA379" s="20">
        <v>0.34223822652514713</v>
      </c>
      <c r="BB379" s="20">
        <v>0.31614814305144651</v>
      </c>
      <c r="BC379" s="20">
        <v>0.13841305107499521</v>
      </c>
      <c r="BD379" s="20">
        <v>0.29612742974401179</v>
      </c>
      <c r="BE379" s="20">
        <v>0.48348636870259321</v>
      </c>
      <c r="BF379" s="20">
        <v>0.26039418066010622</v>
      </c>
      <c r="BG379" s="20">
        <v>0.3677023269349779</v>
      </c>
    </row>
    <row r="380" spans="2:59" x14ac:dyDescent="0.35">
      <c r="B380" s="19" t="s">
        <v>135</v>
      </c>
      <c r="C380" s="20">
        <v>0.13417733150704789</v>
      </c>
      <c r="D380" s="20">
        <v>0.1636521935522407</v>
      </c>
      <c r="E380" s="20">
        <v>0.1420042976759481</v>
      </c>
      <c r="F380" s="20">
        <v>0.1376213436306728</v>
      </c>
      <c r="G380" s="20">
        <v>0.1209751913689522</v>
      </c>
      <c r="H380" s="20">
        <v>0.13384915421913071</v>
      </c>
      <c r="I380" s="20">
        <v>0.11631767824625849</v>
      </c>
      <c r="K380" s="20">
        <v>9.0858822434056796E-2</v>
      </c>
      <c r="L380" s="20">
        <v>0.17715102692165549</v>
      </c>
      <c r="N380" s="20">
        <v>0.16286026400950879</v>
      </c>
      <c r="O380" s="20">
        <v>0.1218610693666958</v>
      </c>
      <c r="P380" s="20">
        <v>6.1200704175042232E-2</v>
      </c>
      <c r="Q380" s="20">
        <v>0.16569322799528269</v>
      </c>
      <c r="R380" s="20">
        <v>0.14984406113101501</v>
      </c>
      <c r="S380" s="20">
        <v>0.14048901147347809</v>
      </c>
      <c r="T380" s="20">
        <v>8.8998325092867037E-2</v>
      </c>
      <c r="U380" s="20">
        <v>0.16702418383877851</v>
      </c>
      <c r="V380" s="20">
        <v>0.1356304504917214</v>
      </c>
      <c r="W380" s="20">
        <v>0.15167638395798921</v>
      </c>
      <c r="X380" s="20">
        <v>0.1111129668610947</v>
      </c>
      <c r="Y380" s="20">
        <v>0.10687192192567151</v>
      </c>
      <c r="AA380" s="20">
        <v>0.1018968040987487</v>
      </c>
      <c r="AB380" s="20">
        <v>0.15036676601483451</v>
      </c>
      <c r="AC380" s="20">
        <v>0.1089088556341284</v>
      </c>
      <c r="AD380" s="20">
        <v>0.17206665271348989</v>
      </c>
      <c r="AF380" s="20">
        <v>9.5371569327842229E-2</v>
      </c>
      <c r="AG380" s="20">
        <v>9.2695950803228525E-2</v>
      </c>
      <c r="AH380" s="20">
        <v>9.9912373064765206E-2</v>
      </c>
      <c r="AI380" s="20">
        <v>0.11928997976479851</v>
      </c>
      <c r="AJ380" s="20">
        <v>5.7080749038234707E-2</v>
      </c>
      <c r="AK380" s="20">
        <v>0.1918149982300256</v>
      </c>
      <c r="AL380" s="20">
        <v>0.24003290773915589</v>
      </c>
      <c r="AM380" s="20">
        <v>0.50024782535322254</v>
      </c>
      <c r="AN380" s="20">
        <v>0.13737466750822849</v>
      </c>
      <c r="AP380" s="20">
        <v>0.1084995302816408</v>
      </c>
      <c r="AQ380" s="20">
        <v>7.9719375166577927E-2</v>
      </c>
      <c r="AR380" s="20">
        <v>0.10046762226971109</v>
      </c>
      <c r="AS380" s="20">
        <v>0.16557315382592799</v>
      </c>
      <c r="AT380" s="20">
        <v>6.5212434894208055E-2</v>
      </c>
      <c r="AU380" s="20">
        <v>0.17576492937797991</v>
      </c>
      <c r="AV380" s="20">
        <v>0.60622282740687738</v>
      </c>
      <c r="AW380" s="20">
        <v>0.22968596008881501</v>
      </c>
      <c r="AY380" s="20">
        <v>9.1379077303365433E-2</v>
      </c>
      <c r="AZ380" s="20">
        <v>7.6055430136329552E-2</v>
      </c>
      <c r="BA380" s="20">
        <v>0.12054100324050041</v>
      </c>
      <c r="BB380" s="20">
        <v>0.12910311957773329</v>
      </c>
      <c r="BC380" s="20">
        <v>8.4427871191273832E-2</v>
      </c>
      <c r="BD380" s="20">
        <v>0.15276044267081229</v>
      </c>
      <c r="BE380" s="20">
        <v>0.34526840748286391</v>
      </c>
      <c r="BF380" s="20">
        <v>0.33672716666842761</v>
      </c>
      <c r="BG380" s="20">
        <v>0.1096746452274166</v>
      </c>
    </row>
    <row r="382" spans="2:59" ht="72.5" x14ac:dyDescent="0.35">
      <c r="B382" s="17" t="s">
        <v>191</v>
      </c>
    </row>
    <row r="383" spans="2:59" x14ac:dyDescent="0.35">
      <c r="B383" s="18" t="s">
        <v>16</v>
      </c>
    </row>
    <row r="384" spans="2:59" x14ac:dyDescent="0.35">
      <c r="B384" s="19" t="s">
        <v>121</v>
      </c>
      <c r="C384" s="20">
        <v>0.38450297110987008</v>
      </c>
      <c r="D384" s="20">
        <v>0.33653068205654763</v>
      </c>
      <c r="E384" s="20">
        <v>0.41388479012089902</v>
      </c>
      <c r="F384" s="20">
        <v>0.43522948904912201</v>
      </c>
      <c r="G384" s="20">
        <v>0.36171387587005172</v>
      </c>
      <c r="H384" s="20">
        <v>0.40943945276360072</v>
      </c>
      <c r="I384" s="20">
        <v>0.35343132280664102</v>
      </c>
      <c r="K384" s="20">
        <v>0.41554524805956777</v>
      </c>
      <c r="L384" s="20">
        <v>0.35256877372370321</v>
      </c>
      <c r="N384" s="20">
        <v>0.41206985450163458</v>
      </c>
      <c r="O384" s="20">
        <v>0.41980638546086457</v>
      </c>
      <c r="P384" s="20">
        <v>0.36291742343691707</v>
      </c>
      <c r="Q384" s="20">
        <v>0.36450812464050059</v>
      </c>
      <c r="R384" s="20">
        <v>0.46226914695062737</v>
      </c>
      <c r="S384" s="20">
        <v>0.32897923041159549</v>
      </c>
      <c r="T384" s="20">
        <v>0.34244862692159228</v>
      </c>
      <c r="U384" s="20">
        <v>0.37034324476473629</v>
      </c>
      <c r="V384" s="20">
        <v>0.43765176000388822</v>
      </c>
      <c r="W384" s="20">
        <v>0.36637465345791648</v>
      </c>
      <c r="X384" s="20">
        <v>0.34455793078822039</v>
      </c>
      <c r="Y384" s="20">
        <v>0.3465042437933934</v>
      </c>
      <c r="AA384" s="20">
        <v>0.52408571172484253</v>
      </c>
      <c r="AB384" s="20">
        <v>0.38959990993472599</v>
      </c>
      <c r="AC384" s="20">
        <v>0.3241185446696303</v>
      </c>
      <c r="AD384" s="20">
        <v>0.28275880866588959</v>
      </c>
      <c r="AF384" s="20">
        <v>0.263451123589861</v>
      </c>
      <c r="AG384" s="20">
        <v>0.60663171716812692</v>
      </c>
      <c r="AH384" s="20">
        <v>0.53075787664219853</v>
      </c>
      <c r="AI384" s="20">
        <v>0.37525583836006782</v>
      </c>
      <c r="AJ384" s="20">
        <v>0.1121211621791684</v>
      </c>
      <c r="AK384" s="20">
        <v>0.42053083898587612</v>
      </c>
      <c r="AL384" s="20">
        <v>0.21667102831297211</v>
      </c>
      <c r="AM384" s="20">
        <v>0.1327997994832828</v>
      </c>
      <c r="AN384" s="20">
        <v>0.36733643262661669</v>
      </c>
      <c r="AP384" s="20">
        <v>0.24194668054596069</v>
      </c>
      <c r="AQ384" s="20">
        <v>0.61454494093871559</v>
      </c>
      <c r="AR384" s="20">
        <v>0.5033527729776458</v>
      </c>
      <c r="AS384" s="20">
        <v>0.44639880883898531</v>
      </c>
      <c r="AT384" s="20">
        <v>0.15472243658655349</v>
      </c>
      <c r="AU384" s="20">
        <v>0.46974544773255711</v>
      </c>
      <c r="AV384" s="20">
        <v>7.6705876459878641E-2</v>
      </c>
      <c r="AW384" s="20">
        <v>0.26102806707352227</v>
      </c>
      <c r="AY384" s="20">
        <v>0.32343155857618822</v>
      </c>
      <c r="AZ384" s="20">
        <v>0.70555617753912847</v>
      </c>
      <c r="BA384" s="20">
        <v>0.51806348230189292</v>
      </c>
      <c r="BB384" s="20">
        <v>0.52061015593575977</v>
      </c>
      <c r="BC384" s="20">
        <v>0.12641544946876351</v>
      </c>
      <c r="BD384" s="20">
        <v>0.47616916900828038</v>
      </c>
      <c r="BE384" s="20">
        <v>9.9096177869548399E-2</v>
      </c>
      <c r="BF384" s="20">
        <v>0.31444407905970051</v>
      </c>
      <c r="BG384" s="20">
        <v>0.33966397744285581</v>
      </c>
    </row>
    <row r="385" spans="2:59" x14ac:dyDescent="0.35">
      <c r="B385" s="19" t="s">
        <v>186</v>
      </c>
      <c r="C385" s="20">
        <v>0.23009143909608301</v>
      </c>
      <c r="D385" s="20">
        <v>0.28666039916387981</v>
      </c>
      <c r="E385" s="20">
        <v>0.2342913568034414</v>
      </c>
      <c r="F385" s="20">
        <v>0.21105164902558149</v>
      </c>
      <c r="G385" s="20">
        <v>0.26550577682753401</v>
      </c>
      <c r="H385" s="20">
        <v>0.17661478223221569</v>
      </c>
      <c r="I385" s="20">
        <v>0.21161311862492191</v>
      </c>
      <c r="K385" s="20">
        <v>0.24621834527828271</v>
      </c>
      <c r="L385" s="20">
        <v>0.21527304723036961</v>
      </c>
      <c r="N385" s="20">
        <v>0.14210808313836229</v>
      </c>
      <c r="O385" s="20">
        <v>0.20338401193194369</v>
      </c>
      <c r="P385" s="20">
        <v>0.25270913372669868</v>
      </c>
      <c r="Q385" s="20">
        <v>0.24683318821728409</v>
      </c>
      <c r="R385" s="20">
        <v>0.23201154540564339</v>
      </c>
      <c r="S385" s="20">
        <v>0.195417285160807</v>
      </c>
      <c r="T385" s="20">
        <v>0.25972654075982948</v>
      </c>
      <c r="U385" s="20">
        <v>0.28718564319277079</v>
      </c>
      <c r="V385" s="20">
        <v>0.2450895596526779</v>
      </c>
      <c r="W385" s="20">
        <v>0.20158236260864931</v>
      </c>
      <c r="X385" s="20">
        <v>0.22690923290354811</v>
      </c>
      <c r="Y385" s="20">
        <v>0.27599876302241882</v>
      </c>
      <c r="AA385" s="20">
        <v>0.18791281862834691</v>
      </c>
      <c r="AB385" s="20">
        <v>0.18453324694346199</v>
      </c>
      <c r="AC385" s="20">
        <v>0.28690853172697722</v>
      </c>
      <c r="AD385" s="20">
        <v>0.27358650310450783</v>
      </c>
      <c r="AF385" s="20">
        <v>0.31074497642851029</v>
      </c>
      <c r="AG385" s="20">
        <v>0.1636702251084825</v>
      </c>
      <c r="AH385" s="20">
        <v>0.13564658620201189</v>
      </c>
      <c r="AI385" s="20">
        <v>0.23564834954554431</v>
      </c>
      <c r="AJ385" s="20">
        <v>0.60536928549593627</v>
      </c>
      <c r="AK385" s="20">
        <v>9.5154361777381097E-2</v>
      </c>
      <c r="AL385" s="20">
        <v>0.20662989254212269</v>
      </c>
      <c r="AM385" s="20">
        <v>0.17338407195353159</v>
      </c>
      <c r="AN385" s="20">
        <v>0.23946480723263541</v>
      </c>
      <c r="AP385" s="20">
        <v>0.29043334699266021</v>
      </c>
      <c r="AQ385" s="20">
        <v>0.1500277668462448</v>
      </c>
      <c r="AR385" s="20">
        <v>0.1474535849079284</v>
      </c>
      <c r="AS385" s="20">
        <v>0.12274694110748489</v>
      </c>
      <c r="AT385" s="20">
        <v>0.56875185840162767</v>
      </c>
      <c r="AU385" s="20">
        <v>7.3188083788433167E-2</v>
      </c>
      <c r="AV385" s="20">
        <v>0.1213336029676152</v>
      </c>
      <c r="AW385" s="20">
        <v>0.1796373331357424</v>
      </c>
      <c r="AY385" s="20">
        <v>0.18080802584597669</v>
      </c>
      <c r="AZ385" s="20">
        <v>0.1190495862287386</v>
      </c>
      <c r="BA385" s="20">
        <v>4.9763432180229057E-2</v>
      </c>
      <c r="BB385" s="20">
        <v>0.1145162314097099</v>
      </c>
      <c r="BC385" s="20">
        <v>0.61075531538680417</v>
      </c>
      <c r="BD385" s="20">
        <v>0.10692391890126481</v>
      </c>
      <c r="BE385" s="20">
        <v>7.656670172615597E-2</v>
      </c>
      <c r="BF385" s="20">
        <v>7.351834067753299E-2</v>
      </c>
      <c r="BG385" s="20">
        <v>0.1615049320725814</v>
      </c>
    </row>
    <row r="386" spans="2:59" ht="29" x14ac:dyDescent="0.35">
      <c r="B386" s="19" t="s">
        <v>187</v>
      </c>
      <c r="C386" s="20">
        <v>0.25585101058292398</v>
      </c>
      <c r="D386" s="20">
        <v>0.24112260259363419</v>
      </c>
      <c r="E386" s="20">
        <v>0.22611034478835021</v>
      </c>
      <c r="F386" s="20">
        <v>0.20496625507085151</v>
      </c>
      <c r="G386" s="20">
        <v>0.24299666574930351</v>
      </c>
      <c r="H386" s="20">
        <v>0.28942445112301968</v>
      </c>
      <c r="I386" s="20">
        <v>0.31868018737067549</v>
      </c>
      <c r="K386" s="20">
        <v>0.24799621172479511</v>
      </c>
      <c r="L386" s="20">
        <v>0.2635693710929472</v>
      </c>
      <c r="N386" s="20">
        <v>0.28691521501362888</v>
      </c>
      <c r="O386" s="20">
        <v>0.25649977144357211</v>
      </c>
      <c r="P386" s="20">
        <v>0.28576609619452831</v>
      </c>
      <c r="Q386" s="20">
        <v>0.20717743769434971</v>
      </c>
      <c r="R386" s="20">
        <v>0.17773030336772269</v>
      </c>
      <c r="S386" s="20">
        <v>0.36542818657964748</v>
      </c>
      <c r="T386" s="20">
        <v>0.30923483131824497</v>
      </c>
      <c r="U386" s="20">
        <v>0.18433411687473891</v>
      </c>
      <c r="V386" s="20">
        <v>0.19963779973329679</v>
      </c>
      <c r="W386" s="20">
        <v>0.28704067673491868</v>
      </c>
      <c r="X386" s="20">
        <v>0.31496504814650073</v>
      </c>
      <c r="Y386" s="20">
        <v>0.24699699750344981</v>
      </c>
      <c r="AA386" s="20">
        <v>0.20047035556110729</v>
      </c>
      <c r="AB386" s="20">
        <v>0.29062667453930519</v>
      </c>
      <c r="AC386" s="20">
        <v>0.26256221158832888</v>
      </c>
      <c r="AD386" s="20">
        <v>0.27152158112843411</v>
      </c>
      <c r="AF386" s="20">
        <v>0.33435681327370831</v>
      </c>
      <c r="AG386" s="20">
        <v>0.1405312917940606</v>
      </c>
      <c r="AH386" s="20">
        <v>0.26057796655342058</v>
      </c>
      <c r="AI386" s="20">
        <v>0.2886185874124011</v>
      </c>
      <c r="AJ386" s="20">
        <v>0.2002594387855024</v>
      </c>
      <c r="AK386" s="20">
        <v>0.38576823995566312</v>
      </c>
      <c r="AL386" s="20">
        <v>0.30387980867663639</v>
      </c>
      <c r="AM386" s="20">
        <v>0.17746782869896721</v>
      </c>
      <c r="AN386" s="20">
        <v>0.279067123525712</v>
      </c>
      <c r="AP386" s="20">
        <v>0.36255644616466798</v>
      </c>
      <c r="AQ386" s="20">
        <v>0.1552423620451284</v>
      </c>
      <c r="AR386" s="20">
        <v>0.2423744889921618</v>
      </c>
      <c r="AS386" s="20">
        <v>0.32380043871202002</v>
      </c>
      <c r="AT386" s="20">
        <v>0.1987072605538327</v>
      </c>
      <c r="AU386" s="20">
        <v>0.38266080802685037</v>
      </c>
      <c r="AV386" s="20">
        <v>0.23146416024137501</v>
      </c>
      <c r="AW386" s="20">
        <v>0.32174098850309402</v>
      </c>
      <c r="AY386" s="20">
        <v>0.40959297359724639</v>
      </c>
      <c r="AZ386" s="20">
        <v>8.392161808437168E-2</v>
      </c>
      <c r="BA386" s="20">
        <v>0.3482324886990773</v>
      </c>
      <c r="BB386" s="20">
        <v>0.293366958887264</v>
      </c>
      <c r="BC386" s="20">
        <v>0.18170905315870811</v>
      </c>
      <c r="BD386" s="20">
        <v>0.34005264941576591</v>
      </c>
      <c r="BE386" s="20">
        <v>0.45372229851883572</v>
      </c>
      <c r="BF386" s="20">
        <v>0.2372793265584395</v>
      </c>
      <c r="BG386" s="20">
        <v>0.37710764010473052</v>
      </c>
    </row>
    <row r="387" spans="2:59" x14ac:dyDescent="0.35">
      <c r="B387" s="19" t="s">
        <v>135</v>
      </c>
      <c r="C387" s="20">
        <v>0.1295545792111229</v>
      </c>
      <c r="D387" s="20">
        <v>0.1356863161859386</v>
      </c>
      <c r="E387" s="20">
        <v>0.12571350828730971</v>
      </c>
      <c r="F387" s="20">
        <v>0.1487526068544448</v>
      </c>
      <c r="G387" s="20">
        <v>0.12978368155311079</v>
      </c>
      <c r="H387" s="20">
        <v>0.1245213138811638</v>
      </c>
      <c r="I387" s="20">
        <v>0.1162753711977618</v>
      </c>
      <c r="K387" s="20">
        <v>9.0240194937354343E-2</v>
      </c>
      <c r="L387" s="20">
        <v>0.16858880795298009</v>
      </c>
      <c r="N387" s="20">
        <v>0.1589068473463742</v>
      </c>
      <c r="O387" s="20">
        <v>0.12030983116361969</v>
      </c>
      <c r="P387" s="20">
        <v>9.8607346641855845E-2</v>
      </c>
      <c r="Q387" s="20">
        <v>0.18148124944786559</v>
      </c>
      <c r="R387" s="20">
        <v>0.12798900427600651</v>
      </c>
      <c r="S387" s="20">
        <v>0.11017529784794999</v>
      </c>
      <c r="T387" s="20">
        <v>8.8590001000333235E-2</v>
      </c>
      <c r="U387" s="20">
        <v>0.1581369951677539</v>
      </c>
      <c r="V387" s="20">
        <v>0.1176208806101368</v>
      </c>
      <c r="W387" s="20">
        <v>0.14500230719851531</v>
      </c>
      <c r="X387" s="20">
        <v>0.1135677881617308</v>
      </c>
      <c r="Y387" s="20">
        <v>0.1304999956807382</v>
      </c>
      <c r="AA387" s="20">
        <v>8.7531114085703368E-2</v>
      </c>
      <c r="AB387" s="20">
        <v>0.1352401685825067</v>
      </c>
      <c r="AC387" s="20">
        <v>0.1264107120150634</v>
      </c>
      <c r="AD387" s="20">
        <v>0.17213310710116861</v>
      </c>
      <c r="AF387" s="20">
        <v>9.1447086707920525E-2</v>
      </c>
      <c r="AG387" s="20">
        <v>8.9166765929329886E-2</v>
      </c>
      <c r="AH387" s="20">
        <v>7.3017570602368811E-2</v>
      </c>
      <c r="AI387" s="20">
        <v>0.1004772246819868</v>
      </c>
      <c r="AJ387" s="20">
        <v>8.2250113539392863E-2</v>
      </c>
      <c r="AK387" s="20">
        <v>9.8546559281079762E-2</v>
      </c>
      <c r="AL387" s="20">
        <v>0.27281927046826882</v>
      </c>
      <c r="AM387" s="20">
        <v>0.51634829986421837</v>
      </c>
      <c r="AN387" s="20">
        <v>0.1141316366150361</v>
      </c>
      <c r="AP387" s="20">
        <v>0.1050635262967111</v>
      </c>
      <c r="AQ387" s="20">
        <v>8.0184930169911059E-2</v>
      </c>
      <c r="AR387" s="20">
        <v>0.1068191531222641</v>
      </c>
      <c r="AS387" s="20">
        <v>0.10705381134150969</v>
      </c>
      <c r="AT387" s="20">
        <v>7.7818444457986122E-2</v>
      </c>
      <c r="AU387" s="20">
        <v>7.4405660452159419E-2</v>
      </c>
      <c r="AV387" s="20">
        <v>0.57049636033113138</v>
      </c>
      <c r="AW387" s="20">
        <v>0.2375936112876412</v>
      </c>
      <c r="AY387" s="20">
        <v>8.6167441980588746E-2</v>
      </c>
      <c r="AZ387" s="20">
        <v>9.1472618147761267E-2</v>
      </c>
      <c r="BA387" s="20">
        <v>8.3940596818800534E-2</v>
      </c>
      <c r="BB387" s="20">
        <v>7.1506653767266282E-2</v>
      </c>
      <c r="BC387" s="20">
        <v>8.1120181985724182E-2</v>
      </c>
      <c r="BD387" s="20">
        <v>7.6854262674689089E-2</v>
      </c>
      <c r="BE387" s="20">
        <v>0.37061482188546002</v>
      </c>
      <c r="BF387" s="20">
        <v>0.37475825370432703</v>
      </c>
      <c r="BG387" s="20">
        <v>0.1217234503798324</v>
      </c>
    </row>
    <row r="389" spans="2:59" ht="101.5" x14ac:dyDescent="0.35">
      <c r="B389" s="17" t="s">
        <v>192</v>
      </c>
    </row>
    <row r="390" spans="2:59" x14ac:dyDescent="0.35">
      <c r="B390" s="18" t="s">
        <v>16</v>
      </c>
    </row>
    <row r="391" spans="2:59" x14ac:dyDescent="0.35">
      <c r="B391" s="19" t="s">
        <v>121</v>
      </c>
      <c r="C391" s="20">
        <v>0.36382146565104051</v>
      </c>
      <c r="D391" s="20">
        <v>0.31017789092471582</v>
      </c>
      <c r="E391" s="20">
        <v>0.40264170638493219</v>
      </c>
      <c r="F391" s="20">
        <v>0.39968170492931948</v>
      </c>
      <c r="G391" s="20">
        <v>0.36365118826036408</v>
      </c>
      <c r="H391" s="20">
        <v>0.39365691803494468</v>
      </c>
      <c r="I391" s="20">
        <v>0.31935168906633937</v>
      </c>
      <c r="K391" s="20">
        <v>0.39405620018957099</v>
      </c>
      <c r="L391" s="20">
        <v>0.33259068690145138</v>
      </c>
      <c r="N391" s="20">
        <v>0.45539856972483611</v>
      </c>
      <c r="O391" s="20">
        <v>0.37447732033262421</v>
      </c>
      <c r="P391" s="20">
        <v>0.37672065474391719</v>
      </c>
      <c r="Q391" s="20">
        <v>0.30132008108465541</v>
      </c>
      <c r="R391" s="20">
        <v>0.43517112256826279</v>
      </c>
      <c r="S391" s="20">
        <v>0.30359080489695872</v>
      </c>
      <c r="T391" s="20">
        <v>0.34647823638157199</v>
      </c>
      <c r="U391" s="20">
        <v>0.32246494387336538</v>
      </c>
      <c r="V391" s="20">
        <v>0.40881423330716821</v>
      </c>
      <c r="W391" s="20">
        <v>0.33856681588790549</v>
      </c>
      <c r="X391" s="20">
        <v>0.31829431611789122</v>
      </c>
      <c r="Y391" s="20">
        <v>0.31748708280360111</v>
      </c>
      <c r="AA391" s="20">
        <v>0.4817649749910371</v>
      </c>
      <c r="AB391" s="20">
        <v>0.39270079526247692</v>
      </c>
      <c r="AC391" s="20">
        <v>0.29723101469259627</v>
      </c>
      <c r="AD391" s="20">
        <v>0.26337005796138102</v>
      </c>
      <c r="AF391" s="20">
        <v>0.2191305576102838</v>
      </c>
      <c r="AG391" s="20">
        <v>0.58839202611948493</v>
      </c>
      <c r="AH391" s="20">
        <v>0.50914932820603243</v>
      </c>
      <c r="AI391" s="20">
        <v>0.3195767297214186</v>
      </c>
      <c r="AJ391" s="20">
        <v>7.0067987479975183E-2</v>
      </c>
      <c r="AK391" s="20">
        <v>0.48668714376008609</v>
      </c>
      <c r="AL391" s="20">
        <v>0.23356002888695471</v>
      </c>
      <c r="AM391" s="20">
        <v>0.16449146622344249</v>
      </c>
      <c r="AN391" s="20">
        <v>0.33488650969587302</v>
      </c>
      <c r="AP391" s="20">
        <v>0.2248959624733893</v>
      </c>
      <c r="AQ391" s="20">
        <v>0.58212672526354725</v>
      </c>
      <c r="AR391" s="20">
        <v>0.53952716697211178</v>
      </c>
      <c r="AS391" s="20">
        <v>0.39491498166267458</v>
      </c>
      <c r="AT391" s="20">
        <v>7.3766332282897432E-2</v>
      </c>
      <c r="AU391" s="20">
        <v>0.52338575913069985</v>
      </c>
      <c r="AV391" s="20">
        <v>0.125060528927188</v>
      </c>
      <c r="AW391" s="20">
        <v>0.26570643624157131</v>
      </c>
      <c r="AY391" s="20">
        <v>0.31269182140409663</v>
      </c>
      <c r="AZ391" s="20">
        <v>0.67586469695586449</v>
      </c>
      <c r="BA391" s="20">
        <v>0.49272321606479152</v>
      </c>
      <c r="BB391" s="20">
        <v>0.45723492498673912</v>
      </c>
      <c r="BC391" s="20">
        <v>0.1104683090838665</v>
      </c>
      <c r="BD391" s="20">
        <v>0.55145779695653052</v>
      </c>
      <c r="BE391" s="20">
        <v>0.12451195863880769</v>
      </c>
      <c r="BF391" s="20">
        <v>0.31520229236102287</v>
      </c>
      <c r="BG391" s="20">
        <v>0.25763651944086868</v>
      </c>
    </row>
    <row r="392" spans="2:59" x14ac:dyDescent="0.35">
      <c r="B392" s="19" t="s">
        <v>186</v>
      </c>
      <c r="C392" s="20">
        <v>0.2772727159700028</v>
      </c>
      <c r="D392" s="20">
        <v>0.28562802823797728</v>
      </c>
      <c r="E392" s="20">
        <v>0.27273844447748669</v>
      </c>
      <c r="F392" s="20">
        <v>0.26046257242821358</v>
      </c>
      <c r="G392" s="20">
        <v>0.3014399719073646</v>
      </c>
      <c r="H392" s="20">
        <v>0.23747800213060569</v>
      </c>
      <c r="I392" s="20">
        <v>0.29607516363665642</v>
      </c>
      <c r="K392" s="20">
        <v>0.30902118232426201</v>
      </c>
      <c r="L392" s="20">
        <v>0.2473598499067157</v>
      </c>
      <c r="N392" s="20">
        <v>0.16598430384993451</v>
      </c>
      <c r="O392" s="20">
        <v>0.2273366569771019</v>
      </c>
      <c r="P392" s="20">
        <v>0.28769114782796051</v>
      </c>
      <c r="Q392" s="20">
        <v>0.32535264906787742</v>
      </c>
      <c r="R392" s="20">
        <v>0.30706897349388279</v>
      </c>
      <c r="S392" s="20">
        <v>0.26031285308037311</v>
      </c>
      <c r="T392" s="20">
        <v>0.26164468048986239</v>
      </c>
      <c r="U392" s="20">
        <v>0.32879530219723191</v>
      </c>
      <c r="V392" s="20">
        <v>0.28489837950450442</v>
      </c>
      <c r="W392" s="20">
        <v>0.2678581641135408</v>
      </c>
      <c r="X392" s="20">
        <v>0.25511936902216009</v>
      </c>
      <c r="Y392" s="20">
        <v>0.33887914978504879</v>
      </c>
      <c r="AA392" s="20">
        <v>0.2470095810250702</v>
      </c>
      <c r="AB392" s="20">
        <v>0.225736496420337</v>
      </c>
      <c r="AC392" s="20">
        <v>0.32718535795350978</v>
      </c>
      <c r="AD392" s="20">
        <v>0.32033098421959327</v>
      </c>
      <c r="AF392" s="20">
        <v>0.41235893213032793</v>
      </c>
      <c r="AG392" s="20">
        <v>0.18283751438519269</v>
      </c>
      <c r="AH392" s="20">
        <v>0.1813575725200372</v>
      </c>
      <c r="AI392" s="20">
        <v>0.2476151150085355</v>
      </c>
      <c r="AJ392" s="20">
        <v>0.62405280430776155</v>
      </c>
      <c r="AK392" s="20">
        <v>0.1222169474212146</v>
      </c>
      <c r="AL392" s="20">
        <v>0.25364200799443931</v>
      </c>
      <c r="AM392" s="20">
        <v>0.1841046112307822</v>
      </c>
      <c r="AN392" s="20">
        <v>0.26224449759150542</v>
      </c>
      <c r="AP392" s="20">
        <v>0.35689766573277831</v>
      </c>
      <c r="AQ392" s="20">
        <v>0.18510236174422401</v>
      </c>
      <c r="AR392" s="20">
        <v>0.12031969671317411</v>
      </c>
      <c r="AS392" s="20">
        <v>0.170964968449726</v>
      </c>
      <c r="AT392" s="20">
        <v>0.69184543647848573</v>
      </c>
      <c r="AU392" s="20">
        <v>0.13352089639603429</v>
      </c>
      <c r="AV392" s="20">
        <v>0.1145135158991948</v>
      </c>
      <c r="AW392" s="20">
        <v>0.2089180680980994</v>
      </c>
      <c r="AY392" s="20">
        <v>0.22624241156464009</v>
      </c>
      <c r="AZ392" s="20">
        <v>0.13652472534030879</v>
      </c>
      <c r="BA392" s="20">
        <v>0.10573245262906029</v>
      </c>
      <c r="BB392" s="20">
        <v>0.164512326141559</v>
      </c>
      <c r="BC392" s="20">
        <v>0.69151716317588685</v>
      </c>
      <c r="BD392" s="20">
        <v>0.1320068128231677</v>
      </c>
      <c r="BE392" s="20">
        <v>0.1030210682781804</v>
      </c>
      <c r="BF392" s="20">
        <v>0.1115050919068374</v>
      </c>
      <c r="BG392" s="20">
        <v>0.219198073344647</v>
      </c>
    </row>
    <row r="393" spans="2:59" ht="29" x14ac:dyDescent="0.35">
      <c r="B393" s="19" t="s">
        <v>187</v>
      </c>
      <c r="C393" s="20">
        <v>0.22661782010161199</v>
      </c>
      <c r="D393" s="20">
        <v>0.26907019050113162</v>
      </c>
      <c r="E393" s="20">
        <v>0.1947173477271564</v>
      </c>
      <c r="F393" s="20">
        <v>0.21524628838905249</v>
      </c>
      <c r="G393" s="20">
        <v>0.1982043335928094</v>
      </c>
      <c r="H393" s="20">
        <v>0.23587387852963021</v>
      </c>
      <c r="I393" s="20">
        <v>0.25008149821917292</v>
      </c>
      <c r="K393" s="20">
        <v>0.2000463987963326</v>
      </c>
      <c r="L393" s="20">
        <v>0.25253631603126542</v>
      </c>
      <c r="N393" s="20">
        <v>0.23259841226132841</v>
      </c>
      <c r="O393" s="20">
        <v>0.17368172723291081</v>
      </c>
      <c r="P393" s="20">
        <v>0.24312132609090839</v>
      </c>
      <c r="Q393" s="20">
        <v>0.19001720491767651</v>
      </c>
      <c r="R393" s="20">
        <v>0.14065312501417121</v>
      </c>
      <c r="S393" s="20">
        <v>0.30467982669851629</v>
      </c>
      <c r="T393" s="20">
        <v>0.29094560947226639</v>
      </c>
      <c r="U393" s="20">
        <v>0.1762303903711897</v>
      </c>
      <c r="V393" s="20">
        <v>0.17983691257591169</v>
      </c>
      <c r="W393" s="20">
        <v>0.26684483443760831</v>
      </c>
      <c r="X393" s="20">
        <v>0.30141953304549801</v>
      </c>
      <c r="Y393" s="20">
        <v>0.22900891964509251</v>
      </c>
      <c r="AA393" s="20">
        <v>0.1685682000402744</v>
      </c>
      <c r="AB393" s="20">
        <v>0.2438544328891302</v>
      </c>
      <c r="AC393" s="20">
        <v>0.24510464128217091</v>
      </c>
      <c r="AD393" s="20">
        <v>0.25570290068537621</v>
      </c>
      <c r="AF393" s="20">
        <v>0.27367188272792442</v>
      </c>
      <c r="AG393" s="20">
        <v>0.13888964206077309</v>
      </c>
      <c r="AH393" s="20">
        <v>0.229276108152209</v>
      </c>
      <c r="AI393" s="20">
        <v>0.29406595288730319</v>
      </c>
      <c r="AJ393" s="20">
        <v>0.2305854523841154</v>
      </c>
      <c r="AK393" s="20">
        <v>0.30119067079234257</v>
      </c>
      <c r="AL393" s="20">
        <v>0.25245945252800051</v>
      </c>
      <c r="AM393" s="20">
        <v>0.19470100956540601</v>
      </c>
      <c r="AN393" s="20">
        <v>0.25779602845626992</v>
      </c>
      <c r="AP393" s="20">
        <v>0.30847151833936681</v>
      </c>
      <c r="AQ393" s="20">
        <v>0.14778604194692549</v>
      </c>
      <c r="AR393" s="20">
        <v>0.26101051801679181</v>
      </c>
      <c r="AS393" s="20">
        <v>0.2788838858711169</v>
      </c>
      <c r="AT393" s="20">
        <v>0.17169972562472999</v>
      </c>
      <c r="AU393" s="20">
        <v>0.25729868629221242</v>
      </c>
      <c r="AV393" s="20">
        <v>0.26479877177297723</v>
      </c>
      <c r="AW393" s="20">
        <v>0.27374219428367202</v>
      </c>
      <c r="AY393" s="20">
        <v>0.35385747949174717</v>
      </c>
      <c r="AZ393" s="20">
        <v>0.1165975835641998</v>
      </c>
      <c r="BA393" s="20">
        <v>0.31359318618002763</v>
      </c>
      <c r="BB393" s="20">
        <v>0.28349349963609</v>
      </c>
      <c r="BC393" s="20">
        <v>0.1243508530211266</v>
      </c>
      <c r="BD393" s="20">
        <v>0.2152265675882914</v>
      </c>
      <c r="BE393" s="20">
        <v>0.38353380266122639</v>
      </c>
      <c r="BF393" s="20">
        <v>0.23523103399126991</v>
      </c>
      <c r="BG393" s="20">
        <v>0.32536083049206588</v>
      </c>
    </row>
    <row r="394" spans="2:59" x14ac:dyDescent="0.35">
      <c r="B394" s="19" t="s">
        <v>135</v>
      </c>
      <c r="C394" s="20">
        <v>0.1322879982773448</v>
      </c>
      <c r="D394" s="20">
        <v>0.1351238903361755</v>
      </c>
      <c r="E394" s="20">
        <v>0.12990250141042489</v>
      </c>
      <c r="F394" s="20">
        <v>0.12460943425341441</v>
      </c>
      <c r="G394" s="20">
        <v>0.13670450623946201</v>
      </c>
      <c r="H394" s="20">
        <v>0.13299120130481931</v>
      </c>
      <c r="I394" s="20">
        <v>0.13449164907783151</v>
      </c>
      <c r="K394" s="20">
        <v>9.6876218689834301E-2</v>
      </c>
      <c r="L394" s="20">
        <v>0.16751314716056759</v>
      </c>
      <c r="N394" s="20">
        <v>0.146018714163901</v>
      </c>
      <c r="O394" s="20">
        <v>0.224504295457363</v>
      </c>
      <c r="P394" s="20">
        <v>9.246687133721368E-2</v>
      </c>
      <c r="Q394" s="20">
        <v>0.18331006492979071</v>
      </c>
      <c r="R394" s="20">
        <v>0.1171067789236831</v>
      </c>
      <c r="S394" s="20">
        <v>0.13141651532415211</v>
      </c>
      <c r="T394" s="20">
        <v>0.10093147365629911</v>
      </c>
      <c r="U394" s="20">
        <v>0.172509363558213</v>
      </c>
      <c r="V394" s="20">
        <v>0.12645047461241549</v>
      </c>
      <c r="W394" s="20">
        <v>0.12673018556094509</v>
      </c>
      <c r="X394" s="20">
        <v>0.1251667818144506</v>
      </c>
      <c r="Y394" s="20">
        <v>0.11462484776625791</v>
      </c>
      <c r="AA394" s="20">
        <v>0.1026572439436184</v>
      </c>
      <c r="AB394" s="20">
        <v>0.1377082754280558</v>
      </c>
      <c r="AC394" s="20">
        <v>0.1304789860717229</v>
      </c>
      <c r="AD394" s="20">
        <v>0.16059605713364949</v>
      </c>
      <c r="AF394" s="20">
        <v>9.4838627531464118E-2</v>
      </c>
      <c r="AG394" s="20">
        <v>8.9880817434549218E-2</v>
      </c>
      <c r="AH394" s="20">
        <v>8.0216991121721273E-2</v>
      </c>
      <c r="AI394" s="20">
        <v>0.13874220238274271</v>
      </c>
      <c r="AJ394" s="20">
        <v>7.5293755828147818E-2</v>
      </c>
      <c r="AK394" s="20">
        <v>8.9905238026356873E-2</v>
      </c>
      <c r="AL394" s="20">
        <v>0.26033851059060548</v>
      </c>
      <c r="AM394" s="20">
        <v>0.45670291298036941</v>
      </c>
      <c r="AN394" s="20">
        <v>0.14507296425635191</v>
      </c>
      <c r="AP394" s="20">
        <v>0.1097348534544655</v>
      </c>
      <c r="AQ394" s="20">
        <v>8.498487104530307E-2</v>
      </c>
      <c r="AR394" s="20">
        <v>7.9142618297922351E-2</v>
      </c>
      <c r="AS394" s="20">
        <v>0.15523616401648241</v>
      </c>
      <c r="AT394" s="20">
        <v>6.2688505613886808E-2</v>
      </c>
      <c r="AU394" s="20">
        <v>8.5794658181053432E-2</v>
      </c>
      <c r="AV394" s="20">
        <v>0.49562718340064021</v>
      </c>
      <c r="AW394" s="20">
        <v>0.25163330137665729</v>
      </c>
      <c r="AY394" s="20">
        <v>0.10720828753951619</v>
      </c>
      <c r="AZ394" s="20">
        <v>7.1012994139626986E-2</v>
      </c>
      <c r="BA394" s="20">
        <v>8.7951145126120456E-2</v>
      </c>
      <c r="BB394" s="20">
        <v>9.4759249235611881E-2</v>
      </c>
      <c r="BC394" s="20">
        <v>7.3663674719119956E-2</v>
      </c>
      <c r="BD394" s="20">
        <v>0.10130882263201051</v>
      </c>
      <c r="BE394" s="20">
        <v>0.38893317042178549</v>
      </c>
      <c r="BF394" s="20">
        <v>0.33806158174086981</v>
      </c>
      <c r="BG394" s="20">
        <v>0.1978045767224183</v>
      </c>
    </row>
    <row r="396" spans="2:59" ht="87" x14ac:dyDescent="0.35">
      <c r="B396" s="17" t="s">
        <v>193</v>
      </c>
    </row>
    <row r="397" spans="2:59" x14ac:dyDescent="0.35">
      <c r="B397" s="18" t="s">
        <v>16</v>
      </c>
    </row>
    <row r="398" spans="2:59" x14ac:dyDescent="0.35">
      <c r="B398" s="19" t="s">
        <v>121</v>
      </c>
      <c r="C398" s="20">
        <v>0.19220979794991541</v>
      </c>
      <c r="D398" s="20">
        <v>0.16437422033545129</v>
      </c>
      <c r="E398" s="20">
        <v>0.2195033684094248</v>
      </c>
      <c r="F398" s="20">
        <v>0.22746219386815009</v>
      </c>
      <c r="G398" s="20">
        <v>0.20981699762095679</v>
      </c>
      <c r="H398" s="20">
        <v>0.17445494386164889</v>
      </c>
      <c r="I398" s="20">
        <v>0.15788424303224549</v>
      </c>
      <c r="K398" s="20">
        <v>0.20790693382172309</v>
      </c>
      <c r="L398" s="20">
        <v>0.1776525069618933</v>
      </c>
      <c r="N398" s="20">
        <v>0.21021916402977839</v>
      </c>
      <c r="O398" s="20">
        <v>0.12256899874845729</v>
      </c>
      <c r="P398" s="20">
        <v>0.19456359973540921</v>
      </c>
      <c r="Q398" s="20">
        <v>0.19929067527889069</v>
      </c>
      <c r="R398" s="20">
        <v>0.26062019565472699</v>
      </c>
      <c r="S398" s="20">
        <v>0.15764179783785509</v>
      </c>
      <c r="T398" s="20">
        <v>0.18296580285064371</v>
      </c>
      <c r="U398" s="20">
        <v>0.16317616528073431</v>
      </c>
      <c r="V398" s="20">
        <v>0.2083173801901784</v>
      </c>
      <c r="W398" s="20">
        <v>0.18883126846129489</v>
      </c>
      <c r="X398" s="20">
        <v>0.181424534430256</v>
      </c>
      <c r="Y398" s="20">
        <v>0.16570144769490069</v>
      </c>
      <c r="AA398" s="20">
        <v>0.23762823216263071</v>
      </c>
      <c r="AB398" s="20">
        <v>0.18169453953859141</v>
      </c>
      <c r="AC398" s="20">
        <v>0.19030702955972401</v>
      </c>
      <c r="AD398" s="20">
        <v>0.15631694588363421</v>
      </c>
      <c r="AF398" s="20">
        <v>0.13706796197012769</v>
      </c>
      <c r="AG398" s="20">
        <v>0.31873040839672678</v>
      </c>
      <c r="AH398" s="20">
        <v>0.20614209806585149</v>
      </c>
      <c r="AI398" s="20">
        <v>0.19210211297339069</v>
      </c>
      <c r="AJ398" s="20">
        <v>5.7687523005909007E-2</v>
      </c>
      <c r="AK398" s="20">
        <v>0.24531236940414591</v>
      </c>
      <c r="AL398" s="20">
        <v>0.106373933798016</v>
      </c>
      <c r="AM398" s="20">
        <v>9.5924496566219722E-2</v>
      </c>
      <c r="AN398" s="20">
        <v>0.1450954371816795</v>
      </c>
      <c r="AP398" s="20">
        <v>0.13996533490438551</v>
      </c>
      <c r="AQ398" s="20">
        <v>0.32501500002071898</v>
      </c>
      <c r="AR398" s="20">
        <v>0.22191768054884389</v>
      </c>
      <c r="AS398" s="20">
        <v>0.18484258505123341</v>
      </c>
      <c r="AT398" s="20">
        <v>4.6488154033296807E-2</v>
      </c>
      <c r="AU398" s="20">
        <v>0.22469586214340309</v>
      </c>
      <c r="AV398" s="20">
        <v>2.3434372197149271E-2</v>
      </c>
      <c r="AW398" s="20">
        <v>0.13189932025484791</v>
      </c>
      <c r="AY398" s="20">
        <v>0.18157861555834831</v>
      </c>
      <c r="AZ398" s="20">
        <v>0.40836385650984069</v>
      </c>
      <c r="BA398" s="20">
        <v>0.2395940974347798</v>
      </c>
      <c r="BB398" s="20">
        <v>0.23500650900496431</v>
      </c>
      <c r="BC398" s="20">
        <v>4.4792518703616863E-2</v>
      </c>
      <c r="BD398" s="20">
        <v>0.21880853214521029</v>
      </c>
      <c r="BE398" s="20">
        <v>7.1240677723866552E-2</v>
      </c>
      <c r="BF398" s="20">
        <v>0.10269879108421449</v>
      </c>
      <c r="BG398" s="20">
        <v>0.14633104935274449</v>
      </c>
    </row>
    <row r="399" spans="2:59" x14ac:dyDescent="0.35">
      <c r="B399" s="19" t="s">
        <v>186</v>
      </c>
      <c r="C399" s="20">
        <v>0.4198873887804016</v>
      </c>
      <c r="D399" s="20">
        <v>0.41347327377606191</v>
      </c>
      <c r="E399" s="20">
        <v>0.39471421747472418</v>
      </c>
      <c r="F399" s="20">
        <v>0.36410601162617279</v>
      </c>
      <c r="G399" s="20">
        <v>0.41611479871849338</v>
      </c>
      <c r="H399" s="20">
        <v>0.41043765833242102</v>
      </c>
      <c r="I399" s="20">
        <v>0.49890211176390581</v>
      </c>
      <c r="K399" s="20">
        <v>0.46751599409804828</v>
      </c>
      <c r="L399" s="20">
        <v>0.37081493085249828</v>
      </c>
      <c r="N399" s="20">
        <v>0.31651388837191602</v>
      </c>
      <c r="O399" s="20">
        <v>0.36403599069082909</v>
      </c>
      <c r="P399" s="20">
        <v>0.42653739156922038</v>
      </c>
      <c r="Q399" s="20">
        <v>0.40447303726668682</v>
      </c>
      <c r="R399" s="20">
        <v>0.43966840383723532</v>
      </c>
      <c r="S399" s="20">
        <v>0.42636705283171672</v>
      </c>
      <c r="T399" s="20">
        <v>0.3451339023869584</v>
      </c>
      <c r="U399" s="20">
        <v>0.41807035895549011</v>
      </c>
      <c r="V399" s="20">
        <v>0.45186815741294861</v>
      </c>
      <c r="W399" s="20">
        <v>0.43331166840837709</v>
      </c>
      <c r="X399" s="20">
        <v>0.40901195161217468</v>
      </c>
      <c r="Y399" s="20">
        <v>0.51549569991774091</v>
      </c>
      <c r="AA399" s="20">
        <v>0.43624897708969679</v>
      </c>
      <c r="AB399" s="20">
        <v>0.41141347315008492</v>
      </c>
      <c r="AC399" s="20">
        <v>0.4416965056657019</v>
      </c>
      <c r="AD399" s="20">
        <v>0.3929818268634645</v>
      </c>
      <c r="AF399" s="20">
        <v>0.55945857789199938</v>
      </c>
      <c r="AG399" s="20">
        <v>0.34740451724208171</v>
      </c>
      <c r="AH399" s="20">
        <v>0.41790670159657439</v>
      </c>
      <c r="AI399" s="20">
        <v>0.30079238762695609</v>
      </c>
      <c r="AJ399" s="20">
        <v>0.77464731489965877</v>
      </c>
      <c r="AK399" s="20">
        <v>0.29487779226911581</v>
      </c>
      <c r="AL399" s="20">
        <v>0.31787355984502869</v>
      </c>
      <c r="AM399" s="20">
        <v>0.25245249539323877</v>
      </c>
      <c r="AN399" s="20">
        <v>0.42835822302998211</v>
      </c>
      <c r="AP399" s="20">
        <v>0.51155881303250383</v>
      </c>
      <c r="AQ399" s="20">
        <v>0.34792858174451202</v>
      </c>
      <c r="AR399" s="20">
        <v>0.39190486752661058</v>
      </c>
      <c r="AS399" s="20">
        <v>0.31179027930964931</v>
      </c>
      <c r="AT399" s="20">
        <v>0.76113145314141928</v>
      </c>
      <c r="AU399" s="20">
        <v>0.27305964155713669</v>
      </c>
      <c r="AV399" s="20">
        <v>0.19394169668597769</v>
      </c>
      <c r="AW399" s="20">
        <v>0.3174005126664366</v>
      </c>
      <c r="AY399" s="20">
        <v>0.43375722923213372</v>
      </c>
      <c r="AZ399" s="20">
        <v>0.25303954963519038</v>
      </c>
      <c r="BA399" s="20">
        <v>0.35799877991778323</v>
      </c>
      <c r="BB399" s="20">
        <v>0.32387832474167838</v>
      </c>
      <c r="BC399" s="20">
        <v>0.7591294322190848</v>
      </c>
      <c r="BD399" s="20">
        <v>0.24005924826625019</v>
      </c>
      <c r="BE399" s="20">
        <v>0.15795180954031629</v>
      </c>
      <c r="BF399" s="20">
        <v>0.34935461606474733</v>
      </c>
      <c r="BG399" s="20">
        <v>0.39182531845090551</v>
      </c>
    </row>
    <row r="400" spans="2:59" ht="29" x14ac:dyDescent="0.35">
      <c r="B400" s="19" t="s">
        <v>187</v>
      </c>
      <c r="C400" s="20">
        <v>0.23107801678060971</v>
      </c>
      <c r="D400" s="20">
        <v>0.2523107281653596</v>
      </c>
      <c r="E400" s="20">
        <v>0.22781276846476209</v>
      </c>
      <c r="F400" s="20">
        <v>0.2297286937508565</v>
      </c>
      <c r="G400" s="20">
        <v>0.21065880737125789</v>
      </c>
      <c r="H400" s="20">
        <v>0.23749864086473799</v>
      </c>
      <c r="I400" s="20">
        <v>0.23285501617315171</v>
      </c>
      <c r="K400" s="20">
        <v>0.21766808275950059</v>
      </c>
      <c r="L400" s="20">
        <v>0.2451799622102</v>
      </c>
      <c r="N400" s="20">
        <v>0.2757415695967303</v>
      </c>
      <c r="O400" s="20">
        <v>0.30591119703444197</v>
      </c>
      <c r="P400" s="20">
        <v>0.25405135468981888</v>
      </c>
      <c r="Q400" s="20">
        <v>0.19562025038919861</v>
      </c>
      <c r="R400" s="20">
        <v>0.1637578643776296</v>
      </c>
      <c r="S400" s="20">
        <v>0.24908964203354109</v>
      </c>
      <c r="T400" s="20">
        <v>0.30831979007973642</v>
      </c>
      <c r="U400" s="20">
        <v>0.21350337861332919</v>
      </c>
      <c r="V400" s="20">
        <v>0.18483630249107519</v>
      </c>
      <c r="W400" s="20">
        <v>0.23986091743851171</v>
      </c>
      <c r="X400" s="20">
        <v>0.26732670712709788</v>
      </c>
      <c r="Y400" s="20">
        <v>0.21507104455246781</v>
      </c>
      <c r="AA400" s="20">
        <v>0.19266294359428171</v>
      </c>
      <c r="AB400" s="20">
        <v>0.25190250910293988</v>
      </c>
      <c r="AC400" s="20">
        <v>0.23813533735764411</v>
      </c>
      <c r="AD400" s="20">
        <v>0.2425668303504091</v>
      </c>
      <c r="AF400" s="20">
        <v>0.21789490868569081</v>
      </c>
      <c r="AG400" s="20">
        <v>0.18834897824900679</v>
      </c>
      <c r="AH400" s="20">
        <v>0.26485114695361373</v>
      </c>
      <c r="AI400" s="20">
        <v>0.32511769085427228</v>
      </c>
      <c r="AJ400" s="20">
        <v>0.1031865847299087</v>
      </c>
      <c r="AK400" s="20">
        <v>0.35326871136239901</v>
      </c>
      <c r="AL400" s="20">
        <v>0.30073486138053401</v>
      </c>
      <c r="AM400" s="20">
        <v>0.16160989822712471</v>
      </c>
      <c r="AN400" s="20">
        <v>0.24267337281659679</v>
      </c>
      <c r="AP400" s="20">
        <v>0.25031086503925459</v>
      </c>
      <c r="AQ400" s="20">
        <v>0.18908789863575001</v>
      </c>
      <c r="AR400" s="20">
        <v>0.26214195130971762</v>
      </c>
      <c r="AS400" s="20">
        <v>0.30983788719697269</v>
      </c>
      <c r="AT400" s="20">
        <v>0.1246376023171588</v>
      </c>
      <c r="AU400" s="20">
        <v>0.33362887391042723</v>
      </c>
      <c r="AV400" s="20">
        <v>0.244102266981501</v>
      </c>
      <c r="AW400" s="20">
        <v>0.29713788234642757</v>
      </c>
      <c r="AY400" s="20">
        <v>0.28496766926990158</v>
      </c>
      <c r="AZ400" s="20">
        <v>0.18103222826682899</v>
      </c>
      <c r="BA400" s="20">
        <v>0.26168838290420088</v>
      </c>
      <c r="BB400" s="20">
        <v>0.29063236479374238</v>
      </c>
      <c r="BC400" s="20">
        <v>0.11105412180726661</v>
      </c>
      <c r="BD400" s="20">
        <v>0.32444429802074842</v>
      </c>
      <c r="BE400" s="20">
        <v>0.41400379422304051</v>
      </c>
      <c r="BF400" s="20">
        <v>0.26526006031126209</v>
      </c>
      <c r="BG400" s="20">
        <v>0.29547402796006789</v>
      </c>
    </row>
    <row r="401" spans="2:59" x14ac:dyDescent="0.35">
      <c r="B401" s="19" t="s">
        <v>135</v>
      </c>
      <c r="C401" s="20">
        <v>0.1568247964890733</v>
      </c>
      <c r="D401" s="20">
        <v>0.1698417777231275</v>
      </c>
      <c r="E401" s="20">
        <v>0.15796964565108901</v>
      </c>
      <c r="F401" s="20">
        <v>0.1787031007548206</v>
      </c>
      <c r="G401" s="20">
        <v>0.16340939628929191</v>
      </c>
      <c r="H401" s="20">
        <v>0.17760875694119191</v>
      </c>
      <c r="I401" s="20">
        <v>0.1103586290306971</v>
      </c>
      <c r="K401" s="20">
        <v>0.106908989320728</v>
      </c>
      <c r="L401" s="20">
        <v>0.2063525999754085</v>
      </c>
      <c r="N401" s="20">
        <v>0.19752537800157549</v>
      </c>
      <c r="O401" s="20">
        <v>0.2074838135262716</v>
      </c>
      <c r="P401" s="20">
        <v>0.1248476540055513</v>
      </c>
      <c r="Q401" s="20">
        <v>0.20061603706522391</v>
      </c>
      <c r="R401" s="20">
        <v>0.13595353613040809</v>
      </c>
      <c r="S401" s="20">
        <v>0.16690150729688699</v>
      </c>
      <c r="T401" s="20">
        <v>0.16358050468266161</v>
      </c>
      <c r="U401" s="20">
        <v>0.20525009715044659</v>
      </c>
      <c r="V401" s="20">
        <v>0.15497815990579761</v>
      </c>
      <c r="W401" s="20">
        <v>0.13799614569181609</v>
      </c>
      <c r="X401" s="20">
        <v>0.1422368068304713</v>
      </c>
      <c r="Y401" s="20">
        <v>0.10373180783489069</v>
      </c>
      <c r="AA401" s="20">
        <v>0.13345984715339079</v>
      </c>
      <c r="AB401" s="20">
        <v>0.1549894782083838</v>
      </c>
      <c r="AC401" s="20">
        <v>0.1298611274169299</v>
      </c>
      <c r="AD401" s="20">
        <v>0.20813439690249241</v>
      </c>
      <c r="AF401" s="20">
        <v>8.5578551452182211E-2</v>
      </c>
      <c r="AG401" s="20">
        <v>0.14551609611218461</v>
      </c>
      <c r="AH401" s="20">
        <v>0.11110005338396051</v>
      </c>
      <c r="AI401" s="20">
        <v>0.18198780854538091</v>
      </c>
      <c r="AJ401" s="20">
        <v>6.4478577364523643E-2</v>
      </c>
      <c r="AK401" s="20">
        <v>0.10654112696433959</v>
      </c>
      <c r="AL401" s="20">
        <v>0.27501764497642128</v>
      </c>
      <c r="AM401" s="20">
        <v>0.49001310981341689</v>
      </c>
      <c r="AN401" s="20">
        <v>0.1838729669717418</v>
      </c>
      <c r="AP401" s="20">
        <v>9.816498702385601E-2</v>
      </c>
      <c r="AQ401" s="20">
        <v>0.13796851959901879</v>
      </c>
      <c r="AR401" s="20">
        <v>0.124035500614828</v>
      </c>
      <c r="AS401" s="20">
        <v>0.19352924844214439</v>
      </c>
      <c r="AT401" s="20">
        <v>6.7742790508125039E-2</v>
      </c>
      <c r="AU401" s="20">
        <v>0.16861562238903299</v>
      </c>
      <c r="AV401" s="20">
        <v>0.53852166413537228</v>
      </c>
      <c r="AW401" s="20">
        <v>0.25356228473228781</v>
      </c>
      <c r="AY401" s="20">
        <v>9.9696485939616414E-2</v>
      </c>
      <c r="AZ401" s="20">
        <v>0.1575643655881398</v>
      </c>
      <c r="BA401" s="20">
        <v>0.14071873974323601</v>
      </c>
      <c r="BB401" s="20">
        <v>0.15048280145961479</v>
      </c>
      <c r="BC401" s="20">
        <v>8.5023927270031746E-2</v>
      </c>
      <c r="BD401" s="20">
        <v>0.2166879215677911</v>
      </c>
      <c r="BE401" s="20">
        <v>0.35680371851277681</v>
      </c>
      <c r="BF401" s="20">
        <v>0.28268653253977621</v>
      </c>
      <c r="BG401" s="20">
        <v>0.16636960423628219</v>
      </c>
    </row>
    <row r="403" spans="2:59" ht="87" x14ac:dyDescent="0.35">
      <c r="B403" s="17" t="s">
        <v>194</v>
      </c>
    </row>
    <row r="404" spans="2:59" x14ac:dyDescent="0.35">
      <c r="B404" s="18" t="s">
        <v>16</v>
      </c>
    </row>
    <row r="405" spans="2:59" x14ac:dyDescent="0.35">
      <c r="B405" s="19" t="s">
        <v>121</v>
      </c>
      <c r="C405" s="20">
        <v>0.40623397611987477</v>
      </c>
      <c r="D405" s="20">
        <v>0.31648441641795139</v>
      </c>
      <c r="E405" s="20">
        <v>0.39641083805706789</v>
      </c>
      <c r="F405" s="20">
        <v>0.43646289105572061</v>
      </c>
      <c r="G405" s="20">
        <v>0.38367445068061529</v>
      </c>
      <c r="H405" s="20">
        <v>0.47535172201143649</v>
      </c>
      <c r="I405" s="20">
        <v>0.42148089510617792</v>
      </c>
      <c r="K405" s="20">
        <v>0.43469813652104922</v>
      </c>
      <c r="L405" s="20">
        <v>0.37919987689445872</v>
      </c>
      <c r="N405" s="20">
        <v>0.48472074457622172</v>
      </c>
      <c r="O405" s="20">
        <v>0.39424636402608698</v>
      </c>
      <c r="P405" s="20">
        <v>0.34940359087827372</v>
      </c>
      <c r="Q405" s="20">
        <v>0.36942003173242138</v>
      </c>
      <c r="R405" s="20">
        <v>0.50763483690391109</v>
      </c>
      <c r="S405" s="20">
        <v>0.36675468625005248</v>
      </c>
      <c r="T405" s="20">
        <v>0.37993814955793359</v>
      </c>
      <c r="U405" s="20">
        <v>0.36789668747976573</v>
      </c>
      <c r="V405" s="20">
        <v>0.42771859633833847</v>
      </c>
      <c r="W405" s="20">
        <v>0.40224787271804002</v>
      </c>
      <c r="X405" s="20">
        <v>0.35330323988474288</v>
      </c>
      <c r="Y405" s="20">
        <v>0.36922695255932292</v>
      </c>
      <c r="AA405" s="20">
        <v>0.55666925307005599</v>
      </c>
      <c r="AB405" s="20">
        <v>0.40955449928706728</v>
      </c>
      <c r="AC405" s="20">
        <v>0.3005658372223689</v>
      </c>
      <c r="AD405" s="20">
        <v>0.33456309864904732</v>
      </c>
      <c r="AF405" s="20">
        <v>0.3070280720109011</v>
      </c>
      <c r="AG405" s="20">
        <v>0.60779438197139102</v>
      </c>
      <c r="AH405" s="20">
        <v>0.57453941560081023</v>
      </c>
      <c r="AI405" s="20">
        <v>0.39286684296315788</v>
      </c>
      <c r="AJ405" s="20">
        <v>0.1154467570020012</v>
      </c>
      <c r="AK405" s="20">
        <v>0.5273272106739717</v>
      </c>
      <c r="AL405" s="20">
        <v>0.24348329335564439</v>
      </c>
      <c r="AM405" s="20">
        <v>0.1751852213383446</v>
      </c>
      <c r="AN405" s="20">
        <v>0.34017384290355529</v>
      </c>
      <c r="AP405" s="20">
        <v>0.30004120642111892</v>
      </c>
      <c r="AQ405" s="20">
        <v>0.61513686303715909</v>
      </c>
      <c r="AR405" s="20">
        <v>0.60717374875972607</v>
      </c>
      <c r="AS405" s="20">
        <v>0.43204277719990603</v>
      </c>
      <c r="AT405" s="20">
        <v>0.14484750631612439</v>
      </c>
      <c r="AU405" s="20">
        <v>0.52906425122669187</v>
      </c>
      <c r="AV405" s="20">
        <v>0.1150467330726101</v>
      </c>
      <c r="AW405" s="20">
        <v>0.27738859595081272</v>
      </c>
      <c r="AY405" s="20">
        <v>0.38567388208049957</v>
      </c>
      <c r="AZ405" s="20">
        <v>0.69447143394359834</v>
      </c>
      <c r="BA405" s="20">
        <v>0.59780397126261708</v>
      </c>
      <c r="BB405" s="20">
        <v>0.48625261286105209</v>
      </c>
      <c r="BC405" s="20">
        <v>0.1434396225156401</v>
      </c>
      <c r="BD405" s="20">
        <v>0.49827077529324032</v>
      </c>
      <c r="BE405" s="20">
        <v>0.1501085564466888</v>
      </c>
      <c r="BF405" s="20">
        <v>0.37514858041657251</v>
      </c>
      <c r="BG405" s="20">
        <v>0.3528542326329509</v>
      </c>
    </row>
    <row r="406" spans="2:59" x14ac:dyDescent="0.35">
      <c r="B406" s="19" t="s">
        <v>186</v>
      </c>
      <c r="C406" s="20">
        <v>0.2694979935389033</v>
      </c>
      <c r="D406" s="20">
        <v>0.31276137342039062</v>
      </c>
      <c r="E406" s="20">
        <v>0.27079199544210408</v>
      </c>
      <c r="F406" s="20">
        <v>0.22859907100518939</v>
      </c>
      <c r="G406" s="20">
        <v>0.30500585322187768</v>
      </c>
      <c r="H406" s="20">
        <v>0.2367870928428322</v>
      </c>
      <c r="I406" s="20">
        <v>0.26589159784204458</v>
      </c>
      <c r="K406" s="20">
        <v>0.29180492436781252</v>
      </c>
      <c r="L406" s="20">
        <v>0.2487955033127108</v>
      </c>
      <c r="N406" s="20">
        <v>0.1182809290789862</v>
      </c>
      <c r="O406" s="20">
        <v>0.22718761565406539</v>
      </c>
      <c r="P406" s="20">
        <v>0.30570219140742888</v>
      </c>
      <c r="Q406" s="20">
        <v>0.2950223204832127</v>
      </c>
      <c r="R406" s="20">
        <v>0.26581191709707558</v>
      </c>
      <c r="S406" s="20">
        <v>0.26816158378729621</v>
      </c>
      <c r="T406" s="20">
        <v>0.25578379049347988</v>
      </c>
      <c r="U406" s="20">
        <v>0.35795829780487531</v>
      </c>
      <c r="V406" s="20">
        <v>0.25849153683726472</v>
      </c>
      <c r="W406" s="20">
        <v>0.26490650357983592</v>
      </c>
      <c r="X406" s="20">
        <v>0.30886680481548151</v>
      </c>
      <c r="Y406" s="20">
        <v>0.31992947126005289</v>
      </c>
      <c r="AA406" s="20">
        <v>0.2031013911086734</v>
      </c>
      <c r="AB406" s="20">
        <v>0.2131779446315466</v>
      </c>
      <c r="AC406" s="20">
        <v>0.35905082346584061</v>
      </c>
      <c r="AD406" s="20">
        <v>0.32160410484243462</v>
      </c>
      <c r="AF406" s="20">
        <v>0.39546069303177289</v>
      </c>
      <c r="AG406" s="20">
        <v>0.18717196487247459</v>
      </c>
      <c r="AH406" s="20">
        <v>9.2390868262254816E-2</v>
      </c>
      <c r="AI406" s="20">
        <v>0.21960458438918221</v>
      </c>
      <c r="AJ406" s="20">
        <v>0.58489696887983633</v>
      </c>
      <c r="AK406" s="20">
        <v>6.4178582045277002E-2</v>
      </c>
      <c r="AL406" s="20">
        <v>0.2675826012582409</v>
      </c>
      <c r="AM406" s="20">
        <v>0.15782105547847569</v>
      </c>
      <c r="AN406" s="20">
        <v>0.31085948299764721</v>
      </c>
      <c r="AP406" s="20">
        <v>0.36484405153920058</v>
      </c>
      <c r="AQ406" s="20">
        <v>0.16968000492795821</v>
      </c>
      <c r="AR406" s="20">
        <v>0.13075808616484411</v>
      </c>
      <c r="AS406" s="20">
        <v>0.12648118483292969</v>
      </c>
      <c r="AT406" s="20">
        <v>0.65395727718096264</v>
      </c>
      <c r="AU406" s="20">
        <v>5.8464529275290118E-2</v>
      </c>
      <c r="AV406" s="20">
        <v>0.1173079990284759</v>
      </c>
      <c r="AW406" s="20">
        <v>0.23412730695159459</v>
      </c>
      <c r="AY406" s="20">
        <v>0.22981307223438699</v>
      </c>
      <c r="AZ406" s="20">
        <v>0.1158683588998156</v>
      </c>
      <c r="BA406" s="20">
        <v>9.4957076805458174E-2</v>
      </c>
      <c r="BB406" s="20">
        <v>0.1284840195106266</v>
      </c>
      <c r="BC406" s="20">
        <v>0.70756943974198083</v>
      </c>
      <c r="BD406" s="20">
        <v>7.9318333122073106E-2</v>
      </c>
      <c r="BE406" s="20">
        <v>8.9092135161813163E-2</v>
      </c>
      <c r="BF406" s="20">
        <v>0.1131777581880582</v>
      </c>
      <c r="BG406" s="20">
        <v>0.21506588745596439</v>
      </c>
    </row>
    <row r="407" spans="2:59" ht="29" x14ac:dyDescent="0.35">
      <c r="B407" s="19" t="s">
        <v>187</v>
      </c>
      <c r="C407" s="20">
        <v>0.21349303834486669</v>
      </c>
      <c r="D407" s="20">
        <v>0.22114124431658269</v>
      </c>
      <c r="E407" s="20">
        <v>0.19510471218868519</v>
      </c>
      <c r="F407" s="20">
        <v>0.20366652674422289</v>
      </c>
      <c r="G407" s="20">
        <v>0.2128534851754435</v>
      </c>
      <c r="H407" s="20">
        <v>0.21123691577260609</v>
      </c>
      <c r="I407" s="20">
        <v>0.23323654500793581</v>
      </c>
      <c r="K407" s="20">
        <v>0.1966989380124185</v>
      </c>
      <c r="L407" s="20">
        <v>0.22749977711970901</v>
      </c>
      <c r="N407" s="20">
        <v>0.24050465906613699</v>
      </c>
      <c r="O407" s="20">
        <v>0.20905056361854901</v>
      </c>
      <c r="P407" s="20">
        <v>0.28017919063597702</v>
      </c>
      <c r="Q407" s="20">
        <v>0.17869120165208491</v>
      </c>
      <c r="R407" s="20">
        <v>0.12762050089163671</v>
      </c>
      <c r="S407" s="20">
        <v>0.27711280723055642</v>
      </c>
      <c r="T407" s="20">
        <v>0.26602262460368348</v>
      </c>
      <c r="U407" s="20">
        <v>0.13286797377256029</v>
      </c>
      <c r="V407" s="20">
        <v>0.2009765723428458</v>
      </c>
      <c r="W407" s="20">
        <v>0.2165094561347134</v>
      </c>
      <c r="X407" s="20">
        <v>0.2619411180901095</v>
      </c>
      <c r="Y407" s="20">
        <v>0.22613146755355881</v>
      </c>
      <c r="AA407" s="20">
        <v>0.16154759622927189</v>
      </c>
      <c r="AB407" s="20">
        <v>0.25836431140785993</v>
      </c>
      <c r="AC407" s="20">
        <v>0.2329488592885951</v>
      </c>
      <c r="AD407" s="20">
        <v>0.20361739859289299</v>
      </c>
      <c r="AF407" s="20">
        <v>0.24168671549562359</v>
      </c>
      <c r="AG407" s="20">
        <v>0.12898378510805961</v>
      </c>
      <c r="AH407" s="20">
        <v>0.23278565772972301</v>
      </c>
      <c r="AI407" s="20">
        <v>0.310035419454533</v>
      </c>
      <c r="AJ407" s="20">
        <v>0.2265682359362565</v>
      </c>
      <c r="AK407" s="20">
        <v>0.28604176261126463</v>
      </c>
      <c r="AL407" s="20">
        <v>0.26986714735749168</v>
      </c>
      <c r="AM407" s="20">
        <v>0.1691876111581242</v>
      </c>
      <c r="AN407" s="20">
        <v>0.22286727698066069</v>
      </c>
      <c r="AP407" s="20">
        <v>0.26993691404073589</v>
      </c>
      <c r="AQ407" s="20">
        <v>0.13887046820821011</v>
      </c>
      <c r="AR407" s="20">
        <v>0.20314878498836519</v>
      </c>
      <c r="AS407" s="20">
        <v>0.31629618288487582</v>
      </c>
      <c r="AT407" s="20">
        <v>0.14771824923581611</v>
      </c>
      <c r="AU407" s="20">
        <v>0.27604865620414532</v>
      </c>
      <c r="AV407" s="20">
        <v>0.2361297716419509</v>
      </c>
      <c r="AW407" s="20">
        <v>0.28194518518661921</v>
      </c>
      <c r="AY407" s="20">
        <v>0.32245705197457092</v>
      </c>
      <c r="AZ407" s="20">
        <v>0.10538652948427921</v>
      </c>
      <c r="BA407" s="20">
        <v>0.22435235068830489</v>
      </c>
      <c r="BB407" s="20">
        <v>0.29998899872450369</v>
      </c>
      <c r="BC407" s="20">
        <v>0.10111672467140841</v>
      </c>
      <c r="BD407" s="20">
        <v>0.28785404203674231</v>
      </c>
      <c r="BE407" s="20">
        <v>0.43241676829958209</v>
      </c>
      <c r="BF407" s="20">
        <v>0.2150771882955414</v>
      </c>
      <c r="BG407" s="20">
        <v>0.31156551025839591</v>
      </c>
    </row>
    <row r="408" spans="2:59" x14ac:dyDescent="0.35">
      <c r="B408" s="19" t="s">
        <v>135</v>
      </c>
      <c r="C408" s="20">
        <v>0.11077499199635529</v>
      </c>
      <c r="D408" s="20">
        <v>0.1496129658450755</v>
      </c>
      <c r="E408" s="20">
        <v>0.13769245431214289</v>
      </c>
      <c r="F408" s="20">
        <v>0.1312715111948671</v>
      </c>
      <c r="G408" s="20">
        <v>9.8466210922063591E-2</v>
      </c>
      <c r="H408" s="20">
        <v>7.6624269373124956E-2</v>
      </c>
      <c r="I408" s="20">
        <v>7.9390962043841815E-2</v>
      </c>
      <c r="K408" s="20">
        <v>7.6798001098719773E-2</v>
      </c>
      <c r="L408" s="20">
        <v>0.1445048426731215</v>
      </c>
      <c r="N408" s="20">
        <v>0.1564936672786553</v>
      </c>
      <c r="O408" s="20">
        <v>0.16951545670129869</v>
      </c>
      <c r="P408" s="20">
        <v>6.4715027078320317E-2</v>
      </c>
      <c r="Q408" s="20">
        <v>0.15686644613228101</v>
      </c>
      <c r="R408" s="20">
        <v>9.8932745107376638E-2</v>
      </c>
      <c r="S408" s="20">
        <v>8.7970922732094906E-2</v>
      </c>
      <c r="T408" s="20">
        <v>9.8255435344903011E-2</v>
      </c>
      <c r="U408" s="20">
        <v>0.1412770409427988</v>
      </c>
      <c r="V408" s="20">
        <v>0.11281329448155079</v>
      </c>
      <c r="W408" s="20">
        <v>0.1163361675674105</v>
      </c>
      <c r="X408" s="20">
        <v>7.5888837209665994E-2</v>
      </c>
      <c r="Y408" s="20">
        <v>8.4712108627065449E-2</v>
      </c>
      <c r="AA408" s="20">
        <v>7.8681759591998746E-2</v>
      </c>
      <c r="AB408" s="20">
        <v>0.1189032446735263</v>
      </c>
      <c r="AC408" s="20">
        <v>0.1074344800231954</v>
      </c>
      <c r="AD408" s="20">
        <v>0.1402153979156251</v>
      </c>
      <c r="AF408" s="20">
        <v>5.5824519461702443E-2</v>
      </c>
      <c r="AG408" s="20">
        <v>7.604986804807469E-2</v>
      </c>
      <c r="AH408" s="20">
        <v>0.1002840584072117</v>
      </c>
      <c r="AI408" s="20">
        <v>7.7493153193126926E-2</v>
      </c>
      <c r="AJ408" s="20">
        <v>7.3088038181906095E-2</v>
      </c>
      <c r="AK408" s="20">
        <v>0.12245244466948681</v>
      </c>
      <c r="AL408" s="20">
        <v>0.219066958028623</v>
      </c>
      <c r="AM408" s="20">
        <v>0.49780611202505559</v>
      </c>
      <c r="AN408" s="20">
        <v>0.12609939711813689</v>
      </c>
      <c r="AP408" s="20">
        <v>6.517782799894456E-2</v>
      </c>
      <c r="AQ408" s="20">
        <v>7.6312663826672511E-2</v>
      </c>
      <c r="AR408" s="20">
        <v>5.8919380087064592E-2</v>
      </c>
      <c r="AS408" s="20">
        <v>0.1251798550822884</v>
      </c>
      <c r="AT408" s="20">
        <v>5.3476967267096921E-2</v>
      </c>
      <c r="AU408" s="20">
        <v>0.13642256329387281</v>
      </c>
      <c r="AV408" s="20">
        <v>0.53151549625696337</v>
      </c>
      <c r="AW408" s="20">
        <v>0.2065389119109734</v>
      </c>
      <c r="AY408" s="20">
        <v>6.2055993710542642E-2</v>
      </c>
      <c r="AZ408" s="20">
        <v>8.4273677672307062E-2</v>
      </c>
      <c r="BA408" s="20">
        <v>8.2886601243619559E-2</v>
      </c>
      <c r="BB408" s="20">
        <v>8.5274368903817427E-2</v>
      </c>
      <c r="BC408" s="20">
        <v>4.7874213070970582E-2</v>
      </c>
      <c r="BD408" s="20">
        <v>0.13455684954794439</v>
      </c>
      <c r="BE408" s="20">
        <v>0.32838254009191598</v>
      </c>
      <c r="BF408" s="20">
        <v>0.29659647309982801</v>
      </c>
      <c r="BG408" s="20">
        <v>0.120514369652689</v>
      </c>
    </row>
    <row r="410" spans="2:59" ht="87" x14ac:dyDescent="0.35">
      <c r="B410" s="17" t="s">
        <v>195</v>
      </c>
    </row>
    <row r="411" spans="2:59" x14ac:dyDescent="0.35">
      <c r="B411" s="18" t="s">
        <v>16</v>
      </c>
    </row>
    <row r="412" spans="2:59" x14ac:dyDescent="0.35">
      <c r="B412" s="19" t="s">
        <v>121</v>
      </c>
      <c r="C412" s="20">
        <v>0.33710963829439078</v>
      </c>
      <c r="D412" s="20">
        <v>0.31846836584542138</v>
      </c>
      <c r="E412" s="20">
        <v>0.3723733239747562</v>
      </c>
      <c r="F412" s="20">
        <v>0.36888369093133122</v>
      </c>
      <c r="G412" s="20">
        <v>0.33614549903991903</v>
      </c>
      <c r="H412" s="20">
        <v>0.33347421620223461</v>
      </c>
      <c r="I412" s="20">
        <v>0.29855675795742692</v>
      </c>
      <c r="K412" s="20">
        <v>0.35249117056432172</v>
      </c>
      <c r="L412" s="20">
        <v>0.32259196086883912</v>
      </c>
      <c r="N412" s="20">
        <v>0.39464702239155081</v>
      </c>
      <c r="O412" s="20">
        <v>0.29221949186381518</v>
      </c>
      <c r="P412" s="20">
        <v>0.34289262072276189</v>
      </c>
      <c r="Q412" s="20">
        <v>0.33117494098991779</v>
      </c>
      <c r="R412" s="20">
        <v>0.4181996585746145</v>
      </c>
      <c r="S412" s="20">
        <v>0.27791522795545348</v>
      </c>
      <c r="T412" s="20">
        <v>0.36604077965568899</v>
      </c>
      <c r="U412" s="20">
        <v>0.32663673663923748</v>
      </c>
      <c r="V412" s="20">
        <v>0.36373639082056453</v>
      </c>
      <c r="W412" s="20">
        <v>0.29564468322771009</v>
      </c>
      <c r="X412" s="20">
        <v>0.28870268377694402</v>
      </c>
      <c r="Y412" s="20">
        <v>0.29705945342841861</v>
      </c>
      <c r="AA412" s="20">
        <v>0.45288686695612451</v>
      </c>
      <c r="AB412" s="20">
        <v>0.33767905137180199</v>
      </c>
      <c r="AC412" s="20">
        <v>0.27474892160307413</v>
      </c>
      <c r="AD412" s="20">
        <v>0.26463373704239712</v>
      </c>
      <c r="AF412" s="20">
        <v>0.18929419154436111</v>
      </c>
      <c r="AG412" s="20">
        <v>0.55428949898144453</v>
      </c>
      <c r="AH412" s="20">
        <v>0.45285296453502361</v>
      </c>
      <c r="AI412" s="20">
        <v>0.32029652018466698</v>
      </c>
      <c r="AJ412" s="20">
        <v>0.1011154780250367</v>
      </c>
      <c r="AK412" s="20">
        <v>0.47478335381963632</v>
      </c>
      <c r="AL412" s="20">
        <v>0.21503142686898469</v>
      </c>
      <c r="AM412" s="20">
        <v>0.13990250598256601</v>
      </c>
      <c r="AN412" s="20">
        <v>0.31004477299205391</v>
      </c>
      <c r="AP412" s="20">
        <v>0.1825583455083791</v>
      </c>
      <c r="AQ412" s="20">
        <v>0.55621134639258718</v>
      </c>
      <c r="AR412" s="20">
        <v>0.48411761636554651</v>
      </c>
      <c r="AS412" s="20">
        <v>0.33765253499686793</v>
      </c>
      <c r="AT412" s="20">
        <v>9.0148336144473165E-2</v>
      </c>
      <c r="AU412" s="20">
        <v>0.5082775197356052</v>
      </c>
      <c r="AV412" s="20">
        <v>5.9508276871400423E-2</v>
      </c>
      <c r="AW412" s="20">
        <v>0.2478864908851674</v>
      </c>
      <c r="AY412" s="20">
        <v>0.26324056226531412</v>
      </c>
      <c r="AZ412" s="20">
        <v>0.65792209749672448</v>
      </c>
      <c r="BA412" s="20">
        <v>0.422992790630351</v>
      </c>
      <c r="BB412" s="20">
        <v>0.45899960693463898</v>
      </c>
      <c r="BC412" s="20">
        <v>9.6984902351442345E-2</v>
      </c>
      <c r="BD412" s="20">
        <v>0.49942698424235449</v>
      </c>
      <c r="BE412" s="20">
        <v>0.1194084105616641</v>
      </c>
      <c r="BF412" s="20">
        <v>0.24605691405080399</v>
      </c>
      <c r="BG412" s="20">
        <v>0.25606970317432592</v>
      </c>
    </row>
    <row r="413" spans="2:59" x14ac:dyDescent="0.35">
      <c r="B413" s="19" t="s">
        <v>186</v>
      </c>
      <c r="C413" s="20">
        <v>0.27753283684744878</v>
      </c>
      <c r="D413" s="20">
        <v>0.29719415496376272</v>
      </c>
      <c r="E413" s="20">
        <v>0.27422118719030869</v>
      </c>
      <c r="F413" s="20">
        <v>0.25918428917636788</v>
      </c>
      <c r="G413" s="20">
        <v>0.30129332649235818</v>
      </c>
      <c r="H413" s="20">
        <v>0.2288905191179503</v>
      </c>
      <c r="I413" s="20">
        <v>0.29531088789258703</v>
      </c>
      <c r="K413" s="20">
        <v>0.30831228842277708</v>
      </c>
      <c r="L413" s="20">
        <v>0.247345420773424</v>
      </c>
      <c r="N413" s="20">
        <v>0.1778967832840414</v>
      </c>
      <c r="O413" s="20">
        <v>0.3192728793984313</v>
      </c>
      <c r="P413" s="20">
        <v>0.29461727185801578</v>
      </c>
      <c r="Q413" s="20">
        <v>0.29960143515536769</v>
      </c>
      <c r="R413" s="20">
        <v>0.25687108738607339</v>
      </c>
      <c r="S413" s="20">
        <v>0.29032247043906939</v>
      </c>
      <c r="T413" s="20">
        <v>0.26692547370769548</v>
      </c>
      <c r="U413" s="20">
        <v>0.31536438646909731</v>
      </c>
      <c r="V413" s="20">
        <v>0.30307862543811293</v>
      </c>
      <c r="W413" s="20">
        <v>0.27277350918726351</v>
      </c>
      <c r="X413" s="20">
        <v>0.27201246703457621</v>
      </c>
      <c r="Y413" s="20">
        <v>0.30036060451737562</v>
      </c>
      <c r="AA413" s="20">
        <v>0.24225788013478289</v>
      </c>
      <c r="AB413" s="20">
        <v>0.23555755234941839</v>
      </c>
      <c r="AC413" s="20">
        <v>0.34250238374035741</v>
      </c>
      <c r="AD413" s="20">
        <v>0.30280025199092248</v>
      </c>
      <c r="AF413" s="20">
        <v>0.41374721549335108</v>
      </c>
      <c r="AG413" s="20">
        <v>0.19229052806952099</v>
      </c>
      <c r="AH413" s="20">
        <v>0.1472311716701579</v>
      </c>
      <c r="AI413" s="20">
        <v>0.17287361139170099</v>
      </c>
      <c r="AJ413" s="20">
        <v>0.64906787491679985</v>
      </c>
      <c r="AK413" s="20">
        <v>8.4764807431921413E-2</v>
      </c>
      <c r="AL413" s="20">
        <v>0.23491603797797131</v>
      </c>
      <c r="AM413" s="20">
        <v>0.17513922058210399</v>
      </c>
      <c r="AN413" s="20">
        <v>0.32645421481701559</v>
      </c>
      <c r="AP413" s="20">
        <v>0.36400851911765819</v>
      </c>
      <c r="AQ413" s="20">
        <v>0.18356525566298371</v>
      </c>
      <c r="AR413" s="20">
        <v>0.13701911704594311</v>
      </c>
      <c r="AS413" s="20">
        <v>0.17568110922613611</v>
      </c>
      <c r="AT413" s="20">
        <v>0.67652555145824345</v>
      </c>
      <c r="AU413" s="20">
        <v>7.7660993404654016E-2</v>
      </c>
      <c r="AV413" s="20">
        <v>9.6771012948597343E-2</v>
      </c>
      <c r="AW413" s="20">
        <v>0.21960277423622709</v>
      </c>
      <c r="AY413" s="20">
        <v>0.23599941562588189</v>
      </c>
      <c r="AZ413" s="20">
        <v>0.13326528540096191</v>
      </c>
      <c r="BA413" s="20">
        <v>0.12101828028075361</v>
      </c>
      <c r="BB413" s="20">
        <v>0.1083450625109188</v>
      </c>
      <c r="BC413" s="20">
        <v>0.7212348322544565</v>
      </c>
      <c r="BD413" s="20">
        <v>8.2916131816125324E-2</v>
      </c>
      <c r="BE413" s="20">
        <v>9.4555550194070054E-2</v>
      </c>
      <c r="BF413" s="20">
        <v>0.11368193815783249</v>
      </c>
      <c r="BG413" s="20">
        <v>0.2286386597765834</v>
      </c>
    </row>
    <row r="414" spans="2:59" ht="29" x14ac:dyDescent="0.35">
      <c r="B414" s="19" t="s">
        <v>187</v>
      </c>
      <c r="C414" s="20">
        <v>0.24931842547722041</v>
      </c>
      <c r="D414" s="20">
        <v>0.25444829846381373</v>
      </c>
      <c r="E414" s="20">
        <v>0.22304871837425569</v>
      </c>
      <c r="F414" s="20">
        <v>0.232749255032664</v>
      </c>
      <c r="G414" s="20">
        <v>0.22435657246087551</v>
      </c>
      <c r="H414" s="20">
        <v>0.30363672818048942</v>
      </c>
      <c r="I414" s="20">
        <v>0.26431947476735129</v>
      </c>
      <c r="K414" s="20">
        <v>0.24186708019269709</v>
      </c>
      <c r="L414" s="20">
        <v>0.25661428097927341</v>
      </c>
      <c r="N414" s="20">
        <v>0.25115192828718103</v>
      </c>
      <c r="O414" s="20">
        <v>0.18719700756809399</v>
      </c>
      <c r="P414" s="20">
        <v>0.25412005555048223</v>
      </c>
      <c r="Q414" s="20">
        <v>0.20512033433382729</v>
      </c>
      <c r="R414" s="20">
        <v>0.20211094148640191</v>
      </c>
      <c r="S414" s="20">
        <v>0.31312758432135102</v>
      </c>
      <c r="T414" s="20">
        <v>0.27125635364147599</v>
      </c>
      <c r="U414" s="20">
        <v>0.18436837228037331</v>
      </c>
      <c r="V414" s="20">
        <v>0.19135698384183539</v>
      </c>
      <c r="W414" s="20">
        <v>0.30461677039302038</v>
      </c>
      <c r="X414" s="20">
        <v>0.30746087847406123</v>
      </c>
      <c r="Y414" s="20">
        <v>0.29214519269308747</v>
      </c>
      <c r="AA414" s="20">
        <v>0.22090292470449771</v>
      </c>
      <c r="AB414" s="20">
        <v>0.27600899924501909</v>
      </c>
      <c r="AC414" s="20">
        <v>0.25285962727723071</v>
      </c>
      <c r="AD414" s="20">
        <v>0.2498081599322701</v>
      </c>
      <c r="AF414" s="20">
        <v>0.30272449766859721</v>
      </c>
      <c r="AG414" s="20">
        <v>0.15414081967371759</v>
      </c>
      <c r="AH414" s="20">
        <v>0.31729050277358328</v>
      </c>
      <c r="AI414" s="20">
        <v>0.39264165882826491</v>
      </c>
      <c r="AJ414" s="20">
        <v>0.14798258868510841</v>
      </c>
      <c r="AK414" s="20">
        <v>0.34092814359289197</v>
      </c>
      <c r="AL414" s="20">
        <v>0.2777487210376996</v>
      </c>
      <c r="AM414" s="20">
        <v>0.1793582656195854</v>
      </c>
      <c r="AN414" s="20">
        <v>0.23627317027459141</v>
      </c>
      <c r="AP414" s="20">
        <v>0.35586037729138542</v>
      </c>
      <c r="AQ414" s="20">
        <v>0.1709579374993164</v>
      </c>
      <c r="AR414" s="20">
        <v>0.28431912012441829</v>
      </c>
      <c r="AS414" s="20">
        <v>0.33824029428949037</v>
      </c>
      <c r="AT414" s="20">
        <v>0.15372786087129839</v>
      </c>
      <c r="AU414" s="20">
        <v>0.30258223137451012</v>
      </c>
      <c r="AV414" s="20">
        <v>0.226353360484956</v>
      </c>
      <c r="AW414" s="20">
        <v>0.29103114876895669</v>
      </c>
      <c r="AY414" s="20">
        <v>0.39753977013119168</v>
      </c>
      <c r="AZ414" s="20">
        <v>0.12752722779903661</v>
      </c>
      <c r="BA414" s="20">
        <v>0.3112709205823877</v>
      </c>
      <c r="BB414" s="20">
        <v>0.3348291716601865</v>
      </c>
      <c r="BC414" s="20">
        <v>0.1166394550117877</v>
      </c>
      <c r="BD414" s="20">
        <v>0.3086843733963674</v>
      </c>
      <c r="BE414" s="20">
        <v>0.41987347201924902</v>
      </c>
      <c r="BF414" s="20">
        <v>0.28318620422130902</v>
      </c>
      <c r="BG414" s="20">
        <v>0.32856480724174902</v>
      </c>
    </row>
    <row r="415" spans="2:59" x14ac:dyDescent="0.35">
      <c r="B415" s="19" t="s">
        <v>135</v>
      </c>
      <c r="C415" s="20">
        <v>0.13603909938094011</v>
      </c>
      <c r="D415" s="20">
        <v>0.1298891807270022</v>
      </c>
      <c r="E415" s="20">
        <v>0.13035677046067939</v>
      </c>
      <c r="F415" s="20">
        <v>0.1391827648596369</v>
      </c>
      <c r="G415" s="20">
        <v>0.13820460200684731</v>
      </c>
      <c r="H415" s="20">
        <v>0.13399853649932561</v>
      </c>
      <c r="I415" s="20">
        <v>0.14181287938263479</v>
      </c>
      <c r="K415" s="20">
        <v>9.7329460820204175E-2</v>
      </c>
      <c r="L415" s="20">
        <v>0.1734483373784636</v>
      </c>
      <c r="N415" s="20">
        <v>0.17630426603722679</v>
      </c>
      <c r="O415" s="20">
        <v>0.20131062116965939</v>
      </c>
      <c r="P415" s="20">
        <v>0.1083700518687398</v>
      </c>
      <c r="Q415" s="20">
        <v>0.1641032895208871</v>
      </c>
      <c r="R415" s="20">
        <v>0.1228183125529102</v>
      </c>
      <c r="S415" s="20">
        <v>0.1186347172841262</v>
      </c>
      <c r="T415" s="20">
        <v>9.577739299513946E-2</v>
      </c>
      <c r="U415" s="20">
        <v>0.1736305046112919</v>
      </c>
      <c r="V415" s="20">
        <v>0.141827999899487</v>
      </c>
      <c r="W415" s="20">
        <v>0.12696503719200569</v>
      </c>
      <c r="X415" s="20">
        <v>0.1318239707144184</v>
      </c>
      <c r="Y415" s="20">
        <v>0.1104347493611184</v>
      </c>
      <c r="AA415" s="20">
        <v>8.3952328204595E-2</v>
      </c>
      <c r="AB415" s="20">
        <v>0.15075439703376051</v>
      </c>
      <c r="AC415" s="20">
        <v>0.1298890673793377</v>
      </c>
      <c r="AD415" s="20">
        <v>0.18275785103441011</v>
      </c>
      <c r="AF415" s="20">
        <v>9.4234095293690742E-2</v>
      </c>
      <c r="AG415" s="20">
        <v>9.9279153275316792E-2</v>
      </c>
      <c r="AH415" s="20">
        <v>8.2625361021235383E-2</v>
      </c>
      <c r="AI415" s="20">
        <v>0.1141882095953671</v>
      </c>
      <c r="AJ415" s="20">
        <v>0.10183405837305511</v>
      </c>
      <c r="AK415" s="20">
        <v>9.9523695155550415E-2</v>
      </c>
      <c r="AL415" s="20">
        <v>0.27230381411534432</v>
      </c>
      <c r="AM415" s="20">
        <v>0.50560000781574477</v>
      </c>
      <c r="AN415" s="20">
        <v>0.12722784191633929</v>
      </c>
      <c r="AP415" s="20">
        <v>9.7572758082577218E-2</v>
      </c>
      <c r="AQ415" s="20">
        <v>8.9265460445112507E-2</v>
      </c>
      <c r="AR415" s="20">
        <v>9.454414646409208E-2</v>
      </c>
      <c r="AS415" s="20">
        <v>0.1484260614875054</v>
      </c>
      <c r="AT415" s="20">
        <v>7.9598251525984959E-2</v>
      </c>
      <c r="AU415" s="20">
        <v>0.1114792554852307</v>
      </c>
      <c r="AV415" s="20">
        <v>0.61736734969504647</v>
      </c>
      <c r="AW415" s="20">
        <v>0.24147958610964881</v>
      </c>
      <c r="AY415" s="20">
        <v>0.1032202519776125</v>
      </c>
      <c r="AZ415" s="20">
        <v>8.1285389303277181E-2</v>
      </c>
      <c r="BA415" s="20">
        <v>0.14471800850650759</v>
      </c>
      <c r="BB415" s="20">
        <v>9.7826158894255666E-2</v>
      </c>
      <c r="BC415" s="20">
        <v>6.5140810382313258E-2</v>
      </c>
      <c r="BD415" s="20">
        <v>0.1089725105451529</v>
      </c>
      <c r="BE415" s="20">
        <v>0.366162567225017</v>
      </c>
      <c r="BF415" s="20">
        <v>0.35707494357005448</v>
      </c>
      <c r="BG415" s="20">
        <v>0.1867268298073417</v>
      </c>
    </row>
    <row r="417" spans="2:59" ht="87" x14ac:dyDescent="0.35">
      <c r="B417" s="17" t="s">
        <v>196</v>
      </c>
    </row>
    <row r="418" spans="2:59" x14ac:dyDescent="0.35">
      <c r="B418" s="18" t="s">
        <v>16</v>
      </c>
    </row>
    <row r="419" spans="2:59" x14ac:dyDescent="0.35">
      <c r="B419" s="19" t="s">
        <v>121</v>
      </c>
      <c r="C419" s="20">
        <v>0.36518719101006858</v>
      </c>
      <c r="D419" s="20">
        <v>0.31491133871756039</v>
      </c>
      <c r="E419" s="20">
        <v>0.38548541075595039</v>
      </c>
      <c r="F419" s="20">
        <v>0.37722284680763241</v>
      </c>
      <c r="G419" s="20">
        <v>0.36721573391822088</v>
      </c>
      <c r="H419" s="20">
        <v>0.40306293612177241</v>
      </c>
      <c r="I419" s="20">
        <v>0.34553124934027629</v>
      </c>
      <c r="K419" s="20">
        <v>0.39456672867582487</v>
      </c>
      <c r="L419" s="20">
        <v>0.33602369313407621</v>
      </c>
      <c r="N419" s="20">
        <v>0.40610526547517262</v>
      </c>
      <c r="O419" s="20">
        <v>0.43945154355992189</v>
      </c>
      <c r="P419" s="20">
        <v>0.31484031571211513</v>
      </c>
      <c r="Q419" s="20">
        <v>0.27706552484114139</v>
      </c>
      <c r="R419" s="20">
        <v>0.45724453852072239</v>
      </c>
      <c r="S419" s="20">
        <v>0.29845156167748998</v>
      </c>
      <c r="T419" s="20">
        <v>0.35002321088034249</v>
      </c>
      <c r="U419" s="20">
        <v>0.33118302305305009</v>
      </c>
      <c r="V419" s="20">
        <v>0.41666305327134412</v>
      </c>
      <c r="W419" s="20">
        <v>0.34904463195126939</v>
      </c>
      <c r="X419" s="20">
        <v>0.33356261189599418</v>
      </c>
      <c r="Y419" s="20">
        <v>0.33083503476708742</v>
      </c>
      <c r="AA419" s="20">
        <v>0.46947002103683888</v>
      </c>
      <c r="AB419" s="20">
        <v>0.39164252591380699</v>
      </c>
      <c r="AC419" s="20">
        <v>0.2983194282399671</v>
      </c>
      <c r="AD419" s="20">
        <v>0.2822511613004236</v>
      </c>
      <c r="AF419" s="20">
        <v>0.24086728537414989</v>
      </c>
      <c r="AG419" s="20">
        <v>0.56399228636961962</v>
      </c>
      <c r="AH419" s="20">
        <v>0.49915995700390031</v>
      </c>
      <c r="AI419" s="20">
        <v>0.3738328546223515</v>
      </c>
      <c r="AJ419" s="20">
        <v>6.8837658103643118E-2</v>
      </c>
      <c r="AK419" s="20">
        <v>0.47180974296130279</v>
      </c>
      <c r="AL419" s="20">
        <v>0.21418261662124821</v>
      </c>
      <c r="AM419" s="20">
        <v>0.1154990887982236</v>
      </c>
      <c r="AN419" s="20">
        <v>0.38187342159108872</v>
      </c>
      <c r="AP419" s="20">
        <v>0.234653500065511</v>
      </c>
      <c r="AQ419" s="20">
        <v>0.58082403469695243</v>
      </c>
      <c r="AR419" s="20">
        <v>0.50985148898539367</v>
      </c>
      <c r="AS419" s="20">
        <v>0.35562248393192031</v>
      </c>
      <c r="AT419" s="20">
        <v>0.12973922123428519</v>
      </c>
      <c r="AU419" s="20">
        <v>0.5153751210803833</v>
      </c>
      <c r="AV419" s="20">
        <v>7.0658047012267494E-2</v>
      </c>
      <c r="AW419" s="20">
        <v>0.26055332382318819</v>
      </c>
      <c r="AY419" s="20">
        <v>0.29592579372736799</v>
      </c>
      <c r="AZ419" s="20">
        <v>0.68665501913303795</v>
      </c>
      <c r="BA419" s="20">
        <v>0.50114651665082011</v>
      </c>
      <c r="BB419" s="20">
        <v>0.41357770255228049</v>
      </c>
      <c r="BC419" s="20">
        <v>0.1353262903317228</v>
      </c>
      <c r="BD419" s="20">
        <v>0.48552834689993979</v>
      </c>
      <c r="BE419" s="20">
        <v>0.1150160148685367</v>
      </c>
      <c r="BF419" s="20">
        <v>0.33069271832045821</v>
      </c>
      <c r="BG419" s="20">
        <v>0.29520096761151299</v>
      </c>
    </row>
    <row r="420" spans="2:59" x14ac:dyDescent="0.35">
      <c r="B420" s="19" t="s">
        <v>186</v>
      </c>
      <c r="C420" s="20">
        <v>0.22267796404096041</v>
      </c>
      <c r="D420" s="20">
        <v>0.24007365047509341</v>
      </c>
      <c r="E420" s="20">
        <v>0.27143660520870122</v>
      </c>
      <c r="F420" s="20">
        <v>0.22582142768405189</v>
      </c>
      <c r="G420" s="20">
        <v>0.2366136402535465</v>
      </c>
      <c r="H420" s="20">
        <v>0.17050172972872729</v>
      </c>
      <c r="I420" s="20">
        <v>0.19278029371473421</v>
      </c>
      <c r="K420" s="20">
        <v>0.2512385389480532</v>
      </c>
      <c r="L420" s="20">
        <v>0.19565593189766811</v>
      </c>
      <c r="N420" s="20">
        <v>0.14681996170072201</v>
      </c>
      <c r="O420" s="20">
        <v>0.2224407333725156</v>
      </c>
      <c r="P420" s="20">
        <v>0.29911976730777112</v>
      </c>
      <c r="Q420" s="20">
        <v>0.30325616390804738</v>
      </c>
      <c r="R420" s="20">
        <v>0.2174930679250083</v>
      </c>
      <c r="S420" s="20">
        <v>0.1840721063296949</v>
      </c>
      <c r="T420" s="20">
        <v>0.22240599516455981</v>
      </c>
      <c r="U420" s="20">
        <v>0.27679310383330269</v>
      </c>
      <c r="V420" s="20">
        <v>0.1985217346968258</v>
      </c>
      <c r="W420" s="20">
        <v>0.21751105076673041</v>
      </c>
      <c r="X420" s="20">
        <v>0.20586233639353699</v>
      </c>
      <c r="Y420" s="20">
        <v>0.26717359639046279</v>
      </c>
      <c r="AA420" s="20">
        <v>0.18987219125853169</v>
      </c>
      <c r="AB420" s="20">
        <v>0.163022931886428</v>
      </c>
      <c r="AC420" s="20">
        <v>0.27867797616239492</v>
      </c>
      <c r="AD420" s="20">
        <v>0.27141141726514562</v>
      </c>
      <c r="AF420" s="20">
        <v>0.28110738153100723</v>
      </c>
      <c r="AG420" s="20">
        <v>0.165506625778682</v>
      </c>
      <c r="AH420" s="20">
        <v>0.1677602037412986</v>
      </c>
      <c r="AI420" s="20">
        <v>0.14996719743075121</v>
      </c>
      <c r="AJ420" s="20">
        <v>0.59919068340524662</v>
      </c>
      <c r="AK420" s="20">
        <v>9.3904842854428669E-2</v>
      </c>
      <c r="AL420" s="20">
        <v>0.2227536180396521</v>
      </c>
      <c r="AM420" s="20">
        <v>0.20432767165751431</v>
      </c>
      <c r="AN420" s="20">
        <v>0.23460309449079861</v>
      </c>
      <c r="AP420" s="20">
        <v>0.24572508620547451</v>
      </c>
      <c r="AQ420" s="20">
        <v>0.14644220193135779</v>
      </c>
      <c r="AR420" s="20">
        <v>0.13232458400617261</v>
      </c>
      <c r="AS420" s="20">
        <v>0.1222638249313369</v>
      </c>
      <c r="AT420" s="20">
        <v>0.56717021755407671</v>
      </c>
      <c r="AU420" s="20">
        <v>7.5534490893505182E-2</v>
      </c>
      <c r="AV420" s="20">
        <v>0.16286816836650411</v>
      </c>
      <c r="AW420" s="20">
        <v>0.1905460854891956</v>
      </c>
      <c r="AY420" s="20">
        <v>0.16983384856433759</v>
      </c>
      <c r="AZ420" s="20">
        <v>0.1152477413387888</v>
      </c>
      <c r="BA420" s="20">
        <v>9.0453037815194592E-2</v>
      </c>
      <c r="BB420" s="20">
        <v>0.11750737111446929</v>
      </c>
      <c r="BC420" s="20">
        <v>0.56242669519535327</v>
      </c>
      <c r="BD420" s="20">
        <v>9.6084251250989877E-2</v>
      </c>
      <c r="BE420" s="20">
        <v>7.4935751619739241E-2</v>
      </c>
      <c r="BF420" s="20">
        <v>9.2222755484077462E-2</v>
      </c>
      <c r="BG420" s="20">
        <v>0.19303213333518199</v>
      </c>
    </row>
    <row r="421" spans="2:59" ht="29" x14ac:dyDescent="0.35">
      <c r="B421" s="19" t="s">
        <v>187</v>
      </c>
      <c r="C421" s="20">
        <v>0.27463941752972681</v>
      </c>
      <c r="D421" s="20">
        <v>0.28940397486933062</v>
      </c>
      <c r="E421" s="20">
        <v>0.2074700372461532</v>
      </c>
      <c r="F421" s="20">
        <v>0.24723742786521891</v>
      </c>
      <c r="G421" s="20">
        <v>0.27701986672760598</v>
      </c>
      <c r="H421" s="20">
        <v>0.2995579905247126</v>
      </c>
      <c r="I421" s="20">
        <v>0.32267728929802247</v>
      </c>
      <c r="K421" s="20">
        <v>0.25782868105803158</v>
      </c>
      <c r="L421" s="20">
        <v>0.29120470068900128</v>
      </c>
      <c r="N421" s="20">
        <v>0.24449069543519861</v>
      </c>
      <c r="O421" s="20">
        <v>0.1688246203856274</v>
      </c>
      <c r="P421" s="20">
        <v>0.30389237775354538</v>
      </c>
      <c r="Q421" s="20">
        <v>0.26431975237307009</v>
      </c>
      <c r="R421" s="20">
        <v>0.20703867147172281</v>
      </c>
      <c r="S421" s="20">
        <v>0.36060949823122179</v>
      </c>
      <c r="T421" s="20">
        <v>0.31085706845570671</v>
      </c>
      <c r="U421" s="20">
        <v>0.22888884776490659</v>
      </c>
      <c r="V421" s="20">
        <v>0.22511291559485111</v>
      </c>
      <c r="W421" s="20">
        <v>0.32338482564792659</v>
      </c>
      <c r="X421" s="20">
        <v>0.34975253635783138</v>
      </c>
      <c r="Y421" s="20">
        <v>0.29142475114328398</v>
      </c>
      <c r="AA421" s="20">
        <v>0.2324499887117896</v>
      </c>
      <c r="AB421" s="20">
        <v>0.29336887429045599</v>
      </c>
      <c r="AC421" s="20">
        <v>0.2908167273736269</v>
      </c>
      <c r="AD421" s="20">
        <v>0.28721685256995122</v>
      </c>
      <c r="AF421" s="20">
        <v>0.37660945271038748</v>
      </c>
      <c r="AG421" s="20">
        <v>0.15708550855418171</v>
      </c>
      <c r="AH421" s="20">
        <v>0.2420873791462182</v>
      </c>
      <c r="AI421" s="20">
        <v>0.39896737555523187</v>
      </c>
      <c r="AJ421" s="20">
        <v>0.25676895594729171</v>
      </c>
      <c r="AK421" s="20">
        <v>0.33192344965289811</v>
      </c>
      <c r="AL421" s="20">
        <v>0.29683002098210021</v>
      </c>
      <c r="AM421" s="20">
        <v>0.24256712464899241</v>
      </c>
      <c r="AN421" s="20">
        <v>0.2521801662148821</v>
      </c>
      <c r="AP421" s="20">
        <v>0.41785632005666867</v>
      </c>
      <c r="AQ421" s="20">
        <v>0.16101476905236389</v>
      </c>
      <c r="AR421" s="20">
        <v>0.26764109142428272</v>
      </c>
      <c r="AS421" s="20">
        <v>0.36268786412664361</v>
      </c>
      <c r="AT421" s="20">
        <v>0.24871820748385789</v>
      </c>
      <c r="AU421" s="20">
        <v>0.3096406433898819</v>
      </c>
      <c r="AV421" s="20">
        <v>0.25313127604702251</v>
      </c>
      <c r="AW421" s="20">
        <v>0.31025337419587079</v>
      </c>
      <c r="AY421" s="20">
        <v>0.44161163416517291</v>
      </c>
      <c r="AZ421" s="20">
        <v>9.5198388154323216E-2</v>
      </c>
      <c r="BA421" s="20">
        <v>0.31499935211567248</v>
      </c>
      <c r="BB421" s="20">
        <v>0.37803441590673342</v>
      </c>
      <c r="BC421" s="20">
        <v>0.21148492869247049</v>
      </c>
      <c r="BD421" s="20">
        <v>0.31998664041436958</v>
      </c>
      <c r="BE421" s="20">
        <v>0.43326301507866177</v>
      </c>
      <c r="BF421" s="20">
        <v>0.23101113174012119</v>
      </c>
      <c r="BG421" s="20">
        <v>0.36934134075002562</v>
      </c>
    </row>
    <row r="422" spans="2:59" x14ac:dyDescent="0.35">
      <c r="B422" s="19" t="s">
        <v>135</v>
      </c>
      <c r="C422" s="20">
        <v>0.13749542741924409</v>
      </c>
      <c r="D422" s="20">
        <v>0.15561103593801559</v>
      </c>
      <c r="E422" s="20">
        <v>0.1356079467891953</v>
      </c>
      <c r="F422" s="20">
        <v>0.1497182976430968</v>
      </c>
      <c r="G422" s="20">
        <v>0.1191507591006265</v>
      </c>
      <c r="H422" s="20">
        <v>0.12687734362478759</v>
      </c>
      <c r="I422" s="20">
        <v>0.13901116764696719</v>
      </c>
      <c r="K422" s="20">
        <v>9.6366051318090298E-2</v>
      </c>
      <c r="L422" s="20">
        <v>0.1771156742792544</v>
      </c>
      <c r="N422" s="20">
        <v>0.20258407738890691</v>
      </c>
      <c r="O422" s="20">
        <v>0.16928310268193519</v>
      </c>
      <c r="P422" s="20">
        <v>8.2147539226568242E-2</v>
      </c>
      <c r="Q422" s="20">
        <v>0.155358558877741</v>
      </c>
      <c r="R422" s="20">
        <v>0.1182237220825465</v>
      </c>
      <c r="S422" s="20">
        <v>0.15686683376159341</v>
      </c>
      <c r="T422" s="20">
        <v>0.1167137254993912</v>
      </c>
      <c r="U422" s="20">
        <v>0.16313502534874061</v>
      </c>
      <c r="V422" s="20">
        <v>0.159702296436979</v>
      </c>
      <c r="W422" s="20">
        <v>0.1100594916340734</v>
      </c>
      <c r="X422" s="20">
        <v>0.1108225153526373</v>
      </c>
      <c r="Y422" s="20">
        <v>0.11056661769916599</v>
      </c>
      <c r="AA422" s="20">
        <v>0.1082077989928399</v>
      </c>
      <c r="AB422" s="20">
        <v>0.1519656679093089</v>
      </c>
      <c r="AC422" s="20">
        <v>0.13218586822401099</v>
      </c>
      <c r="AD422" s="20">
        <v>0.15912056886447959</v>
      </c>
      <c r="AF422" s="20">
        <v>0.1014158803844555</v>
      </c>
      <c r="AG422" s="20">
        <v>0.1134155792975165</v>
      </c>
      <c r="AH422" s="20">
        <v>9.0992460108582918E-2</v>
      </c>
      <c r="AI422" s="20">
        <v>7.7232572391665297E-2</v>
      </c>
      <c r="AJ422" s="20">
        <v>7.5202702543818584E-2</v>
      </c>
      <c r="AK422" s="20">
        <v>0.1023619645313706</v>
      </c>
      <c r="AL422" s="20">
        <v>0.26623374435699942</v>
      </c>
      <c r="AM422" s="20">
        <v>0.43760611489526968</v>
      </c>
      <c r="AN422" s="20">
        <v>0.13134331770323071</v>
      </c>
      <c r="AP422" s="20">
        <v>0.1017650936723458</v>
      </c>
      <c r="AQ422" s="20">
        <v>0.11171899431932571</v>
      </c>
      <c r="AR422" s="20">
        <v>9.0182835584151397E-2</v>
      </c>
      <c r="AS422" s="20">
        <v>0.15942582701009911</v>
      </c>
      <c r="AT422" s="20">
        <v>5.4372353727780223E-2</v>
      </c>
      <c r="AU422" s="20">
        <v>9.9449744636229645E-2</v>
      </c>
      <c r="AV422" s="20">
        <v>0.51334250857420605</v>
      </c>
      <c r="AW422" s="20">
        <v>0.23864721649174539</v>
      </c>
      <c r="AY422" s="20">
        <v>9.2628723543121599E-2</v>
      </c>
      <c r="AZ422" s="20">
        <v>0.10289885137385001</v>
      </c>
      <c r="BA422" s="20">
        <v>9.3401093418312722E-2</v>
      </c>
      <c r="BB422" s="20">
        <v>9.0880510426516806E-2</v>
      </c>
      <c r="BC422" s="20">
        <v>9.0762085780453514E-2</v>
      </c>
      <c r="BD422" s="20">
        <v>9.8400761434700848E-2</v>
      </c>
      <c r="BE422" s="20">
        <v>0.37678521843306229</v>
      </c>
      <c r="BF422" s="20">
        <v>0.34607339445534341</v>
      </c>
      <c r="BG422" s="20">
        <v>0.14242555830327949</v>
      </c>
    </row>
    <row r="424" spans="2:59" ht="87" x14ac:dyDescent="0.35">
      <c r="B424" s="17" t="s">
        <v>197</v>
      </c>
    </row>
    <row r="425" spans="2:59" x14ac:dyDescent="0.35">
      <c r="B425" s="18" t="s">
        <v>16</v>
      </c>
    </row>
    <row r="426" spans="2:59" x14ac:dyDescent="0.35">
      <c r="B426" s="19" t="s">
        <v>121</v>
      </c>
      <c r="C426" s="20">
        <v>0.3624694036802642</v>
      </c>
      <c r="D426" s="20">
        <v>0.29420639741177063</v>
      </c>
      <c r="E426" s="20">
        <v>0.41298022177806187</v>
      </c>
      <c r="F426" s="20">
        <v>0.37522690727056218</v>
      </c>
      <c r="G426" s="20">
        <v>0.3589513063925997</v>
      </c>
      <c r="H426" s="20">
        <v>0.40651529098026029</v>
      </c>
      <c r="I426" s="20">
        <v>0.33010177382507438</v>
      </c>
      <c r="K426" s="20">
        <v>0.39578697738890761</v>
      </c>
      <c r="L426" s="20">
        <v>0.329094854758539</v>
      </c>
      <c r="N426" s="20">
        <v>0.41259182199900679</v>
      </c>
      <c r="O426" s="20">
        <v>0.37085167526442397</v>
      </c>
      <c r="P426" s="20">
        <v>0.33909884839626769</v>
      </c>
      <c r="Q426" s="20">
        <v>0.28100340678716251</v>
      </c>
      <c r="R426" s="20">
        <v>0.43430398868897291</v>
      </c>
      <c r="S426" s="20">
        <v>0.29637414697382741</v>
      </c>
      <c r="T426" s="20">
        <v>0.34449281171789042</v>
      </c>
      <c r="U426" s="20">
        <v>0.32332303216246161</v>
      </c>
      <c r="V426" s="20">
        <v>0.4396968594844835</v>
      </c>
      <c r="W426" s="20">
        <v>0.3435594048570299</v>
      </c>
      <c r="X426" s="20">
        <v>0.3239401432542966</v>
      </c>
      <c r="Y426" s="20">
        <v>0.3242872538148196</v>
      </c>
      <c r="AA426" s="20">
        <v>0.47860852578943758</v>
      </c>
      <c r="AB426" s="20">
        <v>0.38229232689881459</v>
      </c>
      <c r="AC426" s="20">
        <v>0.2905550568066268</v>
      </c>
      <c r="AD426" s="20">
        <v>0.27806749836729272</v>
      </c>
      <c r="AF426" s="20">
        <v>0.23759718603860411</v>
      </c>
      <c r="AG426" s="20">
        <v>0.57778254642881088</v>
      </c>
      <c r="AH426" s="20">
        <v>0.51683874783621586</v>
      </c>
      <c r="AI426" s="20">
        <v>0.3349448281303129</v>
      </c>
      <c r="AJ426" s="20">
        <v>0.11156467718381161</v>
      </c>
      <c r="AK426" s="20">
        <v>0.46621592528188649</v>
      </c>
      <c r="AL426" s="20">
        <v>0.2309701937580263</v>
      </c>
      <c r="AM426" s="20">
        <v>0.10132742977833881</v>
      </c>
      <c r="AN426" s="20">
        <v>0.30580048884801009</v>
      </c>
      <c r="AP426" s="20">
        <v>0.23021874251635241</v>
      </c>
      <c r="AQ426" s="20">
        <v>0.59180312619442188</v>
      </c>
      <c r="AR426" s="20">
        <v>0.49291346067193631</v>
      </c>
      <c r="AS426" s="20">
        <v>0.36612110666955988</v>
      </c>
      <c r="AT426" s="20">
        <v>0.1081609871038943</v>
      </c>
      <c r="AU426" s="20">
        <v>0.49943920250594492</v>
      </c>
      <c r="AV426" s="20">
        <v>5.9508276871400423E-2</v>
      </c>
      <c r="AW426" s="20">
        <v>0.25384564738417859</v>
      </c>
      <c r="AY426" s="20">
        <v>0.31624728334726049</v>
      </c>
      <c r="AZ426" s="20">
        <v>0.69720186325913647</v>
      </c>
      <c r="BA426" s="20">
        <v>0.52288389331821428</v>
      </c>
      <c r="BB426" s="20">
        <v>0.4508150625059637</v>
      </c>
      <c r="BC426" s="20">
        <v>9.7237043257836484E-2</v>
      </c>
      <c r="BD426" s="20">
        <v>0.48718312541358338</v>
      </c>
      <c r="BE426" s="20">
        <v>0.112100872261839</v>
      </c>
      <c r="BF426" s="20">
        <v>0.27205235763492341</v>
      </c>
      <c r="BG426" s="20">
        <v>0.30603621556011062</v>
      </c>
    </row>
    <row r="427" spans="2:59" x14ac:dyDescent="0.35">
      <c r="B427" s="19" t="s">
        <v>186</v>
      </c>
      <c r="C427" s="20">
        <v>0.25996384745008849</v>
      </c>
      <c r="D427" s="20">
        <v>0.26484724486694039</v>
      </c>
      <c r="E427" s="20">
        <v>0.23774943864704839</v>
      </c>
      <c r="F427" s="20">
        <v>0.26367488208612577</v>
      </c>
      <c r="G427" s="20">
        <v>0.27892961887692208</v>
      </c>
      <c r="H427" s="20">
        <v>0.2272683670370077</v>
      </c>
      <c r="I427" s="20">
        <v>0.27827324789509478</v>
      </c>
      <c r="K427" s="20">
        <v>0.28926144580260771</v>
      </c>
      <c r="L427" s="20">
        <v>0.23237740702608689</v>
      </c>
      <c r="N427" s="20">
        <v>0.1556854787903158</v>
      </c>
      <c r="O427" s="20">
        <v>0.22419641450873731</v>
      </c>
      <c r="P427" s="20">
        <v>0.32127091385511303</v>
      </c>
      <c r="Q427" s="20">
        <v>0.32185380394752949</v>
      </c>
      <c r="R427" s="20">
        <v>0.25833132193820929</v>
      </c>
      <c r="S427" s="20">
        <v>0.23632075384371171</v>
      </c>
      <c r="T427" s="20">
        <v>0.27590634087955768</v>
      </c>
      <c r="U427" s="20">
        <v>0.30682782019583682</v>
      </c>
      <c r="V427" s="20">
        <v>0.24389338736961599</v>
      </c>
      <c r="W427" s="20">
        <v>0.2502718575006167</v>
      </c>
      <c r="X427" s="20">
        <v>0.26105973142445033</v>
      </c>
      <c r="Y427" s="20">
        <v>0.3163655172376138</v>
      </c>
      <c r="AA427" s="20">
        <v>0.2246303589664353</v>
      </c>
      <c r="AB427" s="20">
        <v>0.21458926162434949</v>
      </c>
      <c r="AC427" s="20">
        <v>0.30504323188077359</v>
      </c>
      <c r="AD427" s="20">
        <v>0.30629820704565858</v>
      </c>
      <c r="AF427" s="20">
        <v>0.36698046788472949</v>
      </c>
      <c r="AG427" s="20">
        <v>0.19477500818493959</v>
      </c>
      <c r="AH427" s="20">
        <v>0.14264065959239849</v>
      </c>
      <c r="AI427" s="20">
        <v>0.2238793766549208</v>
      </c>
      <c r="AJ427" s="20">
        <v>0.60842381159927639</v>
      </c>
      <c r="AK427" s="20">
        <v>8.7446120688276452E-2</v>
      </c>
      <c r="AL427" s="20">
        <v>0.22217628500967329</v>
      </c>
      <c r="AM427" s="20">
        <v>0.17157498681771649</v>
      </c>
      <c r="AN427" s="20">
        <v>0.27889026283070151</v>
      </c>
      <c r="AP427" s="20">
        <v>0.32207738712258011</v>
      </c>
      <c r="AQ427" s="20">
        <v>0.17502047338958079</v>
      </c>
      <c r="AR427" s="20">
        <v>0.16801116431478391</v>
      </c>
      <c r="AS427" s="20">
        <v>0.15222781611955721</v>
      </c>
      <c r="AT427" s="20">
        <v>0.63833680391539027</v>
      </c>
      <c r="AU427" s="20">
        <v>7.9006420440162858E-2</v>
      </c>
      <c r="AV427" s="20">
        <v>9.4646167342047463E-2</v>
      </c>
      <c r="AW427" s="20">
        <v>0.20349072394042411</v>
      </c>
      <c r="AY427" s="20">
        <v>0.17438159083631541</v>
      </c>
      <c r="AZ427" s="20">
        <v>0.12781296753599281</v>
      </c>
      <c r="BA427" s="20">
        <v>0.108537603472799</v>
      </c>
      <c r="BB427" s="20">
        <v>0.14919504869316591</v>
      </c>
      <c r="BC427" s="20">
        <v>0.68368243677560203</v>
      </c>
      <c r="BD427" s="20">
        <v>8.2333986332860432E-2</v>
      </c>
      <c r="BE427" s="20">
        <v>7.7193492662287005E-2</v>
      </c>
      <c r="BF427" s="20">
        <v>0.1227882061307856</v>
      </c>
      <c r="BG427" s="20">
        <v>0.17162113394990491</v>
      </c>
    </row>
    <row r="428" spans="2:59" ht="29" x14ac:dyDescent="0.35">
      <c r="B428" s="19" t="s">
        <v>187</v>
      </c>
      <c r="C428" s="20">
        <v>0.25686003281746322</v>
      </c>
      <c r="D428" s="20">
        <v>0.30177998350950541</v>
      </c>
      <c r="E428" s="20">
        <v>0.2011813322705174</v>
      </c>
      <c r="F428" s="20">
        <v>0.22446514557131661</v>
      </c>
      <c r="G428" s="20">
        <v>0.26074421130314362</v>
      </c>
      <c r="H428" s="20">
        <v>0.27491548764732909</v>
      </c>
      <c r="I428" s="20">
        <v>0.28293488748554152</v>
      </c>
      <c r="K428" s="20">
        <v>0.2369802294187181</v>
      </c>
      <c r="L428" s="20">
        <v>0.27635496744517768</v>
      </c>
      <c r="N428" s="20">
        <v>0.27145430704732398</v>
      </c>
      <c r="O428" s="20">
        <v>0.25909054899713352</v>
      </c>
      <c r="P428" s="20">
        <v>0.26690011815060039</v>
      </c>
      <c r="Q428" s="20">
        <v>0.2562736549825374</v>
      </c>
      <c r="R428" s="20">
        <v>0.182120116110152</v>
      </c>
      <c r="S428" s="20">
        <v>0.34749908852896949</v>
      </c>
      <c r="T428" s="20">
        <v>0.27224249001105483</v>
      </c>
      <c r="U428" s="20">
        <v>0.22615746400970291</v>
      </c>
      <c r="V428" s="20">
        <v>0.17847682989429869</v>
      </c>
      <c r="W428" s="20">
        <v>0.30026828584057691</v>
      </c>
      <c r="X428" s="20">
        <v>0.31418915389631669</v>
      </c>
      <c r="Y428" s="20">
        <v>0.27370902348367382</v>
      </c>
      <c r="AA428" s="20">
        <v>0.21234517106379319</v>
      </c>
      <c r="AB428" s="20">
        <v>0.29030280359348881</v>
      </c>
      <c r="AC428" s="20">
        <v>0.28151521925980361</v>
      </c>
      <c r="AD428" s="20">
        <v>0.24913402934167819</v>
      </c>
      <c r="AF428" s="20">
        <v>0.31517346838293631</v>
      </c>
      <c r="AG428" s="20">
        <v>0.14776096561797189</v>
      </c>
      <c r="AH428" s="20">
        <v>0.25595163476101462</v>
      </c>
      <c r="AI428" s="20">
        <v>0.32040295223959742</v>
      </c>
      <c r="AJ428" s="20">
        <v>0.21798737681434449</v>
      </c>
      <c r="AK428" s="20">
        <v>0.37145212064765359</v>
      </c>
      <c r="AL428" s="20">
        <v>0.30442260731502108</v>
      </c>
      <c r="AM428" s="20">
        <v>0.21546622184818079</v>
      </c>
      <c r="AN428" s="20">
        <v>0.29496880812079018</v>
      </c>
      <c r="AP428" s="20">
        <v>0.35475961081742102</v>
      </c>
      <c r="AQ428" s="20">
        <v>0.15561142166874489</v>
      </c>
      <c r="AR428" s="20">
        <v>0.27628312178338799</v>
      </c>
      <c r="AS428" s="20">
        <v>0.33782819690625782</v>
      </c>
      <c r="AT428" s="20">
        <v>0.19452867854077721</v>
      </c>
      <c r="AU428" s="20">
        <v>0.35777115814426841</v>
      </c>
      <c r="AV428" s="20">
        <v>0.27328245864415762</v>
      </c>
      <c r="AW428" s="20">
        <v>0.31777674327312311</v>
      </c>
      <c r="AY428" s="20">
        <v>0.42150701554182701</v>
      </c>
      <c r="AZ428" s="20">
        <v>9.7491522895609459E-2</v>
      </c>
      <c r="BA428" s="20">
        <v>0.29375632078027869</v>
      </c>
      <c r="BB428" s="20">
        <v>0.31266902038723871</v>
      </c>
      <c r="BC428" s="20">
        <v>0.15086033829355869</v>
      </c>
      <c r="BD428" s="20">
        <v>0.34722837648395899</v>
      </c>
      <c r="BE428" s="20">
        <v>0.45134587152134042</v>
      </c>
      <c r="BF428" s="20">
        <v>0.28411077249719058</v>
      </c>
      <c r="BG428" s="20">
        <v>0.38490315186427582</v>
      </c>
    </row>
    <row r="429" spans="2:59" x14ac:dyDescent="0.35">
      <c r="B429" s="19" t="s">
        <v>135</v>
      </c>
      <c r="C429" s="20">
        <v>0.1207067160521841</v>
      </c>
      <c r="D429" s="20">
        <v>0.13916637421178371</v>
      </c>
      <c r="E429" s="20">
        <v>0.1480890073043723</v>
      </c>
      <c r="F429" s="20">
        <v>0.13663306507199541</v>
      </c>
      <c r="G429" s="20">
        <v>0.1013748634273347</v>
      </c>
      <c r="H429" s="20">
        <v>9.130085433540279E-2</v>
      </c>
      <c r="I429" s="20">
        <v>0.1086900907942894</v>
      </c>
      <c r="K429" s="20">
        <v>7.7971347389766618E-2</v>
      </c>
      <c r="L429" s="20">
        <v>0.16217277077019651</v>
      </c>
      <c r="N429" s="20">
        <v>0.16026839216335331</v>
      </c>
      <c r="O429" s="20">
        <v>0.14586136122970511</v>
      </c>
      <c r="P429" s="20">
        <v>7.2730119598018686E-2</v>
      </c>
      <c r="Q429" s="20">
        <v>0.1408691342827707</v>
      </c>
      <c r="R429" s="20">
        <v>0.12524457326266589</v>
      </c>
      <c r="S429" s="20">
        <v>0.1198060106534915</v>
      </c>
      <c r="T429" s="20">
        <v>0.1073583573914971</v>
      </c>
      <c r="U429" s="20">
        <v>0.14369168363199869</v>
      </c>
      <c r="V429" s="20">
        <v>0.1379329232516017</v>
      </c>
      <c r="W429" s="20">
        <v>0.10590045180177619</v>
      </c>
      <c r="X429" s="20">
        <v>0.10081097142493629</v>
      </c>
      <c r="Y429" s="20">
        <v>8.5638205463892988E-2</v>
      </c>
      <c r="AA429" s="20">
        <v>8.4415944180333866E-2</v>
      </c>
      <c r="AB429" s="20">
        <v>0.1128156078833471</v>
      </c>
      <c r="AC429" s="20">
        <v>0.12288649205279591</v>
      </c>
      <c r="AD429" s="20">
        <v>0.1665002652453704</v>
      </c>
      <c r="AF429" s="20">
        <v>8.0248877693730111E-2</v>
      </c>
      <c r="AG429" s="20">
        <v>7.968147976827758E-2</v>
      </c>
      <c r="AH429" s="20">
        <v>8.456895781037102E-2</v>
      </c>
      <c r="AI429" s="20">
        <v>0.1207728429751689</v>
      </c>
      <c r="AJ429" s="20">
        <v>6.2024134402567509E-2</v>
      </c>
      <c r="AK429" s="20">
        <v>7.4885833382183603E-2</v>
      </c>
      <c r="AL429" s="20">
        <v>0.24243091391727919</v>
      </c>
      <c r="AM429" s="20">
        <v>0.51163136155576383</v>
      </c>
      <c r="AN429" s="20">
        <v>0.1203404402004985</v>
      </c>
      <c r="AP429" s="20">
        <v>9.2944259543646449E-2</v>
      </c>
      <c r="AQ429" s="20">
        <v>7.756497874725217E-2</v>
      </c>
      <c r="AR429" s="20">
        <v>6.2792253229891876E-2</v>
      </c>
      <c r="AS429" s="20">
        <v>0.14382288030462509</v>
      </c>
      <c r="AT429" s="20">
        <v>5.8973530439938193E-2</v>
      </c>
      <c r="AU429" s="20">
        <v>6.3783218909623865E-2</v>
      </c>
      <c r="AV429" s="20">
        <v>0.57256309714239484</v>
      </c>
      <c r="AW429" s="20">
        <v>0.22488688540227411</v>
      </c>
      <c r="AY429" s="20">
        <v>8.7864110274597285E-2</v>
      </c>
      <c r="AZ429" s="20">
        <v>7.749364630926131E-2</v>
      </c>
      <c r="BA429" s="20">
        <v>7.4822182428707973E-2</v>
      </c>
      <c r="BB429" s="20">
        <v>8.7320868413631667E-2</v>
      </c>
      <c r="BC429" s="20">
        <v>6.8220181673002783E-2</v>
      </c>
      <c r="BD429" s="20">
        <v>8.3254511769597306E-2</v>
      </c>
      <c r="BE429" s="20">
        <v>0.35935976355453347</v>
      </c>
      <c r="BF429" s="20">
        <v>0.3210486637371005</v>
      </c>
      <c r="BG429" s="20">
        <v>0.13743949862570881</v>
      </c>
    </row>
    <row r="431" spans="2:59" ht="87" x14ac:dyDescent="0.35">
      <c r="B431" s="17" t="s">
        <v>198</v>
      </c>
    </row>
    <row r="432" spans="2:59" x14ac:dyDescent="0.35">
      <c r="B432" s="18" t="s">
        <v>16</v>
      </c>
    </row>
    <row r="433" spans="2:59" x14ac:dyDescent="0.35">
      <c r="B433" s="19" t="s">
        <v>121</v>
      </c>
      <c r="C433" s="20">
        <v>0.38928088891286361</v>
      </c>
      <c r="D433" s="20">
        <v>0.36702865608651108</v>
      </c>
      <c r="E433" s="20">
        <v>0.43540894123465229</v>
      </c>
      <c r="F433" s="20">
        <v>0.41340008837093473</v>
      </c>
      <c r="G433" s="20">
        <v>0.36694238392779499</v>
      </c>
      <c r="H433" s="20">
        <v>0.40231527640945081</v>
      </c>
      <c r="I433" s="20">
        <v>0.35660704279574962</v>
      </c>
      <c r="K433" s="20">
        <v>0.42077960777313778</v>
      </c>
      <c r="L433" s="20">
        <v>0.3590242614556764</v>
      </c>
      <c r="N433" s="20">
        <v>0.40510418770560103</v>
      </c>
      <c r="O433" s="20">
        <v>0.48875595702827068</v>
      </c>
      <c r="P433" s="20">
        <v>0.35721164381078491</v>
      </c>
      <c r="Q433" s="20">
        <v>0.39087559500811853</v>
      </c>
      <c r="R433" s="20">
        <v>0.4768534468994497</v>
      </c>
      <c r="S433" s="20">
        <v>0.31080790436792499</v>
      </c>
      <c r="T433" s="20">
        <v>0.35060922608753992</v>
      </c>
      <c r="U433" s="20">
        <v>0.35748994502475068</v>
      </c>
      <c r="V433" s="20">
        <v>0.46205912404103011</v>
      </c>
      <c r="W433" s="20">
        <v>0.34748657863399879</v>
      </c>
      <c r="X433" s="20">
        <v>0.37422942397167908</v>
      </c>
      <c r="Y433" s="20">
        <v>0.34305534245847541</v>
      </c>
      <c r="AA433" s="20">
        <v>0.50089289873691678</v>
      </c>
      <c r="AB433" s="20">
        <v>0.40676884383736861</v>
      </c>
      <c r="AC433" s="20">
        <v>0.32183887873496242</v>
      </c>
      <c r="AD433" s="20">
        <v>0.30832874051884812</v>
      </c>
      <c r="AF433" s="20">
        <v>0.27212853722557528</v>
      </c>
      <c r="AG433" s="20">
        <v>0.59355675340149272</v>
      </c>
      <c r="AH433" s="20">
        <v>0.55052241050116668</v>
      </c>
      <c r="AI433" s="20">
        <v>0.3626860765739176</v>
      </c>
      <c r="AJ433" s="20">
        <v>7.7939043132667585E-2</v>
      </c>
      <c r="AK433" s="20">
        <v>0.44710219254395522</v>
      </c>
      <c r="AL433" s="20">
        <v>0.23008084158582201</v>
      </c>
      <c r="AM433" s="20">
        <v>0.12615794513250439</v>
      </c>
      <c r="AN433" s="20">
        <v>0.40598625341587752</v>
      </c>
      <c r="AP433" s="20">
        <v>0.27561131898303459</v>
      </c>
      <c r="AQ433" s="20">
        <v>0.60662120969074873</v>
      </c>
      <c r="AR433" s="20">
        <v>0.5203542407247872</v>
      </c>
      <c r="AS433" s="20">
        <v>0.43403853033910722</v>
      </c>
      <c r="AT433" s="20">
        <v>0.1310036032581858</v>
      </c>
      <c r="AU433" s="20">
        <v>0.46332919187471983</v>
      </c>
      <c r="AV433" s="20">
        <v>5.327150426272937E-2</v>
      </c>
      <c r="AW433" s="20">
        <v>0.28493420120354052</v>
      </c>
      <c r="AY433" s="20">
        <v>0.33115988155709691</v>
      </c>
      <c r="AZ433" s="20">
        <v>0.68494464485203876</v>
      </c>
      <c r="BA433" s="20">
        <v>0.50549477757718786</v>
      </c>
      <c r="BB433" s="20">
        <v>0.51920153934813895</v>
      </c>
      <c r="BC433" s="20">
        <v>0.155600606731574</v>
      </c>
      <c r="BD433" s="20">
        <v>0.45698087033677592</v>
      </c>
      <c r="BE433" s="20">
        <v>0.13556671635718789</v>
      </c>
      <c r="BF433" s="20">
        <v>0.3004798665080296</v>
      </c>
      <c r="BG433" s="20">
        <v>0.37689099008756838</v>
      </c>
    </row>
    <row r="434" spans="2:59" x14ac:dyDescent="0.35">
      <c r="B434" s="19" t="s">
        <v>186</v>
      </c>
      <c r="C434" s="20">
        <v>0.2239099473546643</v>
      </c>
      <c r="D434" s="20">
        <v>0.2340191014309416</v>
      </c>
      <c r="E434" s="20">
        <v>0.26560100466932102</v>
      </c>
      <c r="F434" s="20">
        <v>0.21094046534408811</v>
      </c>
      <c r="G434" s="20">
        <v>0.24501988964804261</v>
      </c>
      <c r="H434" s="20">
        <v>0.19297932874638629</v>
      </c>
      <c r="I434" s="20">
        <v>0.19757446518505489</v>
      </c>
      <c r="K434" s="20">
        <v>0.24946882038274601</v>
      </c>
      <c r="L434" s="20">
        <v>0.19983173379081731</v>
      </c>
      <c r="N434" s="20">
        <v>0.17188587667975899</v>
      </c>
      <c r="O434" s="20">
        <v>0.18808968011404931</v>
      </c>
      <c r="P434" s="20">
        <v>0.29989651521448157</v>
      </c>
      <c r="Q434" s="20">
        <v>0.22340823990385111</v>
      </c>
      <c r="R434" s="20">
        <v>0.20981350466955209</v>
      </c>
      <c r="S434" s="20">
        <v>0.19015060499408509</v>
      </c>
      <c r="T434" s="20">
        <v>0.28355725720278829</v>
      </c>
      <c r="U434" s="20">
        <v>0.2479821577132286</v>
      </c>
      <c r="V434" s="20">
        <v>0.20633598813933221</v>
      </c>
      <c r="W434" s="20">
        <v>0.23152020885098759</v>
      </c>
      <c r="X434" s="20">
        <v>0.22692071347590431</v>
      </c>
      <c r="Y434" s="20">
        <v>0.23601538464981631</v>
      </c>
      <c r="AA434" s="20">
        <v>0.18973492261590291</v>
      </c>
      <c r="AB434" s="20">
        <v>0.18332740159980379</v>
      </c>
      <c r="AC434" s="20">
        <v>0.28625951374719388</v>
      </c>
      <c r="AD434" s="20">
        <v>0.2487019371570072</v>
      </c>
      <c r="AF434" s="20">
        <v>0.28297083850889682</v>
      </c>
      <c r="AG434" s="20">
        <v>0.18210326776986971</v>
      </c>
      <c r="AH434" s="20">
        <v>0.11927854248826431</v>
      </c>
      <c r="AI434" s="20">
        <v>0.1979397424047018</v>
      </c>
      <c r="AJ434" s="20">
        <v>0.52780278764803334</v>
      </c>
      <c r="AK434" s="20">
        <v>0.11264343315668721</v>
      </c>
      <c r="AL434" s="20">
        <v>0.21260744306564869</v>
      </c>
      <c r="AM434" s="20">
        <v>0.20498512048831261</v>
      </c>
      <c r="AN434" s="20">
        <v>0.23128715540748909</v>
      </c>
      <c r="AP434" s="20">
        <v>0.26103882284686319</v>
      </c>
      <c r="AQ434" s="20">
        <v>0.16467704167976829</v>
      </c>
      <c r="AR434" s="20">
        <v>0.13107018678334709</v>
      </c>
      <c r="AS434" s="20">
        <v>9.1323276642430534E-2</v>
      </c>
      <c r="AT434" s="20">
        <v>0.51902684826662682</v>
      </c>
      <c r="AU434" s="20">
        <v>0.123106237150645</v>
      </c>
      <c r="AV434" s="20">
        <v>0.11944465802208459</v>
      </c>
      <c r="AW434" s="20">
        <v>0.19440802034167831</v>
      </c>
      <c r="AY434" s="20">
        <v>0.1692791358090712</v>
      </c>
      <c r="AZ434" s="20">
        <v>0.132950014248993</v>
      </c>
      <c r="BA434" s="20">
        <v>8.5246897525842288E-2</v>
      </c>
      <c r="BB434" s="20">
        <v>0.108176986721297</v>
      </c>
      <c r="BC434" s="20">
        <v>0.57936509639327105</v>
      </c>
      <c r="BD434" s="20">
        <v>0.1357559563068356</v>
      </c>
      <c r="BE434" s="20">
        <v>4.9568902646536669E-2</v>
      </c>
      <c r="BF434" s="20">
        <v>8.960269571679623E-2</v>
      </c>
      <c r="BG434" s="20">
        <v>0.1117434078127978</v>
      </c>
    </row>
    <row r="435" spans="2:59" ht="29" x14ac:dyDescent="0.35">
      <c r="B435" s="19" t="s">
        <v>187</v>
      </c>
      <c r="C435" s="20">
        <v>0.2475432591836538</v>
      </c>
      <c r="D435" s="20">
        <v>0.26680758810617261</v>
      </c>
      <c r="E435" s="20">
        <v>0.18656147722975089</v>
      </c>
      <c r="F435" s="20">
        <v>0.21286027813482519</v>
      </c>
      <c r="G435" s="20">
        <v>0.23494586378843871</v>
      </c>
      <c r="H435" s="20">
        <v>0.28596424517390528</v>
      </c>
      <c r="I435" s="20">
        <v>0.29650255059516689</v>
      </c>
      <c r="K435" s="20">
        <v>0.2354000883108246</v>
      </c>
      <c r="L435" s="20">
        <v>0.2582005707100582</v>
      </c>
      <c r="N435" s="20">
        <v>0.26229525366166617</v>
      </c>
      <c r="O435" s="20">
        <v>0.15697991419207541</v>
      </c>
      <c r="P435" s="20">
        <v>0.25934648334529181</v>
      </c>
      <c r="Q435" s="20">
        <v>0.16088316093421121</v>
      </c>
      <c r="R435" s="20">
        <v>0.1727249654898684</v>
      </c>
      <c r="S435" s="20">
        <v>0.36059347946286552</v>
      </c>
      <c r="T435" s="20">
        <v>0.29690224192798892</v>
      </c>
      <c r="U435" s="20">
        <v>0.2094841853590913</v>
      </c>
      <c r="V435" s="20">
        <v>0.20691854259803699</v>
      </c>
      <c r="W435" s="20">
        <v>0.27921387311373369</v>
      </c>
      <c r="X435" s="20">
        <v>0.26486079275697327</v>
      </c>
      <c r="Y435" s="20">
        <v>0.2869245605974714</v>
      </c>
      <c r="AA435" s="20">
        <v>0.2133804845725962</v>
      </c>
      <c r="AB435" s="20">
        <v>0.25938551664244142</v>
      </c>
      <c r="AC435" s="20">
        <v>0.24864523896649829</v>
      </c>
      <c r="AD435" s="20">
        <v>0.27181939642212538</v>
      </c>
      <c r="AF435" s="20">
        <v>0.31760174655038548</v>
      </c>
      <c r="AG435" s="20">
        <v>0.13938190711544221</v>
      </c>
      <c r="AH435" s="20">
        <v>0.27970465468253131</v>
      </c>
      <c r="AI435" s="20">
        <v>0.35537533457855708</v>
      </c>
      <c r="AJ435" s="20">
        <v>0.2416075517342901</v>
      </c>
      <c r="AK435" s="20">
        <v>0.33213111468848971</v>
      </c>
      <c r="AL435" s="20">
        <v>0.29142371395762318</v>
      </c>
      <c r="AM435" s="20">
        <v>0.150038966438483</v>
      </c>
      <c r="AN435" s="20">
        <v>0.22983025791905839</v>
      </c>
      <c r="AP435" s="20">
        <v>0.34076503440934303</v>
      </c>
      <c r="AQ435" s="20">
        <v>0.1407412932737267</v>
      </c>
      <c r="AR435" s="20">
        <v>0.25824189605683118</v>
      </c>
      <c r="AS435" s="20">
        <v>0.32472414452598602</v>
      </c>
      <c r="AT435" s="20">
        <v>0.24185743195397741</v>
      </c>
      <c r="AU435" s="20">
        <v>0.31362362995787207</v>
      </c>
      <c r="AV435" s="20">
        <v>0.23507005305961881</v>
      </c>
      <c r="AW435" s="20">
        <v>0.29731777465788811</v>
      </c>
      <c r="AY435" s="20">
        <v>0.39731888766563561</v>
      </c>
      <c r="AZ435" s="20">
        <v>9.3493498055776031E-2</v>
      </c>
      <c r="BA435" s="20">
        <v>0.31707683466563158</v>
      </c>
      <c r="BB435" s="20">
        <v>0.29502193030977369</v>
      </c>
      <c r="BC435" s="20">
        <v>0.1555727153215293</v>
      </c>
      <c r="BD435" s="20">
        <v>0.30843073976442847</v>
      </c>
      <c r="BE435" s="20">
        <v>0.41892307906270349</v>
      </c>
      <c r="BF435" s="20">
        <v>0.26069156326786802</v>
      </c>
      <c r="BG435" s="20">
        <v>0.3829760165012156</v>
      </c>
    </row>
    <row r="436" spans="2:59" x14ac:dyDescent="0.35">
      <c r="B436" s="19" t="s">
        <v>135</v>
      </c>
      <c r="C436" s="20">
        <v>0.13926590454881829</v>
      </c>
      <c r="D436" s="20">
        <v>0.13214465437637479</v>
      </c>
      <c r="E436" s="20">
        <v>0.1124285768662759</v>
      </c>
      <c r="F436" s="20">
        <v>0.162799168150152</v>
      </c>
      <c r="G436" s="20">
        <v>0.1530918626357235</v>
      </c>
      <c r="H436" s="20">
        <v>0.1187411496702576</v>
      </c>
      <c r="I436" s="20">
        <v>0.14931594142402849</v>
      </c>
      <c r="K436" s="20">
        <v>9.4351483533291522E-2</v>
      </c>
      <c r="L436" s="20">
        <v>0.18294343404344821</v>
      </c>
      <c r="N436" s="20">
        <v>0.160714681952974</v>
      </c>
      <c r="O436" s="20">
        <v>0.1661744486656046</v>
      </c>
      <c r="P436" s="20">
        <v>8.3545357629441527E-2</v>
      </c>
      <c r="Q436" s="20">
        <v>0.22483300415381921</v>
      </c>
      <c r="R436" s="20">
        <v>0.14060808294112981</v>
      </c>
      <c r="S436" s="20">
        <v>0.13844801117512451</v>
      </c>
      <c r="T436" s="20">
        <v>6.8931274781682969E-2</v>
      </c>
      <c r="U436" s="20">
        <v>0.18504371190292951</v>
      </c>
      <c r="V436" s="20">
        <v>0.1246863452216008</v>
      </c>
      <c r="W436" s="20">
        <v>0.14177933940127971</v>
      </c>
      <c r="X436" s="20">
        <v>0.13398906979544309</v>
      </c>
      <c r="Y436" s="20">
        <v>0.1340047122942371</v>
      </c>
      <c r="AA436" s="20">
        <v>9.5991694074584175E-2</v>
      </c>
      <c r="AB436" s="20">
        <v>0.15051823792038629</v>
      </c>
      <c r="AC436" s="20">
        <v>0.1432563685513453</v>
      </c>
      <c r="AD436" s="20">
        <v>0.17114992590201919</v>
      </c>
      <c r="AF436" s="20">
        <v>0.12729887771514231</v>
      </c>
      <c r="AG436" s="20">
        <v>8.495807171319536E-2</v>
      </c>
      <c r="AH436" s="20">
        <v>5.0494392328037763E-2</v>
      </c>
      <c r="AI436" s="20">
        <v>8.3998846442823433E-2</v>
      </c>
      <c r="AJ436" s="20">
        <v>0.15265061748500919</v>
      </c>
      <c r="AK436" s="20">
        <v>0.10812325961086811</v>
      </c>
      <c r="AL436" s="20">
        <v>0.26588800139090618</v>
      </c>
      <c r="AM436" s="20">
        <v>0.51881796794070001</v>
      </c>
      <c r="AN436" s="20">
        <v>0.13289633325757511</v>
      </c>
      <c r="AP436" s="20">
        <v>0.1225848237607592</v>
      </c>
      <c r="AQ436" s="20">
        <v>8.7960455355756043E-2</v>
      </c>
      <c r="AR436" s="20">
        <v>9.033367643503451E-2</v>
      </c>
      <c r="AS436" s="20">
        <v>0.1499140484924763</v>
      </c>
      <c r="AT436" s="20">
        <v>0.10811211652121</v>
      </c>
      <c r="AU436" s="20">
        <v>9.9940941016763027E-2</v>
      </c>
      <c r="AV436" s="20">
        <v>0.59221378465556751</v>
      </c>
      <c r="AW436" s="20">
        <v>0.22334000379689309</v>
      </c>
      <c r="AY436" s="20">
        <v>0.10224209496819631</v>
      </c>
      <c r="AZ436" s="20">
        <v>8.8611842843192304E-2</v>
      </c>
      <c r="BA436" s="20">
        <v>9.2181490231337967E-2</v>
      </c>
      <c r="BB436" s="20">
        <v>7.7599543620790218E-2</v>
      </c>
      <c r="BC436" s="20">
        <v>0.10946158155362561</v>
      </c>
      <c r="BD436" s="20">
        <v>9.8832433591960006E-2</v>
      </c>
      <c r="BE436" s="20">
        <v>0.39594130193357202</v>
      </c>
      <c r="BF436" s="20">
        <v>0.34922587450730619</v>
      </c>
      <c r="BG436" s="20">
        <v>0.12838958559841829</v>
      </c>
    </row>
    <row r="438" spans="2:59" ht="87" x14ac:dyDescent="0.35">
      <c r="B438" s="17" t="s">
        <v>199</v>
      </c>
    </row>
    <row r="439" spans="2:59" x14ac:dyDescent="0.35">
      <c r="B439" s="18" t="s">
        <v>16</v>
      </c>
    </row>
    <row r="440" spans="2:59" x14ac:dyDescent="0.35">
      <c r="B440" s="19" t="s">
        <v>121</v>
      </c>
      <c r="C440" s="20">
        <v>0.32750593342348883</v>
      </c>
      <c r="D440" s="20">
        <v>0.31312328354634061</v>
      </c>
      <c r="E440" s="20">
        <v>0.35020011670766871</v>
      </c>
      <c r="F440" s="20">
        <v>0.34203134948138758</v>
      </c>
      <c r="G440" s="20">
        <v>0.31445617623491529</v>
      </c>
      <c r="H440" s="20">
        <v>0.36625465625549097</v>
      </c>
      <c r="I440" s="20">
        <v>0.291592809088557</v>
      </c>
      <c r="K440" s="20">
        <v>0.3461991836701801</v>
      </c>
      <c r="L440" s="20">
        <v>0.30970565609286738</v>
      </c>
      <c r="N440" s="20">
        <v>0.3839094271132758</v>
      </c>
      <c r="O440" s="20">
        <v>0.31632295566799018</v>
      </c>
      <c r="P440" s="20">
        <v>0.30524398710946732</v>
      </c>
      <c r="Q440" s="20">
        <v>0.27547785684535109</v>
      </c>
      <c r="R440" s="20">
        <v>0.397609053371831</v>
      </c>
      <c r="S440" s="20">
        <v>0.29095127828743911</v>
      </c>
      <c r="T440" s="20">
        <v>0.30954642247552561</v>
      </c>
      <c r="U440" s="20">
        <v>0.30581199356716737</v>
      </c>
      <c r="V440" s="20">
        <v>0.37681397930265581</v>
      </c>
      <c r="W440" s="20">
        <v>0.27945801716280427</v>
      </c>
      <c r="X440" s="20">
        <v>0.31659736201303351</v>
      </c>
      <c r="Y440" s="20">
        <v>0.29532725682504618</v>
      </c>
      <c r="AA440" s="20">
        <v>0.43816515890096741</v>
      </c>
      <c r="AB440" s="20">
        <v>0.3237373669618191</v>
      </c>
      <c r="AC440" s="20">
        <v>0.26043459334082231</v>
      </c>
      <c r="AD440" s="20">
        <v>0.27193600882394842</v>
      </c>
      <c r="AF440" s="20">
        <v>0.1840170184301794</v>
      </c>
      <c r="AG440" s="20">
        <v>0.55137874430191536</v>
      </c>
      <c r="AH440" s="20">
        <v>0.48113075518057868</v>
      </c>
      <c r="AI440" s="20">
        <v>0.28866525172002361</v>
      </c>
      <c r="AJ440" s="20">
        <v>5.048404264631292E-2</v>
      </c>
      <c r="AK440" s="20">
        <v>0.41049727716890327</v>
      </c>
      <c r="AL440" s="20">
        <v>0.19583545283699161</v>
      </c>
      <c r="AM440" s="20">
        <v>0.1325286598674548</v>
      </c>
      <c r="AN440" s="20">
        <v>0.29760983590261708</v>
      </c>
      <c r="AP440" s="20">
        <v>0.18999380652794759</v>
      </c>
      <c r="AQ440" s="20">
        <v>0.5527508623021048</v>
      </c>
      <c r="AR440" s="20">
        <v>0.46089665788527162</v>
      </c>
      <c r="AS440" s="20">
        <v>0.29772193250916379</v>
      </c>
      <c r="AT440" s="20">
        <v>9.875202462127676E-2</v>
      </c>
      <c r="AU440" s="20">
        <v>0.43771194409030939</v>
      </c>
      <c r="AV440" s="20">
        <v>5.9508276871400423E-2</v>
      </c>
      <c r="AW440" s="20">
        <v>0.2234015128515647</v>
      </c>
      <c r="AY440" s="20">
        <v>0.27749972149117319</v>
      </c>
      <c r="AZ440" s="20">
        <v>0.63903975101236199</v>
      </c>
      <c r="BA440" s="20">
        <v>0.4471592709207991</v>
      </c>
      <c r="BB440" s="20">
        <v>0.39368296926008922</v>
      </c>
      <c r="BC440" s="20">
        <v>9.8994820005710985E-2</v>
      </c>
      <c r="BD440" s="20">
        <v>0.47595621353493273</v>
      </c>
      <c r="BE440" s="20">
        <v>0.1014391454787065</v>
      </c>
      <c r="BF440" s="20">
        <v>0.26438246767359957</v>
      </c>
      <c r="BG440" s="20">
        <v>0.22221170415507571</v>
      </c>
    </row>
    <row r="441" spans="2:59" x14ac:dyDescent="0.35">
      <c r="B441" s="19" t="s">
        <v>186</v>
      </c>
      <c r="C441" s="20">
        <v>0.31239847045745422</v>
      </c>
      <c r="D441" s="20">
        <v>0.28561400883773908</v>
      </c>
      <c r="E441" s="20">
        <v>0.27695928192303743</v>
      </c>
      <c r="F441" s="20">
        <v>0.30001906081171309</v>
      </c>
      <c r="G441" s="20">
        <v>0.33754969590021011</v>
      </c>
      <c r="H441" s="20">
        <v>0.27032225581591218</v>
      </c>
      <c r="I441" s="20">
        <v>0.37675840656302512</v>
      </c>
      <c r="K441" s="20">
        <v>0.33287509268840398</v>
      </c>
      <c r="L441" s="20">
        <v>0.29138403881587099</v>
      </c>
      <c r="N441" s="20">
        <v>0.1982833340433281</v>
      </c>
      <c r="O441" s="20">
        <v>0.26775409779862919</v>
      </c>
      <c r="P441" s="20">
        <v>0.31677243252758253</v>
      </c>
      <c r="Q441" s="20">
        <v>0.36384733117724821</v>
      </c>
      <c r="R441" s="20">
        <v>0.31942605222628861</v>
      </c>
      <c r="S441" s="20">
        <v>0.29275630152883919</v>
      </c>
      <c r="T441" s="20">
        <v>0.29133919585364682</v>
      </c>
      <c r="U441" s="20">
        <v>0.33793230699936633</v>
      </c>
      <c r="V441" s="20">
        <v>0.30478785802083341</v>
      </c>
      <c r="W441" s="20">
        <v>0.33454641278446462</v>
      </c>
      <c r="X441" s="20">
        <v>0.29754618145288669</v>
      </c>
      <c r="Y441" s="20">
        <v>0.40892190914699311</v>
      </c>
      <c r="AA441" s="20">
        <v>0.28269536514597848</v>
      </c>
      <c r="AB441" s="20">
        <v>0.27762151439055582</v>
      </c>
      <c r="AC441" s="20">
        <v>0.36924817465694182</v>
      </c>
      <c r="AD441" s="20">
        <v>0.33141349052127023</v>
      </c>
      <c r="AF441" s="20">
        <v>0.48058090391615282</v>
      </c>
      <c r="AG441" s="20">
        <v>0.21416364376355601</v>
      </c>
      <c r="AH441" s="20">
        <v>0.19219928371202541</v>
      </c>
      <c r="AI441" s="20">
        <v>0.24264490425167509</v>
      </c>
      <c r="AJ441" s="20">
        <v>0.66921520315571625</v>
      </c>
      <c r="AK441" s="20">
        <v>0.1587750923718311</v>
      </c>
      <c r="AL441" s="20">
        <v>0.26546811771965062</v>
      </c>
      <c r="AM441" s="20">
        <v>0.20244678622550161</v>
      </c>
      <c r="AN441" s="20">
        <v>0.28719838103113499</v>
      </c>
      <c r="AP441" s="20">
        <v>0.42213865261146089</v>
      </c>
      <c r="AQ441" s="20">
        <v>0.21282029114926809</v>
      </c>
      <c r="AR441" s="20">
        <v>0.17408935896898289</v>
      </c>
      <c r="AS441" s="20">
        <v>0.2014447894635342</v>
      </c>
      <c r="AT441" s="20">
        <v>0.70712823749345355</v>
      </c>
      <c r="AU441" s="20">
        <v>0.1590872644282664</v>
      </c>
      <c r="AV441" s="20">
        <v>0.1014090255563679</v>
      </c>
      <c r="AW441" s="20">
        <v>0.24301297933985719</v>
      </c>
      <c r="AY441" s="20">
        <v>0.2974557740251349</v>
      </c>
      <c r="AZ441" s="20">
        <v>0.16441264008596529</v>
      </c>
      <c r="BA441" s="20">
        <v>0.15628000547574469</v>
      </c>
      <c r="BB441" s="20">
        <v>0.1628090032635158</v>
      </c>
      <c r="BC441" s="20">
        <v>0.73951360829051094</v>
      </c>
      <c r="BD441" s="20">
        <v>0.1393935480008569</v>
      </c>
      <c r="BE441" s="20">
        <v>8.5191325385676919E-2</v>
      </c>
      <c r="BF441" s="20">
        <v>0.17146879390093031</v>
      </c>
      <c r="BG441" s="20">
        <v>0.22855247736645029</v>
      </c>
    </row>
    <row r="442" spans="2:59" ht="29" x14ac:dyDescent="0.35">
      <c r="B442" s="19" t="s">
        <v>187</v>
      </c>
      <c r="C442" s="20">
        <v>0.2284607852399978</v>
      </c>
      <c r="D442" s="20">
        <v>0.26008782815352938</v>
      </c>
      <c r="E442" s="20">
        <v>0.2395045304899957</v>
      </c>
      <c r="F442" s="20">
        <v>0.20763095604950049</v>
      </c>
      <c r="G442" s="20">
        <v>0.23197718457600541</v>
      </c>
      <c r="H442" s="20">
        <v>0.2296229471712122</v>
      </c>
      <c r="I442" s="20">
        <v>0.21166258620841599</v>
      </c>
      <c r="K442" s="20">
        <v>0.21832434599538569</v>
      </c>
      <c r="L442" s="20">
        <v>0.23829741549779879</v>
      </c>
      <c r="N442" s="20">
        <v>0.26031807168997551</v>
      </c>
      <c r="O442" s="20">
        <v>0.2402816039141705</v>
      </c>
      <c r="P442" s="20">
        <v>0.28775839972205502</v>
      </c>
      <c r="Q442" s="20">
        <v>0.1897863463954122</v>
      </c>
      <c r="R442" s="20">
        <v>0.15534125209496941</v>
      </c>
      <c r="S442" s="20">
        <v>0.30362993062401022</v>
      </c>
      <c r="T442" s="20">
        <v>0.31255628537763652</v>
      </c>
      <c r="U442" s="20">
        <v>0.1802380317105467</v>
      </c>
      <c r="V442" s="20">
        <v>0.1907794956516056</v>
      </c>
      <c r="W442" s="20">
        <v>0.25463867988626859</v>
      </c>
      <c r="X442" s="20">
        <v>0.28220323222615118</v>
      </c>
      <c r="Y442" s="20">
        <v>0.1547501474771048</v>
      </c>
      <c r="AA442" s="20">
        <v>0.1795440838745172</v>
      </c>
      <c r="AB442" s="20">
        <v>0.26252230319984671</v>
      </c>
      <c r="AC442" s="20">
        <v>0.24733454143500819</v>
      </c>
      <c r="AD442" s="20">
        <v>0.22710888473245319</v>
      </c>
      <c r="AF442" s="20">
        <v>0.24407690849770111</v>
      </c>
      <c r="AG442" s="20">
        <v>0.14316576303787229</v>
      </c>
      <c r="AH442" s="20">
        <v>0.25121534559645542</v>
      </c>
      <c r="AI442" s="20">
        <v>0.36598272987025993</v>
      </c>
      <c r="AJ442" s="20">
        <v>0.22198967578340401</v>
      </c>
      <c r="AK442" s="20">
        <v>0.34045635366488908</v>
      </c>
      <c r="AL442" s="20">
        <v>0.28180328240715191</v>
      </c>
      <c r="AM442" s="20">
        <v>0.17796830732531099</v>
      </c>
      <c r="AN442" s="20">
        <v>0.24985821868468769</v>
      </c>
      <c r="AP442" s="20">
        <v>0.28285442293161328</v>
      </c>
      <c r="AQ442" s="20">
        <v>0.15164879354780161</v>
      </c>
      <c r="AR442" s="20">
        <v>0.26230597170312969</v>
      </c>
      <c r="AS442" s="20">
        <v>0.34834970664612691</v>
      </c>
      <c r="AT442" s="20">
        <v>0.1510821050384944</v>
      </c>
      <c r="AU442" s="20">
        <v>0.30178688731493081</v>
      </c>
      <c r="AV442" s="20">
        <v>0.2045177482887072</v>
      </c>
      <c r="AW442" s="20">
        <v>0.29213847004372268</v>
      </c>
      <c r="AY442" s="20">
        <v>0.32514937558495638</v>
      </c>
      <c r="AZ442" s="20">
        <v>0.1019544117552835</v>
      </c>
      <c r="BA442" s="20">
        <v>0.28216991679640818</v>
      </c>
      <c r="BB442" s="20">
        <v>0.34028197747198802</v>
      </c>
      <c r="BC442" s="20">
        <v>9.9374970075233549E-2</v>
      </c>
      <c r="BD442" s="20">
        <v>0.28151361880262799</v>
      </c>
      <c r="BE442" s="20">
        <v>0.4217034999490723</v>
      </c>
      <c r="BF442" s="20">
        <v>0.2489002559549465</v>
      </c>
      <c r="BG442" s="20">
        <v>0.40173386425525259</v>
      </c>
    </row>
    <row r="443" spans="2:59" x14ac:dyDescent="0.35">
      <c r="B443" s="19" t="s">
        <v>135</v>
      </c>
      <c r="C443" s="20">
        <v>0.13163481087905909</v>
      </c>
      <c r="D443" s="20">
        <v>0.14117487946239121</v>
      </c>
      <c r="E443" s="20">
        <v>0.13333607087929841</v>
      </c>
      <c r="F443" s="20">
        <v>0.15031863365739881</v>
      </c>
      <c r="G443" s="20">
        <v>0.1160169432888692</v>
      </c>
      <c r="H443" s="20">
        <v>0.13380014075738439</v>
      </c>
      <c r="I443" s="20">
        <v>0.119986198140002</v>
      </c>
      <c r="K443" s="20">
        <v>0.1026013776460301</v>
      </c>
      <c r="L443" s="20">
        <v>0.1606128895934629</v>
      </c>
      <c r="N443" s="20">
        <v>0.15748916715342079</v>
      </c>
      <c r="O443" s="20">
        <v>0.17564134261921019</v>
      </c>
      <c r="P443" s="20">
        <v>9.0225180640895158E-2</v>
      </c>
      <c r="Q443" s="20">
        <v>0.17088846558198839</v>
      </c>
      <c r="R443" s="20">
        <v>0.12762364230691101</v>
      </c>
      <c r="S443" s="20">
        <v>0.11266248955971141</v>
      </c>
      <c r="T443" s="20">
        <v>8.6558096293191125E-2</v>
      </c>
      <c r="U443" s="20">
        <v>0.17601766772291949</v>
      </c>
      <c r="V443" s="20">
        <v>0.1276186670249051</v>
      </c>
      <c r="W443" s="20">
        <v>0.13135689016646221</v>
      </c>
      <c r="X443" s="20">
        <v>0.1036532243079283</v>
      </c>
      <c r="Y443" s="20">
        <v>0.14100068655085621</v>
      </c>
      <c r="AA443" s="20">
        <v>9.9595392078537112E-2</v>
      </c>
      <c r="AB443" s="20">
        <v>0.13611881544777851</v>
      </c>
      <c r="AC443" s="20">
        <v>0.1229826905672277</v>
      </c>
      <c r="AD443" s="20">
        <v>0.16954161592232811</v>
      </c>
      <c r="AF443" s="20">
        <v>9.1325169155966751E-2</v>
      </c>
      <c r="AG443" s="20">
        <v>9.1291848896656314E-2</v>
      </c>
      <c r="AH443" s="20">
        <v>7.5454615510940626E-2</v>
      </c>
      <c r="AI443" s="20">
        <v>0.1027071141580414</v>
      </c>
      <c r="AJ443" s="20">
        <v>5.8311078414566793E-2</v>
      </c>
      <c r="AK443" s="20">
        <v>9.027127679437652E-2</v>
      </c>
      <c r="AL443" s="20">
        <v>0.25689314703620603</v>
      </c>
      <c r="AM443" s="20">
        <v>0.48705624658173269</v>
      </c>
      <c r="AN443" s="20">
        <v>0.1653335643815603</v>
      </c>
      <c r="AP443" s="20">
        <v>0.10501311792897811</v>
      </c>
      <c r="AQ443" s="20">
        <v>8.2780053000825277E-2</v>
      </c>
      <c r="AR443" s="20">
        <v>0.10270801144261579</v>
      </c>
      <c r="AS443" s="20">
        <v>0.1524835713811751</v>
      </c>
      <c r="AT443" s="20">
        <v>4.3037632846775337E-2</v>
      </c>
      <c r="AU443" s="20">
        <v>0.1014139041664935</v>
      </c>
      <c r="AV443" s="20">
        <v>0.63456494928352458</v>
      </c>
      <c r="AW443" s="20">
        <v>0.24144703776485529</v>
      </c>
      <c r="AY443" s="20">
        <v>9.9895128898735586E-2</v>
      </c>
      <c r="AZ443" s="20">
        <v>9.4593197146389404E-2</v>
      </c>
      <c r="BA443" s="20">
        <v>0.114390806807048</v>
      </c>
      <c r="BB443" s="20">
        <v>0.103226050004407</v>
      </c>
      <c r="BC443" s="20">
        <v>6.2116601628544432E-2</v>
      </c>
      <c r="BD443" s="20">
        <v>0.1031366196615823</v>
      </c>
      <c r="BE443" s="20">
        <v>0.39166602918654431</v>
      </c>
      <c r="BF443" s="20">
        <v>0.31524848247052373</v>
      </c>
      <c r="BG443" s="20">
        <v>0.14750195422322149</v>
      </c>
    </row>
    <row r="445" spans="2:59" ht="87" x14ac:dyDescent="0.35">
      <c r="B445" s="17" t="s">
        <v>200</v>
      </c>
    </row>
    <row r="446" spans="2:59" x14ac:dyDescent="0.35">
      <c r="B446" s="18" t="s">
        <v>16</v>
      </c>
    </row>
    <row r="447" spans="2:59" x14ac:dyDescent="0.35">
      <c r="B447" s="19" t="s">
        <v>121</v>
      </c>
      <c r="C447" s="20">
        <v>0.38797705453853593</v>
      </c>
      <c r="D447" s="20">
        <v>0.33228390591370682</v>
      </c>
      <c r="E447" s="20">
        <v>0.41856287121673291</v>
      </c>
      <c r="F447" s="20">
        <v>0.39375152961677939</v>
      </c>
      <c r="G447" s="20">
        <v>0.38001478329674798</v>
      </c>
      <c r="H447" s="20">
        <v>0.42444245972089722</v>
      </c>
      <c r="I447" s="20">
        <v>0.37765949361469281</v>
      </c>
      <c r="K447" s="20">
        <v>0.42539563959981019</v>
      </c>
      <c r="L447" s="20">
        <v>0.35175544138709808</v>
      </c>
      <c r="N447" s="20">
        <v>0.43117427163232269</v>
      </c>
      <c r="O447" s="20">
        <v>0.3303113461653186</v>
      </c>
      <c r="P447" s="20">
        <v>0.35767463369096159</v>
      </c>
      <c r="Q447" s="20">
        <v>0.42167738947483718</v>
      </c>
      <c r="R447" s="20">
        <v>0.49909362373933541</v>
      </c>
      <c r="S447" s="20">
        <v>0.365550733036766</v>
      </c>
      <c r="T447" s="20">
        <v>0.37916189436110342</v>
      </c>
      <c r="U447" s="20">
        <v>0.34471375056447529</v>
      </c>
      <c r="V447" s="20">
        <v>0.42671332327495087</v>
      </c>
      <c r="W447" s="20">
        <v>0.34744137956788829</v>
      </c>
      <c r="X447" s="20">
        <v>0.33038915956102149</v>
      </c>
      <c r="Y447" s="20">
        <v>0.34989653155757111</v>
      </c>
      <c r="AA447" s="20">
        <v>0.48441771209089418</v>
      </c>
      <c r="AB447" s="20">
        <v>0.41242047129110437</v>
      </c>
      <c r="AC447" s="20">
        <v>0.3356952302199977</v>
      </c>
      <c r="AD447" s="20">
        <v>0.30556349400237259</v>
      </c>
      <c r="AF447" s="20">
        <v>0.30095477692287792</v>
      </c>
      <c r="AG447" s="20">
        <v>0.59359955946207987</v>
      </c>
      <c r="AH447" s="20">
        <v>0.52076590878359041</v>
      </c>
      <c r="AI447" s="20">
        <v>0.39703638155683502</v>
      </c>
      <c r="AJ447" s="20">
        <v>0.1065353632438302</v>
      </c>
      <c r="AK447" s="20">
        <v>0.47216265731405072</v>
      </c>
      <c r="AL447" s="20">
        <v>0.2168034801703736</v>
      </c>
      <c r="AM447" s="20">
        <v>0.13447063620827049</v>
      </c>
      <c r="AN447" s="20">
        <v>0.31701352269568572</v>
      </c>
      <c r="AP447" s="20">
        <v>0.29381908986486971</v>
      </c>
      <c r="AQ447" s="20">
        <v>0.60491701227149064</v>
      </c>
      <c r="AR447" s="20">
        <v>0.5251258732174523</v>
      </c>
      <c r="AS447" s="20">
        <v>0.44110197932058087</v>
      </c>
      <c r="AT447" s="20">
        <v>0.16833405237458021</v>
      </c>
      <c r="AU447" s="20">
        <v>0.455275950594552</v>
      </c>
      <c r="AV447" s="20">
        <v>9.7459668665930643E-2</v>
      </c>
      <c r="AW447" s="20">
        <v>0.22925013556071749</v>
      </c>
      <c r="AY447" s="20">
        <v>0.35562641732416139</v>
      </c>
      <c r="AZ447" s="20">
        <v>0.67526488127572326</v>
      </c>
      <c r="BA447" s="20">
        <v>0.4699647415601157</v>
      </c>
      <c r="BB447" s="20">
        <v>0.49680320999920302</v>
      </c>
      <c r="BC447" s="20">
        <v>0.191157133922911</v>
      </c>
      <c r="BD447" s="20">
        <v>0.46386400610426543</v>
      </c>
      <c r="BE447" s="20">
        <v>8.74150307133746E-2</v>
      </c>
      <c r="BF447" s="20">
        <v>0.31159416864540268</v>
      </c>
      <c r="BG447" s="20">
        <v>0.2956044904289824</v>
      </c>
    </row>
    <row r="448" spans="2:59" x14ac:dyDescent="0.35">
      <c r="B448" s="19" t="s">
        <v>186</v>
      </c>
      <c r="C448" s="20">
        <v>0.1996564553119877</v>
      </c>
      <c r="D448" s="20">
        <v>0.24725818028483329</v>
      </c>
      <c r="E448" s="20">
        <v>0.2471715082458289</v>
      </c>
      <c r="F448" s="20">
        <v>0.20385831991157069</v>
      </c>
      <c r="G448" s="20">
        <v>0.20734757273890311</v>
      </c>
      <c r="H448" s="20">
        <v>0.14732430817811831</v>
      </c>
      <c r="I448" s="20">
        <v>0.15494783318981051</v>
      </c>
      <c r="K448" s="20">
        <v>0.22100069335368869</v>
      </c>
      <c r="L448" s="20">
        <v>0.1796021065334647</v>
      </c>
      <c r="N448" s="20">
        <v>0.12018132369041989</v>
      </c>
      <c r="O448" s="20">
        <v>0.20911673147681389</v>
      </c>
      <c r="P448" s="20">
        <v>0.2310438548460107</v>
      </c>
      <c r="Q448" s="20">
        <v>0.197636985187955</v>
      </c>
      <c r="R448" s="20">
        <v>0.16543762758081229</v>
      </c>
      <c r="S448" s="20">
        <v>0.23514423912267921</v>
      </c>
      <c r="T448" s="20">
        <v>0.1886904422770308</v>
      </c>
      <c r="U448" s="20">
        <v>0.26718058137012762</v>
      </c>
      <c r="V448" s="20">
        <v>0.19984508066607909</v>
      </c>
      <c r="W448" s="20">
        <v>0.1946620044285684</v>
      </c>
      <c r="X448" s="20">
        <v>0.20717483244288559</v>
      </c>
      <c r="Y448" s="20">
        <v>0.21084357021734901</v>
      </c>
      <c r="AA448" s="20">
        <v>0.16907059688355131</v>
      </c>
      <c r="AB448" s="20">
        <v>0.13326602144523861</v>
      </c>
      <c r="AC448" s="20">
        <v>0.2446100145078241</v>
      </c>
      <c r="AD448" s="20">
        <v>0.2626621884025282</v>
      </c>
      <c r="AF448" s="20">
        <v>0.24498134280487091</v>
      </c>
      <c r="AG448" s="20">
        <v>0.14166859358972081</v>
      </c>
      <c r="AH448" s="20">
        <v>0.14674228712989151</v>
      </c>
      <c r="AI448" s="20">
        <v>0.1992933641327149</v>
      </c>
      <c r="AJ448" s="20">
        <v>0.53944248309989562</v>
      </c>
      <c r="AK448" s="20">
        <v>8.3181176351104474E-2</v>
      </c>
      <c r="AL448" s="20">
        <v>0.18349790323804371</v>
      </c>
      <c r="AM448" s="20">
        <v>9.7335447334830433E-2</v>
      </c>
      <c r="AN448" s="20">
        <v>0.2646189592290657</v>
      </c>
      <c r="AP448" s="20">
        <v>0.2280371638280326</v>
      </c>
      <c r="AQ448" s="20">
        <v>0.1237012367092542</v>
      </c>
      <c r="AR448" s="20">
        <v>0.16442506811047861</v>
      </c>
      <c r="AS448" s="20">
        <v>0.1281401993184787</v>
      </c>
      <c r="AT448" s="20">
        <v>0.4815761711129159</v>
      </c>
      <c r="AU448" s="20">
        <v>8.9634849158840138E-2</v>
      </c>
      <c r="AV448" s="20">
        <v>0.1019282191346803</v>
      </c>
      <c r="AW448" s="20">
        <v>0.17282481423844839</v>
      </c>
      <c r="AY448" s="20">
        <v>0.14419644589851049</v>
      </c>
      <c r="AZ448" s="20">
        <v>0.121091684704224</v>
      </c>
      <c r="BA448" s="20">
        <v>0.1175325898964602</v>
      </c>
      <c r="BB448" s="20">
        <v>0.111675188535641</v>
      </c>
      <c r="BC448" s="20">
        <v>0.46328276988394418</v>
      </c>
      <c r="BD448" s="20">
        <v>9.1674439428799145E-2</v>
      </c>
      <c r="BE448" s="20">
        <v>8.3956252991171501E-2</v>
      </c>
      <c r="BF448" s="20">
        <v>5.1578695520913903E-2</v>
      </c>
      <c r="BG448" s="20">
        <v>0.27640723451575272</v>
      </c>
    </row>
    <row r="449" spans="2:59" x14ac:dyDescent="0.35">
      <c r="B449" s="19" t="s">
        <v>201</v>
      </c>
      <c r="C449" s="20">
        <v>0.41236649014947641</v>
      </c>
      <c r="D449" s="20">
        <v>0.42045791380146008</v>
      </c>
      <c r="E449" s="20">
        <v>0.3342656205374383</v>
      </c>
      <c r="F449" s="20">
        <v>0.40239015047164972</v>
      </c>
      <c r="G449" s="20">
        <v>0.41263764396434888</v>
      </c>
      <c r="H449" s="20">
        <v>0.42823323210098441</v>
      </c>
      <c r="I449" s="20">
        <v>0.46739267319549682</v>
      </c>
      <c r="K449" s="20">
        <v>0.35360366704650098</v>
      </c>
      <c r="L449" s="20">
        <v>0.46864245207943728</v>
      </c>
      <c r="N449" s="20">
        <v>0.44864440467725758</v>
      </c>
      <c r="O449" s="20">
        <v>0.46057192235786748</v>
      </c>
      <c r="P449" s="20">
        <v>0.41128151146302738</v>
      </c>
      <c r="Q449" s="20">
        <v>0.3806856253372079</v>
      </c>
      <c r="R449" s="20">
        <v>0.33546874867985238</v>
      </c>
      <c r="S449" s="20">
        <v>0.39930502784055488</v>
      </c>
      <c r="T449" s="20">
        <v>0.432147663361866</v>
      </c>
      <c r="U449" s="20">
        <v>0.38810566806539731</v>
      </c>
      <c r="V449" s="20">
        <v>0.37344159605896982</v>
      </c>
      <c r="W449" s="20">
        <v>0.45789661600354298</v>
      </c>
      <c r="X449" s="20">
        <v>0.46243600799609258</v>
      </c>
      <c r="Y449" s="20">
        <v>0.43925989822507999</v>
      </c>
      <c r="AA449" s="20">
        <v>0.34651169102555462</v>
      </c>
      <c r="AB449" s="20">
        <v>0.45431350726365688</v>
      </c>
      <c r="AC449" s="20">
        <v>0.4196947552721782</v>
      </c>
      <c r="AD449" s="20">
        <v>0.43177431759509932</v>
      </c>
      <c r="AF449" s="20">
        <v>0.45406388027225142</v>
      </c>
      <c r="AG449" s="20">
        <v>0.26473184694819912</v>
      </c>
      <c r="AH449" s="20">
        <v>0.33249180408651807</v>
      </c>
      <c r="AI449" s="20">
        <v>0.40367025431045012</v>
      </c>
      <c r="AJ449" s="20">
        <v>0.35402215365627449</v>
      </c>
      <c r="AK449" s="20">
        <v>0.44465616633484512</v>
      </c>
      <c r="AL449" s="20">
        <v>0.59969861659158263</v>
      </c>
      <c r="AM449" s="20">
        <v>0.76819391645689905</v>
      </c>
      <c r="AN449" s="20">
        <v>0.41836751807524869</v>
      </c>
      <c r="AP449" s="20">
        <v>0.47814374630709772</v>
      </c>
      <c r="AQ449" s="20">
        <v>0.27138175101925499</v>
      </c>
      <c r="AR449" s="20">
        <v>0.31044905867206912</v>
      </c>
      <c r="AS449" s="20">
        <v>0.43075782136094032</v>
      </c>
      <c r="AT449" s="20">
        <v>0.35008977651250378</v>
      </c>
      <c r="AU449" s="20">
        <v>0.45508920024660787</v>
      </c>
      <c r="AV449" s="20">
        <v>0.80061211219938921</v>
      </c>
      <c r="AW449" s="20">
        <v>0.59792505020083397</v>
      </c>
      <c r="AY449" s="20">
        <v>0.50017713677732822</v>
      </c>
      <c r="AZ449" s="20">
        <v>0.2036434340200528</v>
      </c>
      <c r="BA449" s="20">
        <v>0.4125026685434241</v>
      </c>
      <c r="BB449" s="20">
        <v>0.39152160146515602</v>
      </c>
      <c r="BC449" s="20">
        <v>0.34556009619314459</v>
      </c>
      <c r="BD449" s="20">
        <v>0.44446155446693569</v>
      </c>
      <c r="BE449" s="20">
        <v>0.82862871629545387</v>
      </c>
      <c r="BF449" s="20">
        <v>0.63682713583368356</v>
      </c>
      <c r="BG449" s="20">
        <v>0.42798827505526499</v>
      </c>
    </row>
    <row r="451" spans="2:59" ht="87" x14ac:dyDescent="0.35">
      <c r="B451" s="17" t="s">
        <v>202</v>
      </c>
    </row>
    <row r="452" spans="2:59" x14ac:dyDescent="0.35">
      <c r="B452" s="18" t="s">
        <v>16</v>
      </c>
    </row>
    <row r="453" spans="2:59" x14ac:dyDescent="0.35">
      <c r="B453" s="19" t="s">
        <v>121</v>
      </c>
      <c r="C453" s="20">
        <v>0.47735036435339318</v>
      </c>
      <c r="D453" s="20">
        <v>0.42996297620984969</v>
      </c>
      <c r="E453" s="20">
        <v>0.47822998564422869</v>
      </c>
      <c r="F453" s="20">
        <v>0.48168090996857199</v>
      </c>
      <c r="G453" s="20">
        <v>0.43699207977179771</v>
      </c>
      <c r="H453" s="20">
        <v>0.53860143446837239</v>
      </c>
      <c r="I453" s="20">
        <v>0.49626072480218669</v>
      </c>
      <c r="K453" s="20">
        <v>0.47021729424721009</v>
      </c>
      <c r="L453" s="20">
        <v>0.48318060388446571</v>
      </c>
      <c r="N453" s="20">
        <v>0.57064241738381438</v>
      </c>
      <c r="O453" s="20">
        <v>0.50594622059191052</v>
      </c>
      <c r="P453" s="20">
        <v>0.44283016899252592</v>
      </c>
      <c r="Q453" s="20">
        <v>0.47371733923539838</v>
      </c>
      <c r="R453" s="20">
        <v>0.58484704560163525</v>
      </c>
      <c r="S453" s="20">
        <v>0.43794414990671632</v>
      </c>
      <c r="T453" s="20">
        <v>0.39103280180019351</v>
      </c>
      <c r="U453" s="20">
        <v>0.42473549975119418</v>
      </c>
      <c r="V453" s="20">
        <v>0.52217546859260044</v>
      </c>
      <c r="W453" s="20">
        <v>0.43143460439280851</v>
      </c>
      <c r="X453" s="20">
        <v>0.45820085015212519</v>
      </c>
      <c r="Y453" s="20">
        <v>0.43280668693215829</v>
      </c>
      <c r="AA453" s="20">
        <v>0.60760179944080439</v>
      </c>
      <c r="AB453" s="20">
        <v>0.51027669968654343</v>
      </c>
      <c r="AC453" s="20">
        <v>0.36496557559083931</v>
      </c>
      <c r="AD453" s="20">
        <v>0.40004813982055298</v>
      </c>
      <c r="AF453" s="20">
        <v>0.38779744883550987</v>
      </c>
      <c r="AG453" s="20">
        <v>0.66398888536209399</v>
      </c>
      <c r="AH453" s="20">
        <v>0.61864181883605407</v>
      </c>
      <c r="AI453" s="20">
        <v>0.46782425951498141</v>
      </c>
      <c r="AJ453" s="20">
        <v>0.13789503981626311</v>
      </c>
      <c r="AK453" s="20">
        <v>0.61099676059059904</v>
      </c>
      <c r="AL453" s="20">
        <v>0.3245321557012209</v>
      </c>
      <c r="AM453" s="20">
        <v>0.1663236885481785</v>
      </c>
      <c r="AN453" s="20">
        <v>0.46323583208246538</v>
      </c>
      <c r="AP453" s="20">
        <v>0.39462544194215138</v>
      </c>
      <c r="AQ453" s="20">
        <v>0.66591331766536654</v>
      </c>
      <c r="AR453" s="20">
        <v>0.66595519488146482</v>
      </c>
      <c r="AS453" s="20">
        <v>0.54222448941497925</v>
      </c>
      <c r="AT453" s="20">
        <v>0.182082273073392</v>
      </c>
      <c r="AU453" s="20">
        <v>0.62834866369901465</v>
      </c>
      <c r="AV453" s="20">
        <v>0.14008474371803931</v>
      </c>
      <c r="AW453" s="20">
        <v>0.37498441447741571</v>
      </c>
      <c r="AY453" s="20">
        <v>0.4853898111425598</v>
      </c>
      <c r="AZ453" s="20">
        <v>0.75249349837432289</v>
      </c>
      <c r="BA453" s="20">
        <v>0.64115678511173391</v>
      </c>
      <c r="BB453" s="20">
        <v>0.64706306521739843</v>
      </c>
      <c r="BC453" s="20">
        <v>0.17467950473440991</v>
      </c>
      <c r="BD453" s="20">
        <v>0.60487029722146979</v>
      </c>
      <c r="BE453" s="20">
        <v>0.1867827239619359</v>
      </c>
      <c r="BF453" s="20">
        <v>0.44580000874369002</v>
      </c>
      <c r="BG453" s="20">
        <v>0.41639887754590388</v>
      </c>
    </row>
    <row r="454" spans="2:59" x14ac:dyDescent="0.35">
      <c r="B454" s="19" t="s">
        <v>186</v>
      </c>
      <c r="C454" s="20">
        <v>0.25714547508304558</v>
      </c>
      <c r="D454" s="20">
        <v>0.29291477652815978</v>
      </c>
      <c r="E454" s="20">
        <v>0.26690940546364889</v>
      </c>
      <c r="F454" s="20">
        <v>0.25191606450156312</v>
      </c>
      <c r="G454" s="20">
        <v>0.28367960084771832</v>
      </c>
      <c r="H454" s="20">
        <v>0.2044587275501463</v>
      </c>
      <c r="I454" s="20">
        <v>0.243504071106981</v>
      </c>
      <c r="K454" s="20">
        <v>0.29654915614270738</v>
      </c>
      <c r="L454" s="20">
        <v>0.21965343502531581</v>
      </c>
      <c r="N454" s="20">
        <v>0.13854459495554941</v>
      </c>
      <c r="O454" s="20">
        <v>0.25650319365135982</v>
      </c>
      <c r="P454" s="20">
        <v>0.32118771831613507</v>
      </c>
      <c r="Q454" s="20">
        <v>0.3024043603272758</v>
      </c>
      <c r="R454" s="20">
        <v>0.2066395917145076</v>
      </c>
      <c r="S454" s="20">
        <v>0.231883329972875</v>
      </c>
      <c r="T454" s="20">
        <v>0.29663645002809758</v>
      </c>
      <c r="U454" s="20">
        <v>0.33391272012533091</v>
      </c>
      <c r="V454" s="20">
        <v>0.24349005079945091</v>
      </c>
      <c r="W454" s="20">
        <v>0.27331306372674591</v>
      </c>
      <c r="X454" s="20">
        <v>0.26926005113458479</v>
      </c>
      <c r="Y454" s="20">
        <v>0.28392115402246482</v>
      </c>
      <c r="AA454" s="20">
        <v>0.19560141810388221</v>
      </c>
      <c r="AB454" s="20">
        <v>0.2193333156315683</v>
      </c>
      <c r="AC454" s="20">
        <v>0.32577347986191418</v>
      </c>
      <c r="AD454" s="20">
        <v>0.30316423814929078</v>
      </c>
      <c r="AF454" s="20">
        <v>0.34040760370591328</v>
      </c>
      <c r="AG454" s="20">
        <v>0.18007112493449459</v>
      </c>
      <c r="AH454" s="20">
        <v>0.1563312115580287</v>
      </c>
      <c r="AI454" s="20">
        <v>0.211242801958193</v>
      </c>
      <c r="AJ454" s="20">
        <v>0.69453822705788149</v>
      </c>
      <c r="AK454" s="20">
        <v>0.1033787305765262</v>
      </c>
      <c r="AL454" s="20">
        <v>0.25495225726205811</v>
      </c>
      <c r="AM454" s="20">
        <v>0.1924309933791068</v>
      </c>
      <c r="AN454" s="20">
        <v>0.28151545255599109</v>
      </c>
      <c r="AP454" s="20">
        <v>0.32023614080721657</v>
      </c>
      <c r="AQ454" s="20">
        <v>0.1670759848823635</v>
      </c>
      <c r="AR454" s="20">
        <v>0.13746965123509769</v>
      </c>
      <c r="AS454" s="20">
        <v>0.1432045466491455</v>
      </c>
      <c r="AT454" s="20">
        <v>0.63788817238210316</v>
      </c>
      <c r="AU454" s="20">
        <v>0.1130275223008877</v>
      </c>
      <c r="AV454" s="20">
        <v>9.8370158659310952E-2</v>
      </c>
      <c r="AW454" s="20">
        <v>0.21243219825618109</v>
      </c>
      <c r="AY454" s="20">
        <v>0.22250203765142379</v>
      </c>
      <c r="AZ454" s="20">
        <v>0.1341508456219615</v>
      </c>
      <c r="BA454" s="20">
        <v>8.362763215023826E-2</v>
      </c>
      <c r="BB454" s="20">
        <v>0.1111965294881167</v>
      </c>
      <c r="BC454" s="20">
        <v>0.64862387697778667</v>
      </c>
      <c r="BD454" s="20">
        <v>0.12726926647443521</v>
      </c>
      <c r="BE454" s="20">
        <v>0.12259369712738399</v>
      </c>
      <c r="BF454" s="20">
        <v>6.4750350623602834E-2</v>
      </c>
      <c r="BG454" s="20">
        <v>0.25518453255058199</v>
      </c>
    </row>
    <row r="455" spans="2:59" x14ac:dyDescent="0.35">
      <c r="B455" s="19" t="s">
        <v>201</v>
      </c>
      <c r="C455" s="20">
        <v>0.26550416056356119</v>
      </c>
      <c r="D455" s="20">
        <v>0.2771222472619907</v>
      </c>
      <c r="E455" s="20">
        <v>0.25486060889212248</v>
      </c>
      <c r="F455" s="20">
        <v>0.26640302552986489</v>
      </c>
      <c r="G455" s="20">
        <v>0.27932831938048408</v>
      </c>
      <c r="H455" s="20">
        <v>0.25693983798148112</v>
      </c>
      <c r="I455" s="20">
        <v>0.26023520409083228</v>
      </c>
      <c r="K455" s="20">
        <v>0.23323354961008241</v>
      </c>
      <c r="L455" s="20">
        <v>0.29716596109021848</v>
      </c>
      <c r="N455" s="20">
        <v>0.29081298766063629</v>
      </c>
      <c r="O455" s="20">
        <v>0.23755058575672969</v>
      </c>
      <c r="P455" s="20">
        <v>0.2359821126913389</v>
      </c>
      <c r="Q455" s="20">
        <v>0.22387830043732579</v>
      </c>
      <c r="R455" s="20">
        <v>0.20851336268385709</v>
      </c>
      <c r="S455" s="20">
        <v>0.33017252012040882</v>
      </c>
      <c r="T455" s="20">
        <v>0.31233074817170892</v>
      </c>
      <c r="U455" s="20">
        <v>0.241351780123475</v>
      </c>
      <c r="V455" s="20">
        <v>0.23433448060794851</v>
      </c>
      <c r="W455" s="20">
        <v>0.29525233188044542</v>
      </c>
      <c r="X455" s="20">
        <v>0.2725390987132898</v>
      </c>
      <c r="Y455" s="20">
        <v>0.28327215904537678</v>
      </c>
      <c r="AA455" s="20">
        <v>0.1967967824553134</v>
      </c>
      <c r="AB455" s="20">
        <v>0.2703899846818883</v>
      </c>
      <c r="AC455" s="20">
        <v>0.30926094454724629</v>
      </c>
      <c r="AD455" s="20">
        <v>0.29678762203015607</v>
      </c>
      <c r="AF455" s="20">
        <v>0.27179494745857691</v>
      </c>
      <c r="AG455" s="20">
        <v>0.15593998970341119</v>
      </c>
      <c r="AH455" s="20">
        <v>0.2250269696059172</v>
      </c>
      <c r="AI455" s="20">
        <v>0.32093293852682547</v>
      </c>
      <c r="AJ455" s="20">
        <v>0.1675667331258554</v>
      </c>
      <c r="AK455" s="20">
        <v>0.28562450883287521</v>
      </c>
      <c r="AL455" s="20">
        <v>0.42051558703672098</v>
      </c>
      <c r="AM455" s="20">
        <v>0.6412453180727149</v>
      </c>
      <c r="AN455" s="20">
        <v>0.2552487153615437</v>
      </c>
      <c r="AP455" s="20">
        <v>0.28513841725063199</v>
      </c>
      <c r="AQ455" s="20">
        <v>0.16701069745226979</v>
      </c>
      <c r="AR455" s="20">
        <v>0.1965751538834378</v>
      </c>
      <c r="AS455" s="20">
        <v>0.31457096393587508</v>
      </c>
      <c r="AT455" s="20">
        <v>0.180029554544505</v>
      </c>
      <c r="AU455" s="20">
        <v>0.2586238140000976</v>
      </c>
      <c r="AV455" s="20">
        <v>0.76154509762264999</v>
      </c>
      <c r="AW455" s="20">
        <v>0.41258338726640298</v>
      </c>
      <c r="AY455" s="20">
        <v>0.29210815120601652</v>
      </c>
      <c r="AZ455" s="20">
        <v>0.11335565600371569</v>
      </c>
      <c r="BA455" s="20">
        <v>0.2752155827380276</v>
      </c>
      <c r="BB455" s="20">
        <v>0.24174040529448479</v>
      </c>
      <c r="BC455" s="20">
        <v>0.17669661828780339</v>
      </c>
      <c r="BD455" s="20">
        <v>0.26786043630409512</v>
      </c>
      <c r="BE455" s="20">
        <v>0.69062357891068016</v>
      </c>
      <c r="BF455" s="20">
        <v>0.48944964063270718</v>
      </c>
      <c r="BG455" s="20">
        <v>0.32841658990351408</v>
      </c>
    </row>
    <row r="457" spans="2:59" ht="87" x14ac:dyDescent="0.35">
      <c r="B457" s="17" t="s">
        <v>203</v>
      </c>
    </row>
    <row r="458" spans="2:59" x14ac:dyDescent="0.35">
      <c r="B458" s="18" t="s">
        <v>16</v>
      </c>
    </row>
    <row r="459" spans="2:59" x14ac:dyDescent="0.35">
      <c r="B459" s="19" t="s">
        <v>121</v>
      </c>
      <c r="C459" s="20">
        <v>0.38264389106470509</v>
      </c>
      <c r="D459" s="20">
        <v>0.387648480645639</v>
      </c>
      <c r="E459" s="20">
        <v>0.44185479083440621</v>
      </c>
      <c r="F459" s="20">
        <v>0.38211233535032768</v>
      </c>
      <c r="G459" s="20">
        <v>0.3429763142948295</v>
      </c>
      <c r="H459" s="20">
        <v>0.4125892952255808</v>
      </c>
      <c r="I459" s="20">
        <v>0.34379408838181152</v>
      </c>
      <c r="K459" s="20">
        <v>0.39435861277493461</v>
      </c>
      <c r="L459" s="20">
        <v>0.37050326947923801</v>
      </c>
      <c r="N459" s="20">
        <v>0.43375946098250789</v>
      </c>
      <c r="O459" s="20">
        <v>0.32783094301191368</v>
      </c>
      <c r="P459" s="20">
        <v>0.37709608449600729</v>
      </c>
      <c r="Q459" s="20">
        <v>0.39638143393637632</v>
      </c>
      <c r="R459" s="20">
        <v>0.45431731121984098</v>
      </c>
      <c r="S459" s="20">
        <v>0.2959781741065306</v>
      </c>
      <c r="T459" s="20">
        <v>0.38443808606730739</v>
      </c>
      <c r="U459" s="20">
        <v>0.34477427084809842</v>
      </c>
      <c r="V459" s="20">
        <v>0.44591514363612389</v>
      </c>
      <c r="W459" s="20">
        <v>0.34584946185649551</v>
      </c>
      <c r="X459" s="20">
        <v>0.35645982771476969</v>
      </c>
      <c r="Y459" s="20">
        <v>0.3508500780966019</v>
      </c>
      <c r="AA459" s="20">
        <v>0.48164971696399977</v>
      </c>
      <c r="AB459" s="20">
        <v>0.41278188203632238</v>
      </c>
      <c r="AC459" s="20">
        <v>0.30654627684051128</v>
      </c>
      <c r="AD459" s="20">
        <v>0.31250045770964102</v>
      </c>
      <c r="AF459" s="20">
        <v>0.22551729195320161</v>
      </c>
      <c r="AG459" s="20">
        <v>0.62049867150920368</v>
      </c>
      <c r="AH459" s="20">
        <v>0.55378625588345565</v>
      </c>
      <c r="AI459" s="20">
        <v>0.35704362948391077</v>
      </c>
      <c r="AJ459" s="20">
        <v>0.11509167429963151</v>
      </c>
      <c r="AK459" s="20">
        <v>0.47937651651913388</v>
      </c>
      <c r="AL459" s="20">
        <v>0.2350843201764721</v>
      </c>
      <c r="AM459" s="20">
        <v>0.11592486003865971</v>
      </c>
      <c r="AN459" s="20">
        <v>0.36797975284015288</v>
      </c>
      <c r="AP459" s="20">
        <v>0.23702085133730061</v>
      </c>
      <c r="AQ459" s="20">
        <v>0.61527382953642129</v>
      </c>
      <c r="AR459" s="20">
        <v>0.54873535764218462</v>
      </c>
      <c r="AS459" s="20">
        <v>0.40757240752987289</v>
      </c>
      <c r="AT459" s="20">
        <v>0.1247801192834653</v>
      </c>
      <c r="AU459" s="20">
        <v>0.49649540148875931</v>
      </c>
      <c r="AV459" s="20">
        <v>0.1003774575075552</v>
      </c>
      <c r="AW459" s="20">
        <v>0.26414440324377059</v>
      </c>
      <c r="AY459" s="20">
        <v>0.32498563031358452</v>
      </c>
      <c r="AZ459" s="20">
        <v>0.71348342032016698</v>
      </c>
      <c r="BA459" s="20">
        <v>0.58112353645578552</v>
      </c>
      <c r="BB459" s="20">
        <v>0.50659563401414665</v>
      </c>
      <c r="BC459" s="20">
        <v>0.1005183924023989</v>
      </c>
      <c r="BD459" s="20">
        <v>0.50055108614994259</v>
      </c>
      <c r="BE459" s="20">
        <v>0.137250561017147</v>
      </c>
      <c r="BF459" s="20">
        <v>0.26804092683966302</v>
      </c>
      <c r="BG459" s="20">
        <v>0.35763514373674649</v>
      </c>
    </row>
    <row r="460" spans="2:59" x14ac:dyDescent="0.35">
      <c r="B460" s="19" t="s">
        <v>186</v>
      </c>
      <c r="C460" s="20">
        <v>0.34699251907413892</v>
      </c>
      <c r="D460" s="20">
        <v>0.33437350825941742</v>
      </c>
      <c r="E460" s="20">
        <v>0.30239097692817529</v>
      </c>
      <c r="F460" s="20">
        <v>0.33528674732540747</v>
      </c>
      <c r="G460" s="20">
        <v>0.37732896259012427</v>
      </c>
      <c r="H460" s="20">
        <v>0.31082485925549153</v>
      </c>
      <c r="I460" s="20">
        <v>0.40065579563748371</v>
      </c>
      <c r="K460" s="20">
        <v>0.38913720504099059</v>
      </c>
      <c r="L460" s="20">
        <v>0.30719569934242602</v>
      </c>
      <c r="N460" s="20">
        <v>0.20548287645743521</v>
      </c>
      <c r="O460" s="20">
        <v>0.29386908296779429</v>
      </c>
      <c r="P460" s="20">
        <v>0.37795528248878058</v>
      </c>
      <c r="Q460" s="20">
        <v>0.32855887565878661</v>
      </c>
      <c r="R460" s="20">
        <v>0.36491615330392468</v>
      </c>
      <c r="S460" s="20">
        <v>0.39602862490877733</v>
      </c>
      <c r="T460" s="20">
        <v>0.32854567735557771</v>
      </c>
      <c r="U460" s="20">
        <v>0.39198585279578468</v>
      </c>
      <c r="V460" s="20">
        <v>0.33196713578536408</v>
      </c>
      <c r="W460" s="20">
        <v>0.31991890955581531</v>
      </c>
      <c r="X460" s="20">
        <v>0.36610044649431212</v>
      </c>
      <c r="Y460" s="20">
        <v>0.4464410601061482</v>
      </c>
      <c r="AA460" s="20">
        <v>0.30118406971730383</v>
      </c>
      <c r="AB460" s="20">
        <v>0.29916955833455761</v>
      </c>
      <c r="AC460" s="20">
        <v>0.42181502913248881</v>
      </c>
      <c r="AD460" s="20">
        <v>0.38122449716014328</v>
      </c>
      <c r="AF460" s="20">
        <v>0.54527928580854401</v>
      </c>
      <c r="AG460" s="20">
        <v>0.19940127291700691</v>
      </c>
      <c r="AH460" s="20">
        <v>0.21516132694055271</v>
      </c>
      <c r="AI460" s="20">
        <v>0.29530434916125192</v>
      </c>
      <c r="AJ460" s="20">
        <v>0.77534496598042713</v>
      </c>
      <c r="AK460" s="20">
        <v>0.16227055583182279</v>
      </c>
      <c r="AL460" s="20">
        <v>0.32816659104502338</v>
      </c>
      <c r="AM460" s="20">
        <v>0.2426482254425843</v>
      </c>
      <c r="AN460" s="20">
        <v>0.32675702838135051</v>
      </c>
      <c r="AP460" s="20">
        <v>0.50966564213188925</v>
      </c>
      <c r="AQ460" s="20">
        <v>0.2066221878606215</v>
      </c>
      <c r="AR460" s="20">
        <v>0.2297703754365944</v>
      </c>
      <c r="AS460" s="20">
        <v>0.20283329259221611</v>
      </c>
      <c r="AT460" s="20">
        <v>0.74683056888198529</v>
      </c>
      <c r="AU460" s="20">
        <v>0.1452879003243007</v>
      </c>
      <c r="AV460" s="20">
        <v>0.16192155651431339</v>
      </c>
      <c r="AW460" s="20">
        <v>0.29788747282823108</v>
      </c>
      <c r="AY460" s="20">
        <v>0.38573705574493128</v>
      </c>
      <c r="AZ460" s="20">
        <v>0.159850789341762</v>
      </c>
      <c r="BA460" s="20">
        <v>0.1224709661423866</v>
      </c>
      <c r="BB460" s="20">
        <v>0.18443057009002539</v>
      </c>
      <c r="BC460" s="20">
        <v>0.79979042565178704</v>
      </c>
      <c r="BD460" s="20">
        <v>0.14058333535462661</v>
      </c>
      <c r="BE460" s="20">
        <v>0.15622460384265341</v>
      </c>
      <c r="BF460" s="20">
        <v>0.1788633719172868</v>
      </c>
      <c r="BG460" s="20">
        <v>0.30088601344701488</v>
      </c>
    </row>
    <row r="461" spans="2:59" x14ac:dyDescent="0.35">
      <c r="B461" s="19" t="s">
        <v>201</v>
      </c>
      <c r="C461" s="20">
        <v>0.27036358986115588</v>
      </c>
      <c r="D461" s="20">
        <v>0.27797801109494391</v>
      </c>
      <c r="E461" s="20">
        <v>0.25575423223741861</v>
      </c>
      <c r="F461" s="20">
        <v>0.28260091732426468</v>
      </c>
      <c r="G461" s="20">
        <v>0.27969472311504617</v>
      </c>
      <c r="H461" s="20">
        <v>0.27658584551892762</v>
      </c>
      <c r="I461" s="20">
        <v>0.25555011598070487</v>
      </c>
      <c r="K461" s="20">
        <v>0.21650418218407469</v>
      </c>
      <c r="L461" s="20">
        <v>0.32230103117833608</v>
      </c>
      <c r="N461" s="20">
        <v>0.36075766256005698</v>
      </c>
      <c r="O461" s="20">
        <v>0.37829997402029197</v>
      </c>
      <c r="P461" s="20">
        <v>0.244948633015212</v>
      </c>
      <c r="Q461" s="20">
        <v>0.27505969040483719</v>
      </c>
      <c r="R461" s="20">
        <v>0.18076653547623431</v>
      </c>
      <c r="S461" s="20">
        <v>0.30799320098469218</v>
      </c>
      <c r="T461" s="20">
        <v>0.28701623657711489</v>
      </c>
      <c r="U461" s="20">
        <v>0.2632398763561169</v>
      </c>
      <c r="V461" s="20">
        <v>0.22211772057851181</v>
      </c>
      <c r="W461" s="20">
        <v>0.33423162858768879</v>
      </c>
      <c r="X461" s="20">
        <v>0.27743972579091808</v>
      </c>
      <c r="Y461" s="20">
        <v>0.20270886179725009</v>
      </c>
      <c r="AA461" s="20">
        <v>0.2171662133186964</v>
      </c>
      <c r="AB461" s="20">
        <v>0.28804855962912002</v>
      </c>
      <c r="AC461" s="20">
        <v>0.27163869402699969</v>
      </c>
      <c r="AD461" s="20">
        <v>0.30627504513021558</v>
      </c>
      <c r="AF461" s="20">
        <v>0.22920342223825449</v>
      </c>
      <c r="AG461" s="20">
        <v>0.18010005557378919</v>
      </c>
      <c r="AH461" s="20">
        <v>0.23105241717599159</v>
      </c>
      <c r="AI461" s="20">
        <v>0.3476520213548373</v>
      </c>
      <c r="AJ461" s="20">
        <v>0.1095633597199414</v>
      </c>
      <c r="AK461" s="20">
        <v>0.35835292764904342</v>
      </c>
      <c r="AL461" s="20">
        <v>0.43674908877850438</v>
      </c>
      <c r="AM461" s="20">
        <v>0.64142691451875589</v>
      </c>
      <c r="AN461" s="20">
        <v>0.30526321877849671</v>
      </c>
      <c r="AP461" s="20">
        <v>0.25331350653081008</v>
      </c>
      <c r="AQ461" s="20">
        <v>0.17810398260295709</v>
      </c>
      <c r="AR461" s="20">
        <v>0.22149426692122101</v>
      </c>
      <c r="AS461" s="20">
        <v>0.38959429987791089</v>
      </c>
      <c r="AT461" s="20">
        <v>0.12838931183454941</v>
      </c>
      <c r="AU461" s="20">
        <v>0.35821669818694002</v>
      </c>
      <c r="AV461" s="20">
        <v>0.7377009859781315</v>
      </c>
      <c r="AW461" s="20">
        <v>0.43796812392799828</v>
      </c>
      <c r="AY461" s="20">
        <v>0.2892773139414842</v>
      </c>
      <c r="AZ461" s="20">
        <v>0.12666579033807099</v>
      </c>
      <c r="BA461" s="20">
        <v>0.29640549740182759</v>
      </c>
      <c r="BB461" s="20">
        <v>0.30897379589582791</v>
      </c>
      <c r="BC461" s="20">
        <v>9.9691181945813945E-2</v>
      </c>
      <c r="BD461" s="20">
        <v>0.35886557849543099</v>
      </c>
      <c r="BE461" s="20">
        <v>0.70652483514019948</v>
      </c>
      <c r="BF461" s="20">
        <v>0.55309570124305008</v>
      </c>
      <c r="BG461" s="20">
        <v>0.34147884281623869</v>
      </c>
    </row>
    <row r="463" spans="2:59" ht="101.5" x14ac:dyDescent="0.35">
      <c r="B463" s="17" t="s">
        <v>204</v>
      </c>
    </row>
    <row r="464" spans="2:59" x14ac:dyDescent="0.35">
      <c r="B464" s="18" t="s">
        <v>16</v>
      </c>
    </row>
    <row r="465" spans="2:59" x14ac:dyDescent="0.35">
      <c r="B465" s="19" t="s">
        <v>121</v>
      </c>
      <c r="C465" s="20">
        <v>0.38943212709874409</v>
      </c>
      <c r="D465" s="20">
        <v>0.37444088945041593</v>
      </c>
      <c r="E465" s="20">
        <v>0.45246214310576688</v>
      </c>
      <c r="F465" s="20">
        <v>0.42062457431928379</v>
      </c>
      <c r="G465" s="20">
        <v>0.34657363671800129</v>
      </c>
      <c r="H465" s="20">
        <v>0.43144008236239839</v>
      </c>
      <c r="I465" s="20">
        <v>0.32970787274560559</v>
      </c>
      <c r="K465" s="20">
        <v>0.4227767632480206</v>
      </c>
      <c r="L465" s="20">
        <v>0.35736900813075118</v>
      </c>
      <c r="N465" s="20">
        <v>0.48508542317041281</v>
      </c>
      <c r="O465" s="20">
        <v>0.33386785440461092</v>
      </c>
      <c r="P465" s="20">
        <v>0.3619560482998988</v>
      </c>
      <c r="Q465" s="20">
        <v>0.42385816889536693</v>
      </c>
      <c r="R465" s="20">
        <v>0.44426318913653368</v>
      </c>
      <c r="S465" s="20">
        <v>0.28867541336969399</v>
      </c>
      <c r="T465" s="20">
        <v>0.36822255686127708</v>
      </c>
      <c r="U465" s="20">
        <v>0.37936150351058889</v>
      </c>
      <c r="V465" s="20">
        <v>0.47120422830296482</v>
      </c>
      <c r="W465" s="20">
        <v>0.3443679967924993</v>
      </c>
      <c r="X465" s="20">
        <v>0.32477632809056661</v>
      </c>
      <c r="Y465" s="20">
        <v>0.35706370769533158</v>
      </c>
      <c r="AA465" s="20">
        <v>0.48322299762720222</v>
      </c>
      <c r="AB465" s="20">
        <v>0.40815839163268369</v>
      </c>
      <c r="AC465" s="20">
        <v>0.33035862354478779</v>
      </c>
      <c r="AD465" s="20">
        <v>0.32180908398940761</v>
      </c>
      <c r="AF465" s="20">
        <v>0.25827753679149817</v>
      </c>
      <c r="AG465" s="20">
        <v>0.62308321936728261</v>
      </c>
      <c r="AH465" s="20">
        <v>0.48755394653701323</v>
      </c>
      <c r="AI465" s="20">
        <v>0.4129995317001926</v>
      </c>
      <c r="AJ465" s="20">
        <v>0.1098070315144048</v>
      </c>
      <c r="AK465" s="20">
        <v>0.46963086712475433</v>
      </c>
      <c r="AL465" s="20">
        <v>0.23191510214596081</v>
      </c>
      <c r="AM465" s="20">
        <v>0.1122999946672775</v>
      </c>
      <c r="AN465" s="20">
        <v>0.36492420447999879</v>
      </c>
      <c r="AP465" s="20">
        <v>0.2742467100416966</v>
      </c>
      <c r="AQ465" s="20">
        <v>0.62563875439200667</v>
      </c>
      <c r="AR465" s="20">
        <v>0.49614358482204451</v>
      </c>
      <c r="AS465" s="20">
        <v>0.41267685981713181</v>
      </c>
      <c r="AT465" s="20">
        <v>0.132046866471807</v>
      </c>
      <c r="AU465" s="20">
        <v>0.51115056111999146</v>
      </c>
      <c r="AV465" s="20">
        <v>7.6705876459878641E-2</v>
      </c>
      <c r="AW465" s="20">
        <v>0.26106105199331647</v>
      </c>
      <c r="AY465" s="20">
        <v>0.33806122285025858</v>
      </c>
      <c r="AZ465" s="20">
        <v>0.71922990516260421</v>
      </c>
      <c r="BA465" s="20">
        <v>0.55205489083536718</v>
      </c>
      <c r="BB465" s="20">
        <v>0.52621293326634822</v>
      </c>
      <c r="BC465" s="20">
        <v>0.1112005446748956</v>
      </c>
      <c r="BD465" s="20">
        <v>0.54070528629258652</v>
      </c>
      <c r="BE465" s="20">
        <v>0.16585811600570349</v>
      </c>
      <c r="BF465" s="20">
        <v>0.2492695603968548</v>
      </c>
      <c r="BG465" s="20">
        <v>0.34844041143919718</v>
      </c>
    </row>
    <row r="466" spans="2:59" x14ac:dyDescent="0.35">
      <c r="B466" s="19" t="s">
        <v>186</v>
      </c>
      <c r="C466" s="20">
        <v>0.34475950251274201</v>
      </c>
      <c r="D466" s="20">
        <v>0.35506110072932567</v>
      </c>
      <c r="E466" s="20">
        <v>0.32750733697944112</v>
      </c>
      <c r="F466" s="20">
        <v>0.30391532731053711</v>
      </c>
      <c r="G466" s="20">
        <v>0.39002188131532739</v>
      </c>
      <c r="H466" s="20">
        <v>0.29348847571795328</v>
      </c>
      <c r="I466" s="20">
        <v>0.38260806726409091</v>
      </c>
      <c r="K466" s="20">
        <v>0.37400591854563109</v>
      </c>
      <c r="L466" s="20">
        <v>0.31635621089419252</v>
      </c>
      <c r="N466" s="20">
        <v>0.18272494004193521</v>
      </c>
      <c r="O466" s="20">
        <v>0.31413347835569511</v>
      </c>
      <c r="P466" s="20">
        <v>0.36297512362699907</v>
      </c>
      <c r="Q466" s="20">
        <v>0.35317799550425888</v>
      </c>
      <c r="R466" s="20">
        <v>0.3285936487590696</v>
      </c>
      <c r="S466" s="20">
        <v>0.39714256701639289</v>
      </c>
      <c r="T466" s="20">
        <v>0.39091828193638573</v>
      </c>
      <c r="U466" s="20">
        <v>0.37066142555715698</v>
      </c>
      <c r="V466" s="20">
        <v>0.3028053476003385</v>
      </c>
      <c r="W466" s="20">
        <v>0.3614080786425759</v>
      </c>
      <c r="X466" s="20">
        <v>0.39955443006718749</v>
      </c>
      <c r="Y466" s="20">
        <v>0.40680222120330828</v>
      </c>
      <c r="AA466" s="20">
        <v>0.31151512926349401</v>
      </c>
      <c r="AB466" s="20">
        <v>0.30450753043561402</v>
      </c>
      <c r="AC466" s="20">
        <v>0.41140322186691008</v>
      </c>
      <c r="AD466" s="20">
        <v>0.3647533038681427</v>
      </c>
      <c r="AF466" s="20">
        <v>0.51415695317469234</v>
      </c>
      <c r="AG466" s="20">
        <v>0.20770909517409511</v>
      </c>
      <c r="AH466" s="20">
        <v>0.28590226742301061</v>
      </c>
      <c r="AI466" s="20">
        <v>0.23461863332174801</v>
      </c>
      <c r="AJ466" s="20">
        <v>0.77823070539496031</v>
      </c>
      <c r="AK466" s="20">
        <v>0.1674903132099875</v>
      </c>
      <c r="AL466" s="20">
        <v>0.31258389052237201</v>
      </c>
      <c r="AM466" s="20">
        <v>0.2375895768279129</v>
      </c>
      <c r="AN466" s="20">
        <v>0.36866510357922128</v>
      </c>
      <c r="AP466" s="20">
        <v>0.48570046648055948</v>
      </c>
      <c r="AQ466" s="20">
        <v>0.21011854083539361</v>
      </c>
      <c r="AR466" s="20">
        <v>0.23765111607924899</v>
      </c>
      <c r="AS466" s="20">
        <v>0.2351955928027685</v>
      </c>
      <c r="AT466" s="20">
        <v>0.74875637822944396</v>
      </c>
      <c r="AU466" s="20">
        <v>0.1260014512731234</v>
      </c>
      <c r="AV466" s="20">
        <v>0.19641574544108639</v>
      </c>
      <c r="AW466" s="20">
        <v>0.28658427784879681</v>
      </c>
      <c r="AY466" s="20">
        <v>0.35786860051205999</v>
      </c>
      <c r="AZ466" s="20">
        <v>0.15415643854948691</v>
      </c>
      <c r="BA466" s="20">
        <v>0.17427983808862321</v>
      </c>
      <c r="BB466" s="20">
        <v>0.16705289683565619</v>
      </c>
      <c r="BC466" s="20">
        <v>0.79058275585981452</v>
      </c>
      <c r="BD466" s="20">
        <v>0.12474459545673269</v>
      </c>
      <c r="BE466" s="20">
        <v>0.15205149313455141</v>
      </c>
      <c r="BF466" s="20">
        <v>0.22204701180751921</v>
      </c>
      <c r="BG466" s="20">
        <v>0.30994062055751542</v>
      </c>
    </row>
    <row r="467" spans="2:59" x14ac:dyDescent="0.35">
      <c r="B467" s="19" t="s">
        <v>201</v>
      </c>
      <c r="C467" s="20">
        <v>0.26580837038851401</v>
      </c>
      <c r="D467" s="20">
        <v>0.27049800982025862</v>
      </c>
      <c r="E467" s="20">
        <v>0.22003051991479211</v>
      </c>
      <c r="F467" s="20">
        <v>0.2754600983701791</v>
      </c>
      <c r="G467" s="20">
        <v>0.26340448196667121</v>
      </c>
      <c r="H467" s="20">
        <v>0.27507144191964811</v>
      </c>
      <c r="I467" s="20">
        <v>0.28768405999030361</v>
      </c>
      <c r="K467" s="20">
        <v>0.20321731820634831</v>
      </c>
      <c r="L467" s="20">
        <v>0.3262747809750563</v>
      </c>
      <c r="N467" s="20">
        <v>0.33218963678765218</v>
      </c>
      <c r="O467" s="20">
        <v>0.35199866723969409</v>
      </c>
      <c r="P467" s="20">
        <v>0.2750688280731019</v>
      </c>
      <c r="Q467" s="20">
        <v>0.2229638356003743</v>
      </c>
      <c r="R467" s="20">
        <v>0.22714316210439681</v>
      </c>
      <c r="S467" s="20">
        <v>0.31418201961391301</v>
      </c>
      <c r="T467" s="20">
        <v>0.2408591612023373</v>
      </c>
      <c r="U467" s="20">
        <v>0.24997707093225419</v>
      </c>
      <c r="V467" s="20">
        <v>0.22599042409669651</v>
      </c>
      <c r="W467" s="20">
        <v>0.29422392456492452</v>
      </c>
      <c r="X467" s="20">
        <v>0.27566924184224573</v>
      </c>
      <c r="Y467" s="20">
        <v>0.23613407110136009</v>
      </c>
      <c r="AA467" s="20">
        <v>0.2052618731093038</v>
      </c>
      <c r="AB467" s="20">
        <v>0.28733407793170229</v>
      </c>
      <c r="AC467" s="20">
        <v>0.2582381545883019</v>
      </c>
      <c r="AD467" s="20">
        <v>0.31343761214244981</v>
      </c>
      <c r="AF467" s="20">
        <v>0.22756551003380951</v>
      </c>
      <c r="AG467" s="20">
        <v>0.16920768545862219</v>
      </c>
      <c r="AH467" s="20">
        <v>0.2265437860399761</v>
      </c>
      <c r="AI467" s="20">
        <v>0.35238183497805931</v>
      </c>
      <c r="AJ467" s="20">
        <v>0.1119622630906351</v>
      </c>
      <c r="AK467" s="20">
        <v>0.36287881966525831</v>
      </c>
      <c r="AL467" s="20">
        <v>0.45550100733166732</v>
      </c>
      <c r="AM467" s="20">
        <v>0.6501104285048096</v>
      </c>
      <c r="AN467" s="20">
        <v>0.26641069194077988</v>
      </c>
      <c r="AP467" s="20">
        <v>0.2400528234777439</v>
      </c>
      <c r="AQ467" s="20">
        <v>0.16424270477259961</v>
      </c>
      <c r="AR467" s="20">
        <v>0.26620529909870649</v>
      </c>
      <c r="AS467" s="20">
        <v>0.35212754738009971</v>
      </c>
      <c r="AT467" s="20">
        <v>0.119196755298749</v>
      </c>
      <c r="AU467" s="20">
        <v>0.3628479876068853</v>
      </c>
      <c r="AV467" s="20">
        <v>0.72687837809903522</v>
      </c>
      <c r="AW467" s="20">
        <v>0.45235467015788672</v>
      </c>
      <c r="AY467" s="20">
        <v>0.30407017663768138</v>
      </c>
      <c r="AZ467" s="20">
        <v>0.12661365628790899</v>
      </c>
      <c r="BA467" s="20">
        <v>0.27366527107600958</v>
      </c>
      <c r="BB467" s="20">
        <v>0.30673416989799551</v>
      </c>
      <c r="BC467" s="20">
        <v>9.8216699465289742E-2</v>
      </c>
      <c r="BD467" s="20">
        <v>0.33455011825068082</v>
      </c>
      <c r="BE467" s="20">
        <v>0.68209039085974532</v>
      </c>
      <c r="BF467" s="20">
        <v>0.52868342779562616</v>
      </c>
      <c r="BG467" s="20">
        <v>0.34161896800328739</v>
      </c>
    </row>
    <row r="469" spans="2:59" ht="101.5" x14ac:dyDescent="0.35">
      <c r="B469" s="17" t="s">
        <v>205</v>
      </c>
    </row>
    <row r="470" spans="2:59" x14ac:dyDescent="0.35">
      <c r="B470" s="18" t="s">
        <v>16</v>
      </c>
    </row>
    <row r="471" spans="2:59" x14ac:dyDescent="0.35">
      <c r="B471" s="19" t="s">
        <v>121</v>
      </c>
      <c r="C471" s="20">
        <v>0.40131497468500937</v>
      </c>
      <c r="D471" s="20">
        <v>0.40446378807795641</v>
      </c>
      <c r="E471" s="20">
        <v>0.4710189275404158</v>
      </c>
      <c r="F471" s="20">
        <v>0.43446680856940911</v>
      </c>
      <c r="G471" s="20">
        <v>0.38534928244046768</v>
      </c>
      <c r="H471" s="20">
        <v>0.38867250906652051</v>
      </c>
      <c r="I471" s="20">
        <v>0.33740923736577982</v>
      </c>
      <c r="K471" s="20">
        <v>0.42628889040203771</v>
      </c>
      <c r="L471" s="20">
        <v>0.37539247164452871</v>
      </c>
      <c r="N471" s="20">
        <v>0.48430760620098823</v>
      </c>
      <c r="O471" s="20">
        <v>0.34490604000133152</v>
      </c>
      <c r="P471" s="20">
        <v>0.42066494811006178</v>
      </c>
      <c r="Q471" s="20">
        <v>0.35285818221795601</v>
      </c>
      <c r="R471" s="20">
        <v>0.48827459379460941</v>
      </c>
      <c r="S471" s="20">
        <v>0.32529809818978678</v>
      </c>
      <c r="T471" s="20">
        <v>0.37365977974756281</v>
      </c>
      <c r="U471" s="20">
        <v>0.39696001374679468</v>
      </c>
      <c r="V471" s="20">
        <v>0.45420034084508759</v>
      </c>
      <c r="W471" s="20">
        <v>0.35922742951367542</v>
      </c>
      <c r="X471" s="20">
        <v>0.33463528836128781</v>
      </c>
      <c r="Y471" s="20">
        <v>0.37290693639879507</v>
      </c>
      <c r="AA471" s="20">
        <v>0.50972584295336099</v>
      </c>
      <c r="AB471" s="20">
        <v>0.40551025803848362</v>
      </c>
      <c r="AC471" s="20">
        <v>0.34335238905013588</v>
      </c>
      <c r="AD471" s="20">
        <v>0.33207231694708661</v>
      </c>
      <c r="AF471" s="20">
        <v>0.2431439574107018</v>
      </c>
      <c r="AG471" s="20">
        <v>0.64953962616590888</v>
      </c>
      <c r="AH471" s="20">
        <v>0.53132801412931319</v>
      </c>
      <c r="AI471" s="20">
        <v>0.44369167254866282</v>
      </c>
      <c r="AJ471" s="20">
        <v>0.10991737338339019</v>
      </c>
      <c r="AK471" s="20">
        <v>0.48504353770068231</v>
      </c>
      <c r="AL471" s="20">
        <v>0.2475333070701177</v>
      </c>
      <c r="AM471" s="20">
        <v>0.15390946589552651</v>
      </c>
      <c r="AN471" s="20">
        <v>0.36723963628382289</v>
      </c>
      <c r="AP471" s="20">
        <v>0.27452793917420282</v>
      </c>
      <c r="AQ471" s="20">
        <v>0.63661238485711291</v>
      </c>
      <c r="AR471" s="20">
        <v>0.51439463737603464</v>
      </c>
      <c r="AS471" s="20">
        <v>0.44401584927340337</v>
      </c>
      <c r="AT471" s="20">
        <v>0.14868495618327771</v>
      </c>
      <c r="AU471" s="20">
        <v>0.49663808395815767</v>
      </c>
      <c r="AV471" s="20">
        <v>9.3539083747032833E-2</v>
      </c>
      <c r="AW471" s="20">
        <v>0.27679544297017722</v>
      </c>
      <c r="AY471" s="20">
        <v>0.3548234748267694</v>
      </c>
      <c r="AZ471" s="20">
        <v>0.75343993237762097</v>
      </c>
      <c r="BA471" s="20">
        <v>0.51767462213873294</v>
      </c>
      <c r="BB471" s="20">
        <v>0.56474496768070359</v>
      </c>
      <c r="BC471" s="20">
        <v>0.1088665517558947</v>
      </c>
      <c r="BD471" s="20">
        <v>0.52544895035600914</v>
      </c>
      <c r="BE471" s="20">
        <v>0.1352131835909289</v>
      </c>
      <c r="BF471" s="20">
        <v>0.27603969491377639</v>
      </c>
      <c r="BG471" s="20">
        <v>0.3590761009349378</v>
      </c>
    </row>
    <row r="472" spans="2:59" x14ac:dyDescent="0.35">
      <c r="B472" s="19" t="s">
        <v>186</v>
      </c>
      <c r="C472" s="20">
        <v>0.27129451996312898</v>
      </c>
      <c r="D472" s="20">
        <v>0.26193844506938302</v>
      </c>
      <c r="E472" s="20">
        <v>0.24269032560956499</v>
      </c>
      <c r="F472" s="20">
        <v>0.26023435270907219</v>
      </c>
      <c r="G472" s="20">
        <v>0.28184574557662889</v>
      </c>
      <c r="H472" s="20">
        <v>0.26057299712968351</v>
      </c>
      <c r="I472" s="20">
        <v>0.30825458935405731</v>
      </c>
      <c r="K472" s="20">
        <v>0.30803286921229101</v>
      </c>
      <c r="L472" s="20">
        <v>0.2364714309291262</v>
      </c>
      <c r="N472" s="20">
        <v>0.13148671780998961</v>
      </c>
      <c r="O472" s="20">
        <v>0.23206312490933051</v>
      </c>
      <c r="P472" s="20">
        <v>0.33241253468759208</v>
      </c>
      <c r="Q472" s="20">
        <v>0.32544950468744649</v>
      </c>
      <c r="R472" s="20">
        <v>0.24103581897136361</v>
      </c>
      <c r="S472" s="20">
        <v>0.33257138149513071</v>
      </c>
      <c r="T472" s="20">
        <v>0.30350037654801759</v>
      </c>
      <c r="U472" s="20">
        <v>0.31245441136418439</v>
      </c>
      <c r="V472" s="20">
        <v>0.23611209326365429</v>
      </c>
      <c r="W472" s="20">
        <v>0.23903539157936551</v>
      </c>
      <c r="X472" s="20">
        <v>0.31655681721546408</v>
      </c>
      <c r="Y472" s="20">
        <v>0.34345752494836929</v>
      </c>
      <c r="AA472" s="20">
        <v>0.2180223206555269</v>
      </c>
      <c r="AB472" s="20">
        <v>0.21970674081076941</v>
      </c>
      <c r="AC472" s="20">
        <v>0.33924043412667271</v>
      </c>
      <c r="AD472" s="20">
        <v>0.32334659371197988</v>
      </c>
      <c r="AF472" s="20">
        <v>0.40915960087515252</v>
      </c>
      <c r="AG472" s="20">
        <v>0.16714860467241671</v>
      </c>
      <c r="AH472" s="20">
        <v>0.18002946153009819</v>
      </c>
      <c r="AI472" s="20">
        <v>0.19914415937553381</v>
      </c>
      <c r="AJ472" s="20">
        <v>0.72546824677036126</v>
      </c>
      <c r="AK472" s="20">
        <v>7.9506696075247116E-2</v>
      </c>
      <c r="AL472" s="20">
        <v>0.24405468449455289</v>
      </c>
      <c r="AM472" s="20">
        <v>0.17738375325313141</v>
      </c>
      <c r="AN472" s="20">
        <v>0.27961684791547592</v>
      </c>
      <c r="AP472" s="20">
        <v>0.35728699161982991</v>
      </c>
      <c r="AQ472" s="20">
        <v>0.16002812886524509</v>
      </c>
      <c r="AR472" s="20">
        <v>0.18781744612374751</v>
      </c>
      <c r="AS472" s="20">
        <v>0.14726379038042739</v>
      </c>
      <c r="AT472" s="20">
        <v>0.68231903768509883</v>
      </c>
      <c r="AU472" s="20">
        <v>7.5139397049615281E-2</v>
      </c>
      <c r="AV472" s="20">
        <v>8.553961235933151E-2</v>
      </c>
      <c r="AW472" s="20">
        <v>0.22022468594622269</v>
      </c>
      <c r="AY472" s="20">
        <v>0.20890505978846141</v>
      </c>
      <c r="AZ472" s="20">
        <v>0.10772330516004951</v>
      </c>
      <c r="BA472" s="20">
        <v>0.13466689125897671</v>
      </c>
      <c r="BB472" s="20">
        <v>9.7248550298183398E-2</v>
      </c>
      <c r="BC472" s="20">
        <v>0.74421190142729654</v>
      </c>
      <c r="BD472" s="20">
        <v>8.1070772768239444E-2</v>
      </c>
      <c r="BE472" s="20">
        <v>4.2498241366682503E-2</v>
      </c>
      <c r="BF472" s="20">
        <v>0.1151147600664839</v>
      </c>
      <c r="BG472" s="20">
        <v>0.2489430838945316</v>
      </c>
    </row>
    <row r="473" spans="2:59" x14ac:dyDescent="0.35">
      <c r="B473" s="19" t="s">
        <v>201</v>
      </c>
      <c r="C473" s="20">
        <v>0.32739050535186159</v>
      </c>
      <c r="D473" s="20">
        <v>0.3335977668526609</v>
      </c>
      <c r="E473" s="20">
        <v>0.28629074685001932</v>
      </c>
      <c r="F473" s="20">
        <v>0.30529883872151881</v>
      </c>
      <c r="G473" s="20">
        <v>0.33280497198290337</v>
      </c>
      <c r="H473" s="20">
        <v>0.35075449380379592</v>
      </c>
      <c r="I473" s="20">
        <v>0.35433617328016309</v>
      </c>
      <c r="K473" s="20">
        <v>0.26567824038567128</v>
      </c>
      <c r="L473" s="20">
        <v>0.38813609742634508</v>
      </c>
      <c r="N473" s="20">
        <v>0.38420567598902239</v>
      </c>
      <c r="O473" s="20">
        <v>0.42303083508933798</v>
      </c>
      <c r="P473" s="20">
        <v>0.24692251720234609</v>
      </c>
      <c r="Q473" s="20">
        <v>0.32169231309459739</v>
      </c>
      <c r="R473" s="20">
        <v>0.27068958723402697</v>
      </c>
      <c r="S473" s="20">
        <v>0.34213052031508251</v>
      </c>
      <c r="T473" s="20">
        <v>0.32283984370441959</v>
      </c>
      <c r="U473" s="20">
        <v>0.29058557488902081</v>
      </c>
      <c r="V473" s="20">
        <v>0.3096875658912579</v>
      </c>
      <c r="W473" s="20">
        <v>0.40173717890695881</v>
      </c>
      <c r="X473" s="20">
        <v>0.34880789442324789</v>
      </c>
      <c r="Y473" s="20">
        <v>0.28363553865283558</v>
      </c>
      <c r="AA473" s="20">
        <v>0.27225183639111222</v>
      </c>
      <c r="AB473" s="20">
        <v>0.37478300115074709</v>
      </c>
      <c r="AC473" s="20">
        <v>0.31740717682319142</v>
      </c>
      <c r="AD473" s="20">
        <v>0.34458108934093351</v>
      </c>
      <c r="AF473" s="20">
        <v>0.34769644171414582</v>
      </c>
      <c r="AG473" s="20">
        <v>0.18331176916167441</v>
      </c>
      <c r="AH473" s="20">
        <v>0.28864252434058868</v>
      </c>
      <c r="AI473" s="20">
        <v>0.35716416807580331</v>
      </c>
      <c r="AJ473" s="20">
        <v>0.1646143798462488</v>
      </c>
      <c r="AK473" s="20">
        <v>0.43544976622407078</v>
      </c>
      <c r="AL473" s="20">
        <v>0.50841200843532941</v>
      </c>
      <c r="AM473" s="20">
        <v>0.66870678085134205</v>
      </c>
      <c r="AN473" s="20">
        <v>0.3531435158007013</v>
      </c>
      <c r="AP473" s="20">
        <v>0.36818506920596722</v>
      </c>
      <c r="AQ473" s="20">
        <v>0.20335948627764189</v>
      </c>
      <c r="AR473" s="20">
        <v>0.29778791650021791</v>
      </c>
      <c r="AS473" s="20">
        <v>0.40872036034616921</v>
      </c>
      <c r="AT473" s="20">
        <v>0.16899600613162361</v>
      </c>
      <c r="AU473" s="20">
        <v>0.42822251899222702</v>
      </c>
      <c r="AV473" s="20">
        <v>0.82092130389363593</v>
      </c>
      <c r="AW473" s="20">
        <v>0.50297987108359998</v>
      </c>
      <c r="AY473" s="20">
        <v>0.43627146538476941</v>
      </c>
      <c r="AZ473" s="20">
        <v>0.1388367624623297</v>
      </c>
      <c r="BA473" s="20">
        <v>0.34765848660229032</v>
      </c>
      <c r="BB473" s="20">
        <v>0.33800648202111311</v>
      </c>
      <c r="BC473" s="20">
        <v>0.1469215468168088</v>
      </c>
      <c r="BD473" s="20">
        <v>0.39348027687575149</v>
      </c>
      <c r="BE473" s="20">
        <v>0.82228857504238861</v>
      </c>
      <c r="BF473" s="20">
        <v>0.60884554501973964</v>
      </c>
      <c r="BG473" s="20">
        <v>0.39198081517053079</v>
      </c>
    </row>
    <row r="475" spans="2:59" ht="87" x14ac:dyDescent="0.35">
      <c r="B475" s="17" t="s">
        <v>206</v>
      </c>
    </row>
    <row r="476" spans="2:59" x14ac:dyDescent="0.35">
      <c r="B476" s="18" t="s">
        <v>16</v>
      </c>
    </row>
    <row r="477" spans="2:59" x14ac:dyDescent="0.35">
      <c r="B477" s="19" t="s">
        <v>121</v>
      </c>
      <c r="C477" s="20">
        <v>0.39864834830258861</v>
      </c>
      <c r="D477" s="20">
        <v>0.35303021614606739</v>
      </c>
      <c r="E477" s="20">
        <v>0.45443688304082741</v>
      </c>
      <c r="F477" s="20">
        <v>0.42970281136542549</v>
      </c>
      <c r="G477" s="20">
        <v>0.39603947244928361</v>
      </c>
      <c r="H477" s="20">
        <v>0.4242107794778065</v>
      </c>
      <c r="I477" s="20">
        <v>0.34381035108541308</v>
      </c>
      <c r="K477" s="20">
        <v>0.43254105418826849</v>
      </c>
      <c r="L477" s="20">
        <v>0.36520752792740241</v>
      </c>
      <c r="N477" s="20">
        <v>0.46975071641108551</v>
      </c>
      <c r="O477" s="20">
        <v>0.39550462753427978</v>
      </c>
      <c r="P477" s="20">
        <v>0.41208858150386168</v>
      </c>
      <c r="Q477" s="20">
        <v>0.34786674614539309</v>
      </c>
      <c r="R477" s="20">
        <v>0.51683193458418053</v>
      </c>
      <c r="S477" s="20">
        <v>0.31601395214529793</v>
      </c>
      <c r="T477" s="20">
        <v>0.39882711816043442</v>
      </c>
      <c r="U477" s="20">
        <v>0.34124006448762362</v>
      </c>
      <c r="V477" s="20">
        <v>0.43707463134635888</v>
      </c>
      <c r="W477" s="20">
        <v>0.36632370371178041</v>
      </c>
      <c r="X477" s="20">
        <v>0.36158085829707443</v>
      </c>
      <c r="Y477" s="20">
        <v>0.34995307666611242</v>
      </c>
      <c r="AA477" s="20">
        <v>0.51209728102267171</v>
      </c>
      <c r="AB477" s="20">
        <v>0.42794374917734029</v>
      </c>
      <c r="AC477" s="20">
        <v>0.332592582036909</v>
      </c>
      <c r="AD477" s="20">
        <v>0.30224112946026588</v>
      </c>
      <c r="AF477" s="20">
        <v>0.27231502576827471</v>
      </c>
      <c r="AG477" s="20">
        <v>0.61467545554603298</v>
      </c>
      <c r="AH477" s="20">
        <v>0.56477752697702699</v>
      </c>
      <c r="AI477" s="20">
        <v>0.35272671157463298</v>
      </c>
      <c r="AJ477" s="20">
        <v>8.5621415312916199E-2</v>
      </c>
      <c r="AK477" s="20">
        <v>0.51970002758763312</v>
      </c>
      <c r="AL477" s="20">
        <v>0.2421808913143102</v>
      </c>
      <c r="AM477" s="20">
        <v>0.140023366083915</v>
      </c>
      <c r="AN477" s="20">
        <v>0.38944712045121671</v>
      </c>
      <c r="AP477" s="20">
        <v>0.26803314076118567</v>
      </c>
      <c r="AQ477" s="20">
        <v>0.62652255026177461</v>
      </c>
      <c r="AR477" s="20">
        <v>0.56510862296055864</v>
      </c>
      <c r="AS477" s="20">
        <v>0.4303519717952794</v>
      </c>
      <c r="AT477" s="20">
        <v>0.12918715101667311</v>
      </c>
      <c r="AU477" s="20">
        <v>0.51562343814311162</v>
      </c>
      <c r="AV477" s="20">
        <v>0.11471379284004431</v>
      </c>
      <c r="AW477" s="20">
        <v>0.27864397718727829</v>
      </c>
      <c r="AY477" s="20">
        <v>0.35880533177998652</v>
      </c>
      <c r="AZ477" s="20">
        <v>0.73178242676837968</v>
      </c>
      <c r="BA477" s="20">
        <v>0.5437973621989286</v>
      </c>
      <c r="BB477" s="20">
        <v>0.52522053501569632</v>
      </c>
      <c r="BC477" s="20">
        <v>0.11751634479134281</v>
      </c>
      <c r="BD477" s="20">
        <v>0.51964219068526596</v>
      </c>
      <c r="BE477" s="20">
        <v>0.13112176908695261</v>
      </c>
      <c r="BF477" s="20">
        <v>0.30291376036870687</v>
      </c>
      <c r="BG477" s="20">
        <v>0.36290850635722771</v>
      </c>
    </row>
    <row r="478" spans="2:59" x14ac:dyDescent="0.35">
      <c r="B478" s="19" t="s">
        <v>186</v>
      </c>
      <c r="C478" s="20">
        <v>0.26717957564723172</v>
      </c>
      <c r="D478" s="20">
        <v>0.30345104817460389</v>
      </c>
      <c r="E478" s="20">
        <v>0.27659644981576231</v>
      </c>
      <c r="F478" s="20">
        <v>0.2486120362665972</v>
      </c>
      <c r="G478" s="20">
        <v>0.26675125753604823</v>
      </c>
      <c r="H478" s="20">
        <v>0.21759283450776071</v>
      </c>
      <c r="I478" s="20">
        <v>0.2839279864042088</v>
      </c>
      <c r="K478" s="20">
        <v>0.3015333077277022</v>
      </c>
      <c r="L478" s="20">
        <v>0.2334493556545631</v>
      </c>
      <c r="N478" s="20">
        <v>0.14002720077460301</v>
      </c>
      <c r="O478" s="20">
        <v>0.2205065253998223</v>
      </c>
      <c r="P478" s="20">
        <v>0.3199696053132553</v>
      </c>
      <c r="Q478" s="20">
        <v>0.27341994907486877</v>
      </c>
      <c r="R478" s="20">
        <v>0.2130517288428796</v>
      </c>
      <c r="S478" s="20">
        <v>0.28683795807711182</v>
      </c>
      <c r="T478" s="20">
        <v>0.29269063378600141</v>
      </c>
      <c r="U478" s="20">
        <v>0.35483314619395478</v>
      </c>
      <c r="V478" s="20">
        <v>0.29742928800192908</v>
      </c>
      <c r="W478" s="20">
        <v>0.2528371041698152</v>
      </c>
      <c r="X478" s="20">
        <v>0.26411141472728678</v>
      </c>
      <c r="Y478" s="20">
        <v>0.29507549373398873</v>
      </c>
      <c r="AA478" s="20">
        <v>0.2245879430008425</v>
      </c>
      <c r="AB478" s="20">
        <v>0.22821771446869049</v>
      </c>
      <c r="AC478" s="20">
        <v>0.3211037246624408</v>
      </c>
      <c r="AD478" s="20">
        <v>0.30691167111607159</v>
      </c>
      <c r="AF478" s="20">
        <v>0.37922267776841578</v>
      </c>
      <c r="AG478" s="20">
        <v>0.17935696859309869</v>
      </c>
      <c r="AH478" s="20">
        <v>0.17602555060603881</v>
      </c>
      <c r="AI478" s="20">
        <v>0.28458409248480232</v>
      </c>
      <c r="AJ478" s="20">
        <v>0.68215117080939391</v>
      </c>
      <c r="AK478" s="20">
        <v>0.12900199859650111</v>
      </c>
      <c r="AL478" s="20">
        <v>0.22792585263000839</v>
      </c>
      <c r="AM478" s="20">
        <v>0.1296120983980705</v>
      </c>
      <c r="AN478" s="20">
        <v>0.27802043236497032</v>
      </c>
      <c r="AP478" s="20">
        <v>0.35237302802158271</v>
      </c>
      <c r="AQ478" s="20">
        <v>0.1702631455315875</v>
      </c>
      <c r="AR478" s="20">
        <v>0.15221075526871669</v>
      </c>
      <c r="AS478" s="20">
        <v>0.15863831812151291</v>
      </c>
      <c r="AT478" s="20">
        <v>0.65002770097811535</v>
      </c>
      <c r="AU478" s="20">
        <v>9.8598186139689098E-2</v>
      </c>
      <c r="AV478" s="20">
        <v>0.1022391806310019</v>
      </c>
      <c r="AW478" s="20">
        <v>0.21201433774260689</v>
      </c>
      <c r="AY478" s="20">
        <v>0.21733813846624919</v>
      </c>
      <c r="AZ478" s="20">
        <v>0.13776319978981941</v>
      </c>
      <c r="BA478" s="20">
        <v>0.12081016466483779</v>
      </c>
      <c r="BB478" s="20">
        <v>0.1548467487973457</v>
      </c>
      <c r="BC478" s="20">
        <v>0.66123643402990051</v>
      </c>
      <c r="BD478" s="20">
        <v>0.101686775846691</v>
      </c>
      <c r="BE478" s="20">
        <v>0.10114568279594589</v>
      </c>
      <c r="BF478" s="20">
        <v>7.7470822624031307E-2</v>
      </c>
      <c r="BG478" s="20">
        <v>0.26317405073810912</v>
      </c>
    </row>
    <row r="479" spans="2:59" x14ac:dyDescent="0.35">
      <c r="B479" s="19" t="s">
        <v>201</v>
      </c>
      <c r="C479" s="20">
        <v>0.33417207605017979</v>
      </c>
      <c r="D479" s="20">
        <v>0.34351873567932889</v>
      </c>
      <c r="E479" s="20">
        <v>0.26896666714341061</v>
      </c>
      <c r="F479" s="20">
        <v>0.32168515236797729</v>
      </c>
      <c r="G479" s="20">
        <v>0.33720927001466822</v>
      </c>
      <c r="H479" s="20">
        <v>0.35819638601443271</v>
      </c>
      <c r="I479" s="20">
        <v>0.37226166251037812</v>
      </c>
      <c r="K479" s="20">
        <v>0.26592563808402919</v>
      </c>
      <c r="L479" s="20">
        <v>0.4013431164180345</v>
      </c>
      <c r="N479" s="20">
        <v>0.39022208281431181</v>
      </c>
      <c r="O479" s="20">
        <v>0.38398884706589781</v>
      </c>
      <c r="P479" s="20">
        <v>0.26794181318288279</v>
      </c>
      <c r="Q479" s="20">
        <v>0.37871330477973802</v>
      </c>
      <c r="R479" s="20">
        <v>0.27011633657293987</v>
      </c>
      <c r="S479" s="20">
        <v>0.39714808977759042</v>
      </c>
      <c r="T479" s="20">
        <v>0.30848224805356428</v>
      </c>
      <c r="U479" s="20">
        <v>0.30392678931842171</v>
      </c>
      <c r="V479" s="20">
        <v>0.26549608065171187</v>
      </c>
      <c r="W479" s="20">
        <v>0.38083919211840428</v>
      </c>
      <c r="X479" s="20">
        <v>0.37430772697563869</v>
      </c>
      <c r="Y479" s="20">
        <v>0.35497142959989908</v>
      </c>
      <c r="AA479" s="20">
        <v>0.26331477597648578</v>
      </c>
      <c r="AB479" s="20">
        <v>0.34383853635396922</v>
      </c>
      <c r="AC479" s="20">
        <v>0.34630369330064997</v>
      </c>
      <c r="AD479" s="20">
        <v>0.39084719942366242</v>
      </c>
      <c r="AF479" s="20">
        <v>0.34846229646330962</v>
      </c>
      <c r="AG479" s="20">
        <v>0.2059675758608682</v>
      </c>
      <c r="AH479" s="20">
        <v>0.25919692241693421</v>
      </c>
      <c r="AI479" s="20">
        <v>0.36268919594056459</v>
      </c>
      <c r="AJ479" s="20">
        <v>0.2322274138776898</v>
      </c>
      <c r="AK479" s="20">
        <v>0.35129797381586603</v>
      </c>
      <c r="AL479" s="20">
        <v>0.52989325605568127</v>
      </c>
      <c r="AM479" s="20">
        <v>0.73036453551801439</v>
      </c>
      <c r="AN479" s="20">
        <v>0.33253244718381331</v>
      </c>
      <c r="AP479" s="20">
        <v>0.37959383121723139</v>
      </c>
      <c r="AQ479" s="20">
        <v>0.20321430420663769</v>
      </c>
      <c r="AR479" s="20">
        <v>0.28268062177072478</v>
      </c>
      <c r="AS479" s="20">
        <v>0.41100971008320758</v>
      </c>
      <c r="AT479" s="20">
        <v>0.2207851480052116</v>
      </c>
      <c r="AU479" s="20">
        <v>0.38577837571719942</v>
      </c>
      <c r="AV479" s="20">
        <v>0.78304702652895397</v>
      </c>
      <c r="AW479" s="20">
        <v>0.50934168507011468</v>
      </c>
      <c r="AY479" s="20">
        <v>0.42385652975376442</v>
      </c>
      <c r="AZ479" s="20">
        <v>0.130454373441801</v>
      </c>
      <c r="BA479" s="20">
        <v>0.3353924731362336</v>
      </c>
      <c r="BB479" s="20">
        <v>0.31993271618695801</v>
      </c>
      <c r="BC479" s="20">
        <v>0.22124722117875659</v>
      </c>
      <c r="BD479" s="20">
        <v>0.37867103346804321</v>
      </c>
      <c r="BE479" s="20">
        <v>0.76773254811710157</v>
      </c>
      <c r="BF479" s="20">
        <v>0.61961541700726186</v>
      </c>
      <c r="BG479" s="20">
        <v>0.37391744290466328</v>
      </c>
    </row>
    <row r="481" spans="2:59" ht="101.5" x14ac:dyDescent="0.35">
      <c r="B481" s="17" t="s">
        <v>207</v>
      </c>
    </row>
    <row r="482" spans="2:59" x14ac:dyDescent="0.35">
      <c r="B482" s="18" t="s">
        <v>16</v>
      </c>
    </row>
    <row r="483" spans="2:59" x14ac:dyDescent="0.35">
      <c r="B483" s="19" t="s">
        <v>121</v>
      </c>
      <c r="C483" s="20">
        <v>0.36965119590613338</v>
      </c>
      <c r="D483" s="20">
        <v>0.36394634527433062</v>
      </c>
      <c r="E483" s="20">
        <v>0.43781306537654358</v>
      </c>
      <c r="F483" s="20">
        <v>0.41840419124455891</v>
      </c>
      <c r="G483" s="20">
        <v>0.33237621537414141</v>
      </c>
      <c r="H483" s="20">
        <v>0.37911674703546872</v>
      </c>
      <c r="I483" s="20">
        <v>0.30269804449143162</v>
      </c>
      <c r="K483" s="20">
        <v>0.40781872105701589</v>
      </c>
      <c r="L483" s="20">
        <v>0.33278317211122888</v>
      </c>
      <c r="N483" s="20">
        <v>0.40933075118623041</v>
      </c>
      <c r="O483" s="20">
        <v>0.3163671671233077</v>
      </c>
      <c r="P483" s="20">
        <v>0.38492946089348368</v>
      </c>
      <c r="Q483" s="20">
        <v>0.38909499557949773</v>
      </c>
      <c r="R483" s="20">
        <v>0.41403090058636838</v>
      </c>
      <c r="S483" s="20">
        <v>0.33931954809792442</v>
      </c>
      <c r="T483" s="20">
        <v>0.43724638979625152</v>
      </c>
      <c r="U483" s="20">
        <v>0.31985322603307648</v>
      </c>
      <c r="V483" s="20">
        <v>0.43707213079006568</v>
      </c>
      <c r="W483" s="20">
        <v>0.3231847174952916</v>
      </c>
      <c r="X483" s="20">
        <v>0.28989685516898828</v>
      </c>
      <c r="Y483" s="20">
        <v>0.33371263700909309</v>
      </c>
      <c r="AA483" s="20">
        <v>0.46388330027724739</v>
      </c>
      <c r="AB483" s="20">
        <v>0.38695643081375392</v>
      </c>
      <c r="AC483" s="20">
        <v>0.31660379247542891</v>
      </c>
      <c r="AD483" s="20">
        <v>0.29766771990984209</v>
      </c>
      <c r="AF483" s="20">
        <v>0.25288813294024881</v>
      </c>
      <c r="AG483" s="20">
        <v>0.56550614727569715</v>
      </c>
      <c r="AH483" s="20">
        <v>0.51247611161491524</v>
      </c>
      <c r="AI483" s="20">
        <v>0.4102994070657433</v>
      </c>
      <c r="AJ483" s="20">
        <v>0.1683121173818875</v>
      </c>
      <c r="AK483" s="20">
        <v>0.44863359879507908</v>
      </c>
      <c r="AL483" s="20">
        <v>0.2109668576833669</v>
      </c>
      <c r="AM483" s="20">
        <v>0.19052242388793569</v>
      </c>
      <c r="AN483" s="20">
        <v>0.3230174788818676</v>
      </c>
      <c r="AP483" s="20">
        <v>0.2732313765216709</v>
      </c>
      <c r="AQ483" s="20">
        <v>0.57024142205267181</v>
      </c>
      <c r="AR483" s="20">
        <v>0.49122463696285917</v>
      </c>
      <c r="AS483" s="20">
        <v>0.45030734531555372</v>
      </c>
      <c r="AT483" s="20">
        <v>0.13476644177463101</v>
      </c>
      <c r="AU483" s="20">
        <v>0.42644798853404209</v>
      </c>
      <c r="AV483" s="20">
        <v>0.11379137241205679</v>
      </c>
      <c r="AW483" s="20">
        <v>0.2438580899305193</v>
      </c>
      <c r="AY483" s="20">
        <v>0.34143277524807969</v>
      </c>
      <c r="AZ483" s="20">
        <v>0.71714476837856533</v>
      </c>
      <c r="BA483" s="20">
        <v>0.46891739030556839</v>
      </c>
      <c r="BB483" s="20">
        <v>0.48317125672801842</v>
      </c>
      <c r="BC483" s="20">
        <v>0.1126904065124478</v>
      </c>
      <c r="BD483" s="20">
        <v>0.47884608608697138</v>
      </c>
      <c r="BE483" s="20">
        <v>9.5444651843222719E-2</v>
      </c>
      <c r="BF483" s="20">
        <v>0.24386236222785251</v>
      </c>
      <c r="BG483" s="20">
        <v>0.29744260317443999</v>
      </c>
    </row>
    <row r="484" spans="2:59" x14ac:dyDescent="0.35">
      <c r="B484" s="19" t="s">
        <v>186</v>
      </c>
      <c r="C484" s="20">
        <v>0.28967536163804619</v>
      </c>
      <c r="D484" s="20">
        <v>0.31669612543666009</v>
      </c>
      <c r="E484" s="20">
        <v>0.29149577592040649</v>
      </c>
      <c r="F484" s="20">
        <v>0.24245387293876791</v>
      </c>
      <c r="G484" s="20">
        <v>0.31318266762028801</v>
      </c>
      <c r="H484" s="20">
        <v>0.2460571188730504</v>
      </c>
      <c r="I484" s="20">
        <v>0.31853920542804992</v>
      </c>
      <c r="K484" s="20">
        <v>0.30788331131842123</v>
      </c>
      <c r="L484" s="20">
        <v>0.27184645159856818</v>
      </c>
      <c r="N484" s="20">
        <v>0.15528933006446519</v>
      </c>
      <c r="O484" s="20">
        <v>0.24558182378797891</v>
      </c>
      <c r="P484" s="20">
        <v>0.32410083279552437</v>
      </c>
      <c r="Q484" s="20">
        <v>0.34093548819831943</v>
      </c>
      <c r="R484" s="20">
        <v>0.298763766493227</v>
      </c>
      <c r="S484" s="20">
        <v>0.28687710335618982</v>
      </c>
      <c r="T484" s="20">
        <v>0.2529188742371733</v>
      </c>
      <c r="U484" s="20">
        <v>0.35448079608326982</v>
      </c>
      <c r="V484" s="20">
        <v>0.28386542662368031</v>
      </c>
      <c r="W484" s="20">
        <v>0.30166825169361372</v>
      </c>
      <c r="X484" s="20">
        <v>0.30770325515990982</v>
      </c>
      <c r="Y484" s="20">
        <v>0.32767536249788348</v>
      </c>
      <c r="AA484" s="20">
        <v>0.2484952761402407</v>
      </c>
      <c r="AB484" s="20">
        <v>0.2420133826428893</v>
      </c>
      <c r="AC484" s="20">
        <v>0.34207678968208599</v>
      </c>
      <c r="AD484" s="20">
        <v>0.33833261347941018</v>
      </c>
      <c r="AF484" s="20">
        <v>0.41077822698766331</v>
      </c>
      <c r="AG484" s="20">
        <v>0.18828420245967459</v>
      </c>
      <c r="AH484" s="20">
        <v>0.19008144905171609</v>
      </c>
      <c r="AI484" s="20">
        <v>0.27195572115878341</v>
      </c>
      <c r="AJ484" s="20">
        <v>0.64385168241466151</v>
      </c>
      <c r="AK484" s="20">
        <v>0.12975072033390581</v>
      </c>
      <c r="AL484" s="20">
        <v>0.26930024976882799</v>
      </c>
      <c r="AM484" s="20">
        <v>0.18700019044903859</v>
      </c>
      <c r="AN484" s="20">
        <v>0.3257251548513791</v>
      </c>
      <c r="AP484" s="20">
        <v>0.36315377717497799</v>
      </c>
      <c r="AQ484" s="20">
        <v>0.18619259358249979</v>
      </c>
      <c r="AR484" s="20">
        <v>0.20121229720380421</v>
      </c>
      <c r="AS484" s="20">
        <v>0.17924197892228841</v>
      </c>
      <c r="AT484" s="20">
        <v>0.65845586695814007</v>
      </c>
      <c r="AU484" s="20">
        <v>0.1313694162333113</v>
      </c>
      <c r="AV484" s="20">
        <v>9.6873310519348971E-2</v>
      </c>
      <c r="AW484" s="20">
        <v>0.25875958184765102</v>
      </c>
      <c r="AY484" s="20">
        <v>0.27380873544223883</v>
      </c>
      <c r="AZ484" s="20">
        <v>0.1188038590465353</v>
      </c>
      <c r="BA484" s="20">
        <v>0.1295748331968575</v>
      </c>
      <c r="BB484" s="20">
        <v>0.18477608969017839</v>
      </c>
      <c r="BC484" s="20">
        <v>0.6857467636308946</v>
      </c>
      <c r="BD484" s="20">
        <v>0.14449898683714321</v>
      </c>
      <c r="BE484" s="20">
        <v>0.15445977379116771</v>
      </c>
      <c r="BF484" s="20">
        <v>0.1426295029717313</v>
      </c>
      <c r="BG484" s="20">
        <v>0.22180804045769231</v>
      </c>
    </row>
    <row r="485" spans="2:59" x14ac:dyDescent="0.35">
      <c r="B485" s="19" t="s">
        <v>201</v>
      </c>
      <c r="C485" s="20">
        <v>0.34067344245582049</v>
      </c>
      <c r="D485" s="20">
        <v>0.31935752928900951</v>
      </c>
      <c r="E485" s="20">
        <v>0.27069115870304999</v>
      </c>
      <c r="F485" s="20">
        <v>0.33914193581667312</v>
      </c>
      <c r="G485" s="20">
        <v>0.35444111700557068</v>
      </c>
      <c r="H485" s="20">
        <v>0.37482613409148069</v>
      </c>
      <c r="I485" s="20">
        <v>0.37876275008051868</v>
      </c>
      <c r="K485" s="20">
        <v>0.28429796762456278</v>
      </c>
      <c r="L485" s="20">
        <v>0.39537037629020289</v>
      </c>
      <c r="N485" s="20">
        <v>0.43537991874930448</v>
      </c>
      <c r="O485" s="20">
        <v>0.43805100908871342</v>
      </c>
      <c r="P485" s="20">
        <v>0.29096970631099173</v>
      </c>
      <c r="Q485" s="20">
        <v>0.2699695162221829</v>
      </c>
      <c r="R485" s="20">
        <v>0.28720533292040468</v>
      </c>
      <c r="S485" s="20">
        <v>0.37380334854588593</v>
      </c>
      <c r="T485" s="20">
        <v>0.30983473596657518</v>
      </c>
      <c r="U485" s="20">
        <v>0.32566597788365381</v>
      </c>
      <c r="V485" s="20">
        <v>0.27906244258625401</v>
      </c>
      <c r="W485" s="20">
        <v>0.37514703081109441</v>
      </c>
      <c r="X485" s="20">
        <v>0.40239988967110168</v>
      </c>
      <c r="Y485" s="20">
        <v>0.33861200049302342</v>
      </c>
      <c r="AA485" s="20">
        <v>0.28762142358251203</v>
      </c>
      <c r="AB485" s="20">
        <v>0.37103018654335679</v>
      </c>
      <c r="AC485" s="20">
        <v>0.34131941784248487</v>
      </c>
      <c r="AD485" s="20">
        <v>0.36399966661074762</v>
      </c>
      <c r="AF485" s="20">
        <v>0.33633364007208788</v>
      </c>
      <c r="AG485" s="20">
        <v>0.24620965026462821</v>
      </c>
      <c r="AH485" s="20">
        <v>0.2974424393333685</v>
      </c>
      <c r="AI485" s="20">
        <v>0.31774487177547323</v>
      </c>
      <c r="AJ485" s="20">
        <v>0.18783620020345099</v>
      </c>
      <c r="AK485" s="20">
        <v>0.4216156808710152</v>
      </c>
      <c r="AL485" s="20">
        <v>0.51973289254780486</v>
      </c>
      <c r="AM485" s="20">
        <v>0.62247738566302568</v>
      </c>
      <c r="AN485" s="20">
        <v>0.35125736626675341</v>
      </c>
      <c r="AP485" s="20">
        <v>0.36361484630335111</v>
      </c>
      <c r="AQ485" s="20">
        <v>0.24356598436482829</v>
      </c>
      <c r="AR485" s="20">
        <v>0.30756306583333659</v>
      </c>
      <c r="AS485" s="20">
        <v>0.37045067576215801</v>
      </c>
      <c r="AT485" s="20">
        <v>0.20677769126722881</v>
      </c>
      <c r="AU485" s="20">
        <v>0.44218259523264669</v>
      </c>
      <c r="AV485" s="20">
        <v>0.78933531706859439</v>
      </c>
      <c r="AW485" s="20">
        <v>0.49738232822182971</v>
      </c>
      <c r="AY485" s="20">
        <v>0.38475848930968171</v>
      </c>
      <c r="AZ485" s="20">
        <v>0.16405137257489949</v>
      </c>
      <c r="BA485" s="20">
        <v>0.40150777649757408</v>
      </c>
      <c r="BB485" s="20">
        <v>0.33205265358180319</v>
      </c>
      <c r="BC485" s="20">
        <v>0.20156282985665749</v>
      </c>
      <c r="BD485" s="20">
        <v>0.37665492707588549</v>
      </c>
      <c r="BE485" s="20">
        <v>0.75009557436560981</v>
      </c>
      <c r="BF485" s="20">
        <v>0.61350813480041644</v>
      </c>
      <c r="BG485" s="20">
        <v>0.48074935636786781</v>
      </c>
    </row>
    <row r="487" spans="2:59" ht="87" x14ac:dyDescent="0.35">
      <c r="B487" s="17" t="s">
        <v>208</v>
      </c>
    </row>
    <row r="488" spans="2:59" x14ac:dyDescent="0.35">
      <c r="B488" s="18" t="s">
        <v>16</v>
      </c>
    </row>
    <row r="489" spans="2:59" x14ac:dyDescent="0.35">
      <c r="B489" s="19" t="s">
        <v>121</v>
      </c>
      <c r="C489" s="20">
        <v>0.37260236694280358</v>
      </c>
      <c r="D489" s="20">
        <v>0.32717805277085399</v>
      </c>
      <c r="E489" s="20">
        <v>0.40089901339125339</v>
      </c>
      <c r="F489" s="20">
        <v>0.40392795231859258</v>
      </c>
      <c r="G489" s="20">
        <v>0.34888173377418841</v>
      </c>
      <c r="H489" s="20">
        <v>0.41123045076256498</v>
      </c>
      <c r="I489" s="20">
        <v>0.34795461647310177</v>
      </c>
      <c r="K489" s="20">
        <v>0.39989556696634082</v>
      </c>
      <c r="L489" s="20">
        <v>0.34639260168186831</v>
      </c>
      <c r="N489" s="20">
        <v>0.40118175596766292</v>
      </c>
      <c r="O489" s="20">
        <v>0.38544595935921783</v>
      </c>
      <c r="P489" s="20">
        <v>0.40052391218467542</v>
      </c>
      <c r="Q489" s="20">
        <v>0.40109370548657719</v>
      </c>
      <c r="R489" s="20">
        <v>0.41478256304919381</v>
      </c>
      <c r="S489" s="20">
        <v>0.33368760554682247</v>
      </c>
      <c r="T489" s="20">
        <v>0.36576450501104057</v>
      </c>
      <c r="U489" s="20">
        <v>0.36586040726663749</v>
      </c>
      <c r="V489" s="20">
        <v>0.3993197646902929</v>
      </c>
      <c r="W489" s="20">
        <v>0.34581397069140118</v>
      </c>
      <c r="X489" s="20">
        <v>0.36454621874763937</v>
      </c>
      <c r="Y489" s="20">
        <v>0.31111428180718659</v>
      </c>
      <c r="AA489" s="20">
        <v>0.47099335667548592</v>
      </c>
      <c r="AB489" s="20">
        <v>0.39504753459749392</v>
      </c>
      <c r="AC489" s="20">
        <v>0.30425506883058628</v>
      </c>
      <c r="AD489" s="20">
        <v>0.30426794318836781</v>
      </c>
      <c r="AF489" s="20">
        <v>0.25578228727615537</v>
      </c>
      <c r="AG489" s="20">
        <v>0.59084480269918238</v>
      </c>
      <c r="AH489" s="20">
        <v>0.49802414173106607</v>
      </c>
      <c r="AI489" s="20">
        <v>0.3405889544090191</v>
      </c>
      <c r="AJ489" s="20">
        <v>0.1327911089563987</v>
      </c>
      <c r="AK489" s="20">
        <v>0.41801283210455259</v>
      </c>
      <c r="AL489" s="20">
        <v>0.22246875392777521</v>
      </c>
      <c r="AM489" s="20">
        <v>0.1611617831297302</v>
      </c>
      <c r="AN489" s="20">
        <v>0.33224889242746919</v>
      </c>
      <c r="AP489" s="20">
        <v>0.26046919311368028</v>
      </c>
      <c r="AQ489" s="20">
        <v>0.60189325533469906</v>
      </c>
      <c r="AR489" s="20">
        <v>0.53697082367882787</v>
      </c>
      <c r="AS489" s="20">
        <v>0.36772766029937592</v>
      </c>
      <c r="AT489" s="20">
        <v>0.1077714347392838</v>
      </c>
      <c r="AU489" s="20">
        <v>0.4146754931466004</v>
      </c>
      <c r="AV489" s="20">
        <v>7.5503451281316192E-2</v>
      </c>
      <c r="AW489" s="20">
        <v>0.25626909764125089</v>
      </c>
      <c r="AY489" s="20">
        <v>0.35100678762434351</v>
      </c>
      <c r="AZ489" s="20">
        <v>0.69510983101354495</v>
      </c>
      <c r="BA489" s="20">
        <v>0.51768174362464736</v>
      </c>
      <c r="BB489" s="20">
        <v>0.49337360376719352</v>
      </c>
      <c r="BC489" s="20">
        <v>0.10281424971044439</v>
      </c>
      <c r="BD489" s="20">
        <v>0.43285962444688791</v>
      </c>
      <c r="BE489" s="20">
        <v>0.13413224582679481</v>
      </c>
      <c r="BF489" s="20">
        <v>0.25658726902425227</v>
      </c>
      <c r="BG489" s="20">
        <v>0.33449741237562891</v>
      </c>
    </row>
    <row r="490" spans="2:59" x14ac:dyDescent="0.35">
      <c r="B490" s="19" t="s">
        <v>186</v>
      </c>
      <c r="C490" s="20">
        <v>0.30035675323661309</v>
      </c>
      <c r="D490" s="20">
        <v>0.32801879380485882</v>
      </c>
      <c r="E490" s="20">
        <v>0.32165259774990768</v>
      </c>
      <c r="F490" s="20">
        <v>0.28296602679619859</v>
      </c>
      <c r="G490" s="20">
        <v>0.31037943148414621</v>
      </c>
      <c r="H490" s="20">
        <v>0.23707151516907901</v>
      </c>
      <c r="I490" s="20">
        <v>0.31300856313501002</v>
      </c>
      <c r="K490" s="20">
        <v>0.34444205032379399</v>
      </c>
      <c r="L490" s="20">
        <v>0.25723927190468049</v>
      </c>
      <c r="N490" s="20">
        <v>0.20203641257657939</v>
      </c>
      <c r="O490" s="20">
        <v>0.29224029832963838</v>
      </c>
      <c r="P490" s="20">
        <v>0.31659756958284929</v>
      </c>
      <c r="Q490" s="20">
        <v>0.30748484703510359</v>
      </c>
      <c r="R490" s="20">
        <v>0.32238961965701901</v>
      </c>
      <c r="S490" s="20">
        <v>0.29929793074757699</v>
      </c>
      <c r="T490" s="20">
        <v>0.32124459958270102</v>
      </c>
      <c r="U490" s="20">
        <v>0.34955214312297028</v>
      </c>
      <c r="V490" s="20">
        <v>0.30086941345318863</v>
      </c>
      <c r="W490" s="20">
        <v>0.28737149452704702</v>
      </c>
      <c r="X490" s="20">
        <v>0.2794625865567501</v>
      </c>
      <c r="Y490" s="20">
        <v>0.33430879973997801</v>
      </c>
      <c r="AA490" s="20">
        <v>0.2519640670241059</v>
      </c>
      <c r="AB490" s="20">
        <v>0.24337168122614131</v>
      </c>
      <c r="AC490" s="20">
        <v>0.37088242030525981</v>
      </c>
      <c r="AD490" s="20">
        <v>0.35056101745558732</v>
      </c>
      <c r="AF490" s="20">
        <v>0.42170066112054028</v>
      </c>
      <c r="AG490" s="20">
        <v>0.20185895497342901</v>
      </c>
      <c r="AH490" s="20">
        <v>0.211547354892856</v>
      </c>
      <c r="AI490" s="20">
        <v>0.27404196222123273</v>
      </c>
      <c r="AJ490" s="20">
        <v>0.73246231240167203</v>
      </c>
      <c r="AK490" s="20">
        <v>0.17574622235600129</v>
      </c>
      <c r="AL490" s="20">
        <v>0.26534353965288188</v>
      </c>
      <c r="AM490" s="20">
        <v>0.12357533967890021</v>
      </c>
      <c r="AN490" s="20">
        <v>0.33293883057083312</v>
      </c>
      <c r="AP490" s="20">
        <v>0.39857468103876892</v>
      </c>
      <c r="AQ490" s="20">
        <v>0.19004734493521</v>
      </c>
      <c r="AR490" s="20">
        <v>0.18550971492599791</v>
      </c>
      <c r="AS490" s="20">
        <v>0.17990930942539041</v>
      </c>
      <c r="AT490" s="20">
        <v>0.71421044019701752</v>
      </c>
      <c r="AU490" s="20">
        <v>0.1750647167765485</v>
      </c>
      <c r="AV490" s="20">
        <v>6.2056974472714882E-2</v>
      </c>
      <c r="AW490" s="20">
        <v>0.240156463050306</v>
      </c>
      <c r="AY490" s="20">
        <v>0.26552482631592772</v>
      </c>
      <c r="AZ490" s="20">
        <v>0.14890072037825811</v>
      </c>
      <c r="BA490" s="20">
        <v>0.1484986558670825</v>
      </c>
      <c r="BB490" s="20">
        <v>0.17048794982295501</v>
      </c>
      <c r="BC490" s="20">
        <v>0.7162839323202369</v>
      </c>
      <c r="BD490" s="20">
        <v>0.1769116496696771</v>
      </c>
      <c r="BE490" s="20">
        <v>0.11626895361011549</v>
      </c>
      <c r="BF490" s="20">
        <v>0.1190945190776951</v>
      </c>
      <c r="BG490" s="20">
        <v>0.27160378606189228</v>
      </c>
    </row>
    <row r="491" spans="2:59" x14ac:dyDescent="0.35">
      <c r="B491" s="19" t="s">
        <v>201</v>
      </c>
      <c r="C491" s="20">
        <v>0.32704087982058327</v>
      </c>
      <c r="D491" s="20">
        <v>0.34480315342428752</v>
      </c>
      <c r="E491" s="20">
        <v>0.27744838885883899</v>
      </c>
      <c r="F491" s="20">
        <v>0.31310602088520872</v>
      </c>
      <c r="G491" s="20">
        <v>0.3407388347416655</v>
      </c>
      <c r="H491" s="20">
        <v>0.35169803406835581</v>
      </c>
      <c r="I491" s="20">
        <v>0.33903682039188843</v>
      </c>
      <c r="K491" s="20">
        <v>0.25566238270986519</v>
      </c>
      <c r="L491" s="20">
        <v>0.39636812641345109</v>
      </c>
      <c r="N491" s="20">
        <v>0.39678183145575779</v>
      </c>
      <c r="O491" s="20">
        <v>0.3223137423111439</v>
      </c>
      <c r="P491" s="20">
        <v>0.28287851823247517</v>
      </c>
      <c r="Q491" s="20">
        <v>0.29142144747831922</v>
      </c>
      <c r="R491" s="20">
        <v>0.26282781729378729</v>
      </c>
      <c r="S491" s="20">
        <v>0.36701446370560048</v>
      </c>
      <c r="T491" s="20">
        <v>0.31299089540625841</v>
      </c>
      <c r="U491" s="20">
        <v>0.28458744961039217</v>
      </c>
      <c r="V491" s="20">
        <v>0.29981082185651831</v>
      </c>
      <c r="W491" s="20">
        <v>0.3668145347815514</v>
      </c>
      <c r="X491" s="20">
        <v>0.35599119469561041</v>
      </c>
      <c r="Y491" s="20">
        <v>0.35457691845283562</v>
      </c>
      <c r="AA491" s="20">
        <v>0.27704257630040829</v>
      </c>
      <c r="AB491" s="20">
        <v>0.36158078417636491</v>
      </c>
      <c r="AC491" s="20">
        <v>0.32486251086415369</v>
      </c>
      <c r="AD491" s="20">
        <v>0.34517103935604498</v>
      </c>
      <c r="AF491" s="20">
        <v>0.32251705160330429</v>
      </c>
      <c r="AG491" s="20">
        <v>0.2072962423273885</v>
      </c>
      <c r="AH491" s="20">
        <v>0.29042850337607778</v>
      </c>
      <c r="AI491" s="20">
        <v>0.38536908336974812</v>
      </c>
      <c r="AJ491" s="20">
        <v>0.13474657864192921</v>
      </c>
      <c r="AK491" s="20">
        <v>0.40624094553944612</v>
      </c>
      <c r="AL491" s="20">
        <v>0.51218770641934275</v>
      </c>
      <c r="AM491" s="20">
        <v>0.71526287719136961</v>
      </c>
      <c r="AN491" s="20">
        <v>0.33481227700169769</v>
      </c>
      <c r="AP491" s="20">
        <v>0.3409561258475507</v>
      </c>
      <c r="AQ491" s="20">
        <v>0.20805939973009069</v>
      </c>
      <c r="AR491" s="20">
        <v>0.27751946139517419</v>
      </c>
      <c r="AS491" s="20">
        <v>0.45236303027523372</v>
      </c>
      <c r="AT491" s="20">
        <v>0.17801812506369871</v>
      </c>
      <c r="AU491" s="20">
        <v>0.41025979007685109</v>
      </c>
      <c r="AV491" s="20">
        <v>0.86243957424596895</v>
      </c>
      <c r="AW491" s="20">
        <v>0.50357443930844303</v>
      </c>
      <c r="AY491" s="20">
        <v>0.38346838605972883</v>
      </c>
      <c r="AZ491" s="20">
        <v>0.15598944860819711</v>
      </c>
      <c r="BA491" s="20">
        <v>0.33381960050826992</v>
      </c>
      <c r="BB491" s="20">
        <v>0.33613844640985158</v>
      </c>
      <c r="BC491" s="20">
        <v>0.18090181796931859</v>
      </c>
      <c r="BD491" s="20">
        <v>0.39022872588343499</v>
      </c>
      <c r="BE491" s="20">
        <v>0.7495988005630897</v>
      </c>
      <c r="BF491" s="20">
        <v>0.62431821189805259</v>
      </c>
      <c r="BG491" s="20">
        <v>0.39389880156247892</v>
      </c>
    </row>
    <row r="493" spans="2:59" ht="87" x14ac:dyDescent="0.35">
      <c r="B493" s="17" t="s">
        <v>209</v>
      </c>
    </row>
    <row r="494" spans="2:59" x14ac:dyDescent="0.35">
      <c r="B494" s="18" t="s">
        <v>16</v>
      </c>
    </row>
    <row r="495" spans="2:59" x14ac:dyDescent="0.35">
      <c r="B495" s="19" t="s">
        <v>210</v>
      </c>
      <c r="C495" s="20">
        <v>0.1647365113098393</v>
      </c>
      <c r="D495" s="20">
        <v>0.16013048834216451</v>
      </c>
      <c r="E495" s="20">
        <v>0.22248626685717091</v>
      </c>
      <c r="F495" s="20">
        <v>0.15952989026025419</v>
      </c>
      <c r="G495" s="20">
        <v>0.16113037598258759</v>
      </c>
      <c r="H495" s="20">
        <v>0.15079149097921929</v>
      </c>
      <c r="I495" s="20">
        <v>0.13751379434006461</v>
      </c>
      <c r="K495" s="20">
        <v>0.18211419621974159</v>
      </c>
      <c r="L495" s="20">
        <v>0.1484182084834017</v>
      </c>
      <c r="N495" s="20">
        <v>0.18559589489627981</v>
      </c>
      <c r="O495" s="20">
        <v>0.29930951967124148</v>
      </c>
      <c r="P495" s="20">
        <v>0.1477885421501989</v>
      </c>
      <c r="Q495" s="20">
        <v>0.1563811692082524</v>
      </c>
      <c r="R495" s="20">
        <v>0.2252978220770967</v>
      </c>
      <c r="S495" s="20">
        <v>0.1240359615295507</v>
      </c>
      <c r="T495" s="20">
        <v>0.1649900370327573</v>
      </c>
      <c r="U495" s="20">
        <v>0.16803382885836499</v>
      </c>
      <c r="V495" s="20">
        <v>0.16313202875981839</v>
      </c>
      <c r="W495" s="20">
        <v>0.1579111028658233</v>
      </c>
      <c r="X495" s="20">
        <v>0.12445356037590111</v>
      </c>
      <c r="Y495" s="20">
        <v>0.1193684888191377</v>
      </c>
      <c r="AA495" s="20">
        <v>0.21929770872426349</v>
      </c>
      <c r="AB495" s="20">
        <v>0.16037975459237949</v>
      </c>
      <c r="AC495" s="20">
        <v>0.12345042416488609</v>
      </c>
      <c r="AD495" s="20">
        <v>0.1471804705234401</v>
      </c>
      <c r="AF495" s="20">
        <v>0.1108597278314583</v>
      </c>
      <c r="AG495" s="20">
        <v>0.25619859825668451</v>
      </c>
      <c r="AH495" s="20">
        <v>0.16174758677013301</v>
      </c>
      <c r="AI495" s="20">
        <v>0.18617968843372831</v>
      </c>
      <c r="AJ495" s="20">
        <v>0.1391279064747202</v>
      </c>
      <c r="AK495" s="20">
        <v>0.20460167040210811</v>
      </c>
      <c r="AL495" s="20">
        <v>0.1144914019721313</v>
      </c>
      <c r="AM495" s="20">
        <v>5.0272167665225638E-2</v>
      </c>
      <c r="AN495" s="20">
        <v>0.1431793338857951</v>
      </c>
      <c r="AP495" s="20">
        <v>0.1221447177686506</v>
      </c>
      <c r="AQ495" s="20">
        <v>0.26199758656009198</v>
      </c>
      <c r="AR495" s="20">
        <v>0.17179576730971191</v>
      </c>
      <c r="AS495" s="20">
        <v>0.16224397594919121</v>
      </c>
      <c r="AT495" s="20">
        <v>8.2146792091295967E-2</v>
      </c>
      <c r="AU495" s="20">
        <v>0.19755276212963779</v>
      </c>
      <c r="AV495" s="20">
        <v>4.2401010656289803E-2</v>
      </c>
      <c r="AW495" s="20">
        <v>0.1112495749900235</v>
      </c>
      <c r="AY495" s="20">
        <v>0.13731200459709769</v>
      </c>
      <c r="AZ495" s="20">
        <v>0.33870152822756888</v>
      </c>
      <c r="BA495" s="20">
        <v>0.12609581852921789</v>
      </c>
      <c r="BB495" s="20">
        <v>0.17199001929990729</v>
      </c>
      <c r="BC495" s="20">
        <v>8.8766722992875469E-2</v>
      </c>
      <c r="BD495" s="20">
        <v>0.227524121744763</v>
      </c>
      <c r="BE495" s="20">
        <v>3.7717576314665817E-2</v>
      </c>
      <c r="BF495" s="20">
        <v>8.644641102646082E-2</v>
      </c>
      <c r="BG495" s="20">
        <v>0.17016462002456739</v>
      </c>
    </row>
    <row r="496" spans="2:59" x14ac:dyDescent="0.35">
      <c r="B496" s="19" t="s">
        <v>211</v>
      </c>
      <c r="C496" s="20">
        <v>0.27993403830087621</v>
      </c>
      <c r="D496" s="20">
        <v>0.32961920718496868</v>
      </c>
      <c r="E496" s="20">
        <v>0.31310728973536051</v>
      </c>
      <c r="F496" s="20">
        <v>0.27853599114434702</v>
      </c>
      <c r="G496" s="20">
        <v>0.26303620312387122</v>
      </c>
      <c r="H496" s="20">
        <v>0.29569186032774553</v>
      </c>
      <c r="I496" s="20">
        <v>0.2242340373077345</v>
      </c>
      <c r="K496" s="20">
        <v>0.28495399462037202</v>
      </c>
      <c r="L496" s="20">
        <v>0.27391467041364009</v>
      </c>
      <c r="N496" s="20">
        <v>0.24212862139456939</v>
      </c>
      <c r="O496" s="20">
        <v>0.14009461823565511</v>
      </c>
      <c r="P496" s="20">
        <v>0.24073517249171031</v>
      </c>
      <c r="Q496" s="20">
        <v>0.29308503836461658</v>
      </c>
      <c r="R496" s="20">
        <v>0.33139707671552843</v>
      </c>
      <c r="S496" s="20">
        <v>0.26132951159969581</v>
      </c>
      <c r="T496" s="20">
        <v>0.31150256360939549</v>
      </c>
      <c r="U496" s="20">
        <v>0.25141997296672991</v>
      </c>
      <c r="V496" s="20">
        <v>0.34219619087317288</v>
      </c>
      <c r="W496" s="20">
        <v>0.30509815575631771</v>
      </c>
      <c r="X496" s="20">
        <v>0.22363241542936829</v>
      </c>
      <c r="Y496" s="20">
        <v>0.25452031679364262</v>
      </c>
      <c r="AA496" s="20">
        <v>0.31427444287481998</v>
      </c>
      <c r="AB496" s="20">
        <v>0.28688173053290988</v>
      </c>
      <c r="AC496" s="20">
        <v>0.25673194155774398</v>
      </c>
      <c r="AD496" s="20">
        <v>0.25409442118245462</v>
      </c>
      <c r="AF496" s="20">
        <v>0.23379925993011549</v>
      </c>
      <c r="AG496" s="20">
        <v>0.38946698272350722</v>
      </c>
      <c r="AH496" s="20">
        <v>0.34031408877854619</v>
      </c>
      <c r="AI496" s="20">
        <v>0.27363331338588759</v>
      </c>
      <c r="AJ496" s="20">
        <v>0.1175363355498025</v>
      </c>
      <c r="AK496" s="20">
        <v>0.3014427815745499</v>
      </c>
      <c r="AL496" s="20">
        <v>0.19348788983497911</v>
      </c>
      <c r="AM496" s="20">
        <v>0.2256518308014864</v>
      </c>
      <c r="AN496" s="20">
        <v>0.23436220889058709</v>
      </c>
      <c r="AP496" s="20">
        <v>0.23969565083174649</v>
      </c>
      <c r="AQ496" s="20">
        <v>0.37296333198597698</v>
      </c>
      <c r="AR496" s="20">
        <v>0.34432943130759369</v>
      </c>
      <c r="AS496" s="20">
        <v>0.27683017212540928</v>
      </c>
      <c r="AT496" s="20">
        <v>0.223416835889135</v>
      </c>
      <c r="AU496" s="20">
        <v>0.32861928376600602</v>
      </c>
      <c r="AV496" s="20">
        <v>0.1210019900951582</v>
      </c>
      <c r="AW496" s="20">
        <v>0.19419318164292859</v>
      </c>
      <c r="AY496" s="20">
        <v>0.26632596434069677</v>
      </c>
      <c r="AZ496" s="20">
        <v>0.39223875345711579</v>
      </c>
      <c r="BA496" s="20">
        <v>0.39557586292384572</v>
      </c>
      <c r="BB496" s="20">
        <v>0.36530957247346868</v>
      </c>
      <c r="BC496" s="20">
        <v>0.2016889585832938</v>
      </c>
      <c r="BD496" s="20">
        <v>0.28756945736222272</v>
      </c>
      <c r="BE496" s="20">
        <v>0.11781318271979641</v>
      </c>
      <c r="BF496" s="20">
        <v>0.21774724585185121</v>
      </c>
      <c r="BG496" s="20">
        <v>0.1713813759098031</v>
      </c>
    </row>
    <row r="497" spans="2:59" x14ac:dyDescent="0.35">
      <c r="B497" s="19" t="s">
        <v>212</v>
      </c>
      <c r="C497" s="20">
        <v>0.29893738498766709</v>
      </c>
      <c r="D497" s="20">
        <v>0.2889239516773609</v>
      </c>
      <c r="E497" s="20">
        <v>0.30462226044950602</v>
      </c>
      <c r="F497" s="20">
        <v>0.33480746570527747</v>
      </c>
      <c r="G497" s="20">
        <v>0.34191075748852767</v>
      </c>
      <c r="H497" s="20">
        <v>0.25135888650985561</v>
      </c>
      <c r="I497" s="20">
        <v>0.26922773935394451</v>
      </c>
      <c r="K497" s="20">
        <v>0.25625649809052731</v>
      </c>
      <c r="L497" s="20">
        <v>0.34110119217756901</v>
      </c>
      <c r="N497" s="20">
        <v>0.32491130818950009</v>
      </c>
      <c r="O497" s="20">
        <v>0.30992664603286829</v>
      </c>
      <c r="P497" s="20">
        <v>0.33457619439807612</v>
      </c>
      <c r="Q497" s="20">
        <v>0.32893427257727459</v>
      </c>
      <c r="R497" s="20">
        <v>0.21879451728923979</v>
      </c>
      <c r="S497" s="20">
        <v>0.33163101074918688</v>
      </c>
      <c r="T497" s="20">
        <v>0.25584934969426137</v>
      </c>
      <c r="U497" s="20">
        <v>0.35860385199626732</v>
      </c>
      <c r="V497" s="20">
        <v>0.25835168019018939</v>
      </c>
      <c r="W497" s="20">
        <v>0.28301692402410189</v>
      </c>
      <c r="X497" s="20">
        <v>0.36030988543071779</v>
      </c>
      <c r="Y497" s="20">
        <v>0.31048218549592632</v>
      </c>
      <c r="AA497" s="20">
        <v>0.24219314690536581</v>
      </c>
      <c r="AB497" s="20">
        <v>0.29942130707406878</v>
      </c>
      <c r="AC497" s="20">
        <v>0.33879990121689879</v>
      </c>
      <c r="AD497" s="20">
        <v>0.32540491467341681</v>
      </c>
      <c r="AF497" s="20">
        <v>0.25363116728391383</v>
      </c>
      <c r="AG497" s="20">
        <v>0.23232331961673849</v>
      </c>
      <c r="AH497" s="20">
        <v>0.29387886286434628</v>
      </c>
      <c r="AI497" s="20">
        <v>0.32348157340865469</v>
      </c>
      <c r="AJ497" s="20">
        <v>0.25182710156730598</v>
      </c>
      <c r="AK497" s="20">
        <v>0.28446955836852078</v>
      </c>
      <c r="AL497" s="20">
        <v>0.45557414220142312</v>
      </c>
      <c r="AM497" s="20">
        <v>0.47990859131346297</v>
      </c>
      <c r="AN497" s="20">
        <v>0.35375485676807977</v>
      </c>
      <c r="AP497" s="20">
        <v>0.27520011949662521</v>
      </c>
      <c r="AQ497" s="20">
        <v>0.2276737167148308</v>
      </c>
      <c r="AR497" s="20">
        <v>0.22728254532084849</v>
      </c>
      <c r="AS497" s="20">
        <v>0.31142638059116989</v>
      </c>
      <c r="AT497" s="20">
        <v>0.26652399394623488</v>
      </c>
      <c r="AU497" s="20">
        <v>0.31078751445709751</v>
      </c>
      <c r="AV497" s="20">
        <v>0.59423679042661171</v>
      </c>
      <c r="AW497" s="20">
        <v>0.44349032048278009</v>
      </c>
      <c r="AY497" s="20">
        <v>0.28560516983204859</v>
      </c>
      <c r="AZ497" s="20">
        <v>0.19131243118109989</v>
      </c>
      <c r="BA497" s="20">
        <v>0.27521434133305728</v>
      </c>
      <c r="BB497" s="20">
        <v>0.27216521262205889</v>
      </c>
      <c r="BC497" s="20">
        <v>0.28501726761942248</v>
      </c>
      <c r="BD497" s="20">
        <v>0.34166598257887187</v>
      </c>
      <c r="BE497" s="20">
        <v>0.54545444701123247</v>
      </c>
      <c r="BF497" s="20">
        <v>0.44365545021642422</v>
      </c>
      <c r="BG497" s="20">
        <v>0.33875819257868178</v>
      </c>
    </row>
    <row r="498" spans="2:59" x14ac:dyDescent="0.35">
      <c r="B498" s="19" t="s">
        <v>213</v>
      </c>
      <c r="C498" s="20">
        <v>0.14167138033732249</v>
      </c>
      <c r="D498" s="20">
        <v>0.15712941939587821</v>
      </c>
      <c r="E498" s="20">
        <v>8.5158070866502955E-2</v>
      </c>
      <c r="F498" s="20">
        <v>0.1176367154639324</v>
      </c>
      <c r="G498" s="20">
        <v>0.12886871196111521</v>
      </c>
      <c r="H498" s="20">
        <v>0.16678061883414419</v>
      </c>
      <c r="I498" s="20">
        <v>0.19003151384730191</v>
      </c>
      <c r="K498" s="20">
        <v>0.15527613247366029</v>
      </c>
      <c r="L498" s="20">
        <v>0.12789995226533141</v>
      </c>
      <c r="N498" s="20">
        <v>0.1225086485833581</v>
      </c>
      <c r="O498" s="20">
        <v>0.1119087499369194</v>
      </c>
      <c r="P498" s="20">
        <v>0.1094066580187634</v>
      </c>
      <c r="Q498" s="20">
        <v>0.15412497603586689</v>
      </c>
      <c r="R498" s="20">
        <v>0.1357811795759698</v>
      </c>
      <c r="S498" s="20">
        <v>0.17169073964946349</v>
      </c>
      <c r="T498" s="20">
        <v>0.15813640076065599</v>
      </c>
      <c r="U498" s="20">
        <v>0.13594109115956751</v>
      </c>
      <c r="V498" s="20">
        <v>0.1199767842768262</v>
      </c>
      <c r="W498" s="20">
        <v>0.12888685715463821</v>
      </c>
      <c r="X498" s="20">
        <v>0.16325531892793241</v>
      </c>
      <c r="Y498" s="20">
        <v>0.18967437500397669</v>
      </c>
      <c r="AA498" s="20">
        <v>0.1246614933574869</v>
      </c>
      <c r="AB498" s="20">
        <v>0.14249497817522219</v>
      </c>
      <c r="AC498" s="20">
        <v>0.15526168079510719</v>
      </c>
      <c r="AD498" s="20">
        <v>0.14759774493950731</v>
      </c>
      <c r="AF498" s="20">
        <v>0.21850569073938611</v>
      </c>
      <c r="AG498" s="20">
        <v>7.8679236125455049E-2</v>
      </c>
      <c r="AH498" s="20">
        <v>7.1941189872555808E-2</v>
      </c>
      <c r="AI498" s="20">
        <v>0.1590822211774747</v>
      </c>
      <c r="AJ498" s="20">
        <v>0.19623985738732719</v>
      </c>
      <c r="AK498" s="20">
        <v>8.8767663883468184E-2</v>
      </c>
      <c r="AL498" s="20">
        <v>0.13484491329231221</v>
      </c>
      <c r="AM498" s="20">
        <v>0.12141378569999869</v>
      </c>
      <c r="AN498" s="20">
        <v>0.16253625368901531</v>
      </c>
      <c r="AP498" s="20">
        <v>0.19419999980729241</v>
      </c>
      <c r="AQ498" s="20">
        <v>7.9012359915236641E-2</v>
      </c>
      <c r="AR498" s="20">
        <v>0.12507812672467331</v>
      </c>
      <c r="AS498" s="20">
        <v>0.19052994985670499</v>
      </c>
      <c r="AT498" s="20">
        <v>0.2344975940567737</v>
      </c>
      <c r="AU498" s="20">
        <v>6.7925426293267546E-2</v>
      </c>
      <c r="AV498" s="20">
        <v>8.8286679445935504E-2</v>
      </c>
      <c r="AW498" s="20">
        <v>0.13858368508672481</v>
      </c>
      <c r="AY498" s="20">
        <v>0.1788720755030199</v>
      </c>
      <c r="AZ498" s="20">
        <v>4.8569915561551477E-2</v>
      </c>
      <c r="BA498" s="20">
        <v>9.7878206585005831E-2</v>
      </c>
      <c r="BB498" s="20">
        <v>0.15475111369512351</v>
      </c>
      <c r="BC498" s="20">
        <v>0.21323097472992139</v>
      </c>
      <c r="BD498" s="20">
        <v>4.4360315154140212E-2</v>
      </c>
      <c r="BE498" s="20">
        <v>0.1188194219130906</v>
      </c>
      <c r="BF498" s="20">
        <v>0.15444757853762781</v>
      </c>
      <c r="BG498" s="20">
        <v>0.18152253081133629</v>
      </c>
    </row>
    <row r="499" spans="2:59" x14ac:dyDescent="0.35">
      <c r="B499" s="19" t="s">
        <v>214</v>
      </c>
      <c r="C499" s="20">
        <v>0.114720685064295</v>
      </c>
      <c r="D499" s="20">
        <v>6.4196933399627801E-2</v>
      </c>
      <c r="E499" s="20">
        <v>7.462611209145982E-2</v>
      </c>
      <c r="F499" s="20">
        <v>0.1094899374261888</v>
      </c>
      <c r="G499" s="20">
        <v>0.1050539514438984</v>
      </c>
      <c r="H499" s="20">
        <v>0.13537714334903519</v>
      </c>
      <c r="I499" s="20">
        <v>0.17899291515095461</v>
      </c>
      <c r="K499" s="20">
        <v>0.12139917859569881</v>
      </c>
      <c r="L499" s="20">
        <v>0.10866597666005789</v>
      </c>
      <c r="N499" s="20">
        <v>0.12485552693629259</v>
      </c>
      <c r="O499" s="20">
        <v>0.13876046612331569</v>
      </c>
      <c r="P499" s="20">
        <v>0.1674934329412511</v>
      </c>
      <c r="Q499" s="20">
        <v>6.7474543813989499E-2</v>
      </c>
      <c r="R499" s="20">
        <v>8.8729404342165322E-2</v>
      </c>
      <c r="S499" s="20">
        <v>0.11131277647210321</v>
      </c>
      <c r="T499" s="20">
        <v>0.1095216489029299</v>
      </c>
      <c r="U499" s="20">
        <v>8.6001255019070494E-2</v>
      </c>
      <c r="V499" s="20">
        <v>0.1163433158999929</v>
      </c>
      <c r="W499" s="20">
        <v>0.12508696019911861</v>
      </c>
      <c r="X499" s="20">
        <v>0.1283488198360804</v>
      </c>
      <c r="Y499" s="20">
        <v>0.12595463388731681</v>
      </c>
      <c r="AA499" s="20">
        <v>9.9573208138063807E-2</v>
      </c>
      <c r="AB499" s="20">
        <v>0.1108222296254197</v>
      </c>
      <c r="AC499" s="20">
        <v>0.12575605226536379</v>
      </c>
      <c r="AD499" s="20">
        <v>0.12572244868118121</v>
      </c>
      <c r="AF499" s="20">
        <v>0.18320415421512631</v>
      </c>
      <c r="AG499" s="20">
        <v>4.3331863277614652E-2</v>
      </c>
      <c r="AH499" s="20">
        <v>0.13211827171441889</v>
      </c>
      <c r="AI499" s="20">
        <v>5.7623203594254727E-2</v>
      </c>
      <c r="AJ499" s="20">
        <v>0.29526879902084419</v>
      </c>
      <c r="AK499" s="20">
        <v>0.12071832577135309</v>
      </c>
      <c r="AL499" s="20">
        <v>0.1016016526991543</v>
      </c>
      <c r="AM499" s="20">
        <v>0.1227536245198264</v>
      </c>
      <c r="AN499" s="20">
        <v>0.1061673467665227</v>
      </c>
      <c r="AP499" s="20">
        <v>0.16875951209568521</v>
      </c>
      <c r="AQ499" s="20">
        <v>5.8353004823863498E-2</v>
      </c>
      <c r="AR499" s="20">
        <v>0.13151412933717271</v>
      </c>
      <c r="AS499" s="20">
        <v>5.8969521477524413E-2</v>
      </c>
      <c r="AT499" s="20">
        <v>0.1934147840165604</v>
      </c>
      <c r="AU499" s="20">
        <v>9.5115013353991182E-2</v>
      </c>
      <c r="AV499" s="20">
        <v>0.15407352937600499</v>
      </c>
      <c r="AW499" s="20">
        <v>0.11248323779754291</v>
      </c>
      <c r="AY499" s="20">
        <v>0.1318847857271371</v>
      </c>
      <c r="AZ499" s="20">
        <v>2.9177371572664021E-2</v>
      </c>
      <c r="BA499" s="20">
        <v>0.10523577062887331</v>
      </c>
      <c r="BB499" s="20">
        <v>3.5784081909441497E-2</v>
      </c>
      <c r="BC499" s="20">
        <v>0.21129607607448669</v>
      </c>
      <c r="BD499" s="20">
        <v>9.888012316000229E-2</v>
      </c>
      <c r="BE499" s="20">
        <v>0.18019537204121469</v>
      </c>
      <c r="BF499" s="20">
        <v>9.7703314367636074E-2</v>
      </c>
      <c r="BG499" s="20">
        <v>0.13817328067561141</v>
      </c>
    </row>
    <row r="501" spans="2:59" ht="101.5" x14ac:dyDescent="0.35">
      <c r="B501" s="17" t="s">
        <v>215</v>
      </c>
    </row>
    <row r="502" spans="2:59" x14ac:dyDescent="0.35">
      <c r="B502" s="18" t="s">
        <v>16</v>
      </c>
    </row>
    <row r="503" spans="2:59" x14ac:dyDescent="0.35">
      <c r="B503" s="19" t="s">
        <v>210</v>
      </c>
      <c r="C503" s="20">
        <v>0.16735238485668</v>
      </c>
      <c r="D503" s="20">
        <v>0.15405974022445151</v>
      </c>
      <c r="E503" s="20">
        <v>0.2312163994535899</v>
      </c>
      <c r="F503" s="20">
        <v>0.1475883673625249</v>
      </c>
      <c r="G503" s="20">
        <v>0.1406841879164191</v>
      </c>
      <c r="H503" s="20">
        <v>0.1842922798103547</v>
      </c>
      <c r="I503" s="20">
        <v>0.15064865900508209</v>
      </c>
      <c r="K503" s="20">
        <v>0.18813046074307929</v>
      </c>
      <c r="L503" s="20">
        <v>0.1477161674624472</v>
      </c>
      <c r="N503" s="20">
        <v>0.18013515518582979</v>
      </c>
      <c r="O503" s="20">
        <v>0.22755768753413011</v>
      </c>
      <c r="P503" s="20">
        <v>7.6744108646433246E-2</v>
      </c>
      <c r="Q503" s="20">
        <v>0.21786616732637309</v>
      </c>
      <c r="R503" s="20">
        <v>0.25692124685431927</v>
      </c>
      <c r="S503" s="20">
        <v>0.16479298772604969</v>
      </c>
      <c r="T503" s="20">
        <v>0.14484980574605291</v>
      </c>
      <c r="U503" s="20">
        <v>0.18255025996062851</v>
      </c>
      <c r="V503" s="20">
        <v>0.17307730488398021</v>
      </c>
      <c r="W503" s="20">
        <v>0.14219931693794879</v>
      </c>
      <c r="X503" s="20">
        <v>0.1143532162016362</v>
      </c>
      <c r="Y503" s="20">
        <v>0.13268656473602539</v>
      </c>
      <c r="AA503" s="20">
        <v>0.20871135217828321</v>
      </c>
      <c r="AB503" s="20">
        <v>0.15431070722116691</v>
      </c>
      <c r="AC503" s="20">
        <v>0.14099283778468291</v>
      </c>
      <c r="AD503" s="20">
        <v>0.15993984972836811</v>
      </c>
      <c r="AF503" s="20">
        <v>0.1497552137020709</v>
      </c>
      <c r="AG503" s="20">
        <v>0.2323660391516639</v>
      </c>
      <c r="AH503" s="20">
        <v>0.18379038669787759</v>
      </c>
      <c r="AI503" s="20">
        <v>0.1539120753604146</v>
      </c>
      <c r="AJ503" s="20">
        <v>9.242840068585037E-2</v>
      </c>
      <c r="AK503" s="20">
        <v>0.2030403801689977</v>
      </c>
      <c r="AL503" s="20">
        <v>0.1214803981599282</v>
      </c>
      <c r="AM503" s="20">
        <v>6.6870515349596552E-2</v>
      </c>
      <c r="AN503" s="20">
        <v>0.1316198691337811</v>
      </c>
      <c r="AP503" s="20">
        <v>0.14455779077449221</v>
      </c>
      <c r="AQ503" s="20">
        <v>0.2445533219251691</v>
      </c>
      <c r="AR503" s="20">
        <v>0.1630622913212717</v>
      </c>
      <c r="AS503" s="20">
        <v>0.10541722983817139</v>
      </c>
      <c r="AT503" s="20">
        <v>0.1193856866626809</v>
      </c>
      <c r="AU503" s="20">
        <v>0.22436086203070421</v>
      </c>
      <c r="AV503" s="20">
        <v>4.2352471465212753E-2</v>
      </c>
      <c r="AW503" s="20">
        <v>0.12540906041396141</v>
      </c>
      <c r="AY503" s="20">
        <v>0.17594181586972929</v>
      </c>
      <c r="AZ503" s="20">
        <v>0.2911120516155225</v>
      </c>
      <c r="BA503" s="20">
        <v>0.14586711874074509</v>
      </c>
      <c r="BB503" s="20">
        <v>0.1469405836009563</v>
      </c>
      <c r="BC503" s="20">
        <v>0.1050355493448778</v>
      </c>
      <c r="BD503" s="20">
        <v>0.237173223915839</v>
      </c>
      <c r="BE503" s="20">
        <v>7.2554836852689458E-2</v>
      </c>
      <c r="BF503" s="20">
        <v>0.11910982945400631</v>
      </c>
      <c r="BG503" s="20">
        <v>0.1578645528040335</v>
      </c>
    </row>
    <row r="504" spans="2:59" x14ac:dyDescent="0.35">
      <c r="B504" s="19" t="s">
        <v>211</v>
      </c>
      <c r="C504" s="20">
        <v>0.31569448467240202</v>
      </c>
      <c r="D504" s="20">
        <v>0.31212667327923721</v>
      </c>
      <c r="E504" s="20">
        <v>0.32944223048893279</v>
      </c>
      <c r="F504" s="20">
        <v>0.32611061021419718</v>
      </c>
      <c r="G504" s="20">
        <v>0.29635870414841231</v>
      </c>
      <c r="H504" s="20">
        <v>0.30199516732478759</v>
      </c>
      <c r="I504" s="20">
        <v>0.32331097255429292</v>
      </c>
      <c r="K504" s="20">
        <v>0.33048011106311981</v>
      </c>
      <c r="L504" s="20">
        <v>0.30166994479265818</v>
      </c>
      <c r="N504" s="20">
        <v>0.31224134005702242</v>
      </c>
      <c r="O504" s="20">
        <v>0.25922166957675008</v>
      </c>
      <c r="P504" s="20">
        <v>0.39619485872557381</v>
      </c>
      <c r="Q504" s="20">
        <v>0.29597854172948718</v>
      </c>
      <c r="R504" s="20">
        <v>0.27821518933640221</v>
      </c>
      <c r="S504" s="20">
        <v>0.29599215494128989</v>
      </c>
      <c r="T504" s="20">
        <v>0.34043080881794718</v>
      </c>
      <c r="U504" s="20">
        <v>0.28924033029651958</v>
      </c>
      <c r="V504" s="20">
        <v>0.36039055912263079</v>
      </c>
      <c r="W504" s="20">
        <v>0.29821241422521882</v>
      </c>
      <c r="X504" s="20">
        <v>0.3167005054639449</v>
      </c>
      <c r="Y504" s="20">
        <v>0.32700816877036287</v>
      </c>
      <c r="AA504" s="20">
        <v>0.39142041282470719</v>
      </c>
      <c r="AB504" s="20">
        <v>0.31292591604723291</v>
      </c>
      <c r="AC504" s="20">
        <v>0.2701960910893576</v>
      </c>
      <c r="AD504" s="20">
        <v>0.27776400118939792</v>
      </c>
      <c r="AF504" s="20">
        <v>0.29787266034497201</v>
      </c>
      <c r="AG504" s="20">
        <v>0.39504646466853788</v>
      </c>
      <c r="AH504" s="20">
        <v>0.39511331781533671</v>
      </c>
      <c r="AI504" s="20">
        <v>0.37203729330084673</v>
      </c>
      <c r="AJ504" s="20">
        <v>0.25229934363171619</v>
      </c>
      <c r="AK504" s="20">
        <v>0.30068655167441699</v>
      </c>
      <c r="AL504" s="20">
        <v>0.22166230803570119</v>
      </c>
      <c r="AM504" s="20">
        <v>0.14854725893662679</v>
      </c>
      <c r="AN504" s="20">
        <v>0.26100440190617069</v>
      </c>
      <c r="AP504" s="20">
        <v>0.33412999938810151</v>
      </c>
      <c r="AQ504" s="20">
        <v>0.38641179575037959</v>
      </c>
      <c r="AR504" s="20">
        <v>0.38779191691199572</v>
      </c>
      <c r="AS504" s="20">
        <v>0.44071304316461729</v>
      </c>
      <c r="AT504" s="20">
        <v>0.2236436973771479</v>
      </c>
      <c r="AU504" s="20">
        <v>0.26830263267679189</v>
      </c>
      <c r="AV504" s="20">
        <v>9.8611011449021943E-2</v>
      </c>
      <c r="AW504" s="20">
        <v>0.20986626750160839</v>
      </c>
      <c r="AY504" s="20">
        <v>0.33436318958309191</v>
      </c>
      <c r="AZ504" s="20">
        <v>0.39982732572395829</v>
      </c>
      <c r="BA504" s="20">
        <v>0.39101179185546692</v>
      </c>
      <c r="BB504" s="20">
        <v>0.42366080063841849</v>
      </c>
      <c r="BC504" s="20">
        <v>0.23308573490900389</v>
      </c>
      <c r="BD504" s="20">
        <v>0.27455643613040409</v>
      </c>
      <c r="BE504" s="20">
        <v>0.16297753477460619</v>
      </c>
      <c r="BF504" s="20">
        <v>0.2492454586323985</v>
      </c>
      <c r="BG504" s="20">
        <v>0.27455988533831449</v>
      </c>
    </row>
    <row r="505" spans="2:59" x14ac:dyDescent="0.35">
      <c r="B505" s="19" t="s">
        <v>212</v>
      </c>
      <c r="C505" s="20">
        <v>0.29994523810618062</v>
      </c>
      <c r="D505" s="20">
        <v>0.35240717430702839</v>
      </c>
      <c r="E505" s="20">
        <v>0.26766253475524632</v>
      </c>
      <c r="F505" s="20">
        <v>0.30281351814511309</v>
      </c>
      <c r="G505" s="20">
        <v>0.32746712890333868</v>
      </c>
      <c r="H505" s="20">
        <v>0.29445800576039688</v>
      </c>
      <c r="I505" s="20">
        <v>0.27029839421053709</v>
      </c>
      <c r="K505" s="20">
        <v>0.2610197662657342</v>
      </c>
      <c r="L505" s="20">
        <v>0.33720692058303919</v>
      </c>
      <c r="N505" s="20">
        <v>0.28269320074824711</v>
      </c>
      <c r="O505" s="20">
        <v>0.33368231467951748</v>
      </c>
      <c r="P505" s="20">
        <v>0.29161635159879479</v>
      </c>
      <c r="Q505" s="20">
        <v>0.27863887655348762</v>
      </c>
      <c r="R505" s="20">
        <v>0.26433825838811581</v>
      </c>
      <c r="S505" s="20">
        <v>0.2862666926979015</v>
      </c>
      <c r="T505" s="20">
        <v>0.2331782682794705</v>
      </c>
      <c r="U505" s="20">
        <v>0.3325157733918192</v>
      </c>
      <c r="V505" s="20">
        <v>0.25491891166440672</v>
      </c>
      <c r="W505" s="20">
        <v>0.37991327182873769</v>
      </c>
      <c r="X505" s="20">
        <v>0.37269115430441252</v>
      </c>
      <c r="Y505" s="20">
        <v>0.28477996402559208</v>
      </c>
      <c r="AA505" s="20">
        <v>0.23275779544804009</v>
      </c>
      <c r="AB505" s="20">
        <v>0.30563813137536372</v>
      </c>
      <c r="AC505" s="20">
        <v>0.33010281308986128</v>
      </c>
      <c r="AD505" s="20">
        <v>0.33807223837123912</v>
      </c>
      <c r="AF505" s="20">
        <v>0.24137075286810711</v>
      </c>
      <c r="AG505" s="20">
        <v>0.2409313353293171</v>
      </c>
      <c r="AH505" s="20">
        <v>0.23050580017707159</v>
      </c>
      <c r="AI505" s="20">
        <v>0.30073605510869722</v>
      </c>
      <c r="AJ505" s="20">
        <v>0.23838090876315091</v>
      </c>
      <c r="AK505" s="20">
        <v>0.25289049465704061</v>
      </c>
      <c r="AL505" s="20">
        <v>0.46782742864700921</v>
      </c>
      <c r="AM505" s="20">
        <v>0.58591915281439033</v>
      </c>
      <c r="AN505" s="20">
        <v>0.39148567655979832</v>
      </c>
      <c r="AP505" s="20">
        <v>0.27003277073315929</v>
      </c>
      <c r="AQ505" s="20">
        <v>0.22486002888414119</v>
      </c>
      <c r="AR505" s="20">
        <v>0.27142768913107018</v>
      </c>
      <c r="AS505" s="20">
        <v>0.28120938612761892</v>
      </c>
      <c r="AT505" s="20">
        <v>0.26124246499708298</v>
      </c>
      <c r="AU505" s="20">
        <v>0.276753733572628</v>
      </c>
      <c r="AV505" s="20">
        <v>0.64971071774148981</v>
      </c>
      <c r="AW505" s="20">
        <v>0.45404407925044171</v>
      </c>
      <c r="AY505" s="20">
        <v>0.26820337393256671</v>
      </c>
      <c r="AZ505" s="20">
        <v>0.2214737012662934</v>
      </c>
      <c r="BA505" s="20">
        <v>0.31512161177571441</v>
      </c>
      <c r="BB505" s="20">
        <v>0.29774950774321668</v>
      </c>
      <c r="BC505" s="20">
        <v>0.27619488352297678</v>
      </c>
      <c r="BD505" s="20">
        <v>0.27551257729939232</v>
      </c>
      <c r="BE505" s="20">
        <v>0.52756438873288414</v>
      </c>
      <c r="BF505" s="20">
        <v>0.43479017662763791</v>
      </c>
      <c r="BG505" s="20">
        <v>0.29689565831555159</v>
      </c>
    </row>
    <row r="506" spans="2:59" x14ac:dyDescent="0.35">
      <c r="B506" s="19" t="s">
        <v>213</v>
      </c>
      <c r="C506" s="20">
        <v>0.1240401576907148</v>
      </c>
      <c r="D506" s="20">
        <v>0.11215353276784951</v>
      </c>
      <c r="E506" s="20">
        <v>0.1031022622400483</v>
      </c>
      <c r="F506" s="20">
        <v>0.12744671931744669</v>
      </c>
      <c r="G506" s="20">
        <v>0.15493635465778191</v>
      </c>
      <c r="H506" s="20">
        <v>0.1092148968908635</v>
      </c>
      <c r="I506" s="20">
        <v>0.13113860164104579</v>
      </c>
      <c r="K506" s="20">
        <v>0.12808948368375739</v>
      </c>
      <c r="L506" s="20">
        <v>0.11937434448197649</v>
      </c>
      <c r="N506" s="20">
        <v>0.13650321829386189</v>
      </c>
      <c r="O506" s="20">
        <v>6.9218421981950981E-2</v>
      </c>
      <c r="P506" s="20">
        <v>9.2871424389396787E-2</v>
      </c>
      <c r="Q506" s="20">
        <v>0.14892544765133689</v>
      </c>
      <c r="R506" s="20">
        <v>0.1114983325435986</v>
      </c>
      <c r="S506" s="20">
        <v>0.167079698506375</v>
      </c>
      <c r="T506" s="20">
        <v>0.1442469910567086</v>
      </c>
      <c r="U506" s="20">
        <v>9.7115442199413857E-2</v>
      </c>
      <c r="V506" s="20">
        <v>0.1333881359281692</v>
      </c>
      <c r="W506" s="20">
        <v>0.1001800997910216</v>
      </c>
      <c r="X506" s="20">
        <v>9.7563355875036187E-2</v>
      </c>
      <c r="Y506" s="20">
        <v>0.16790441417573301</v>
      </c>
      <c r="AA506" s="20">
        <v>0.1189501319737605</v>
      </c>
      <c r="AB506" s="20">
        <v>0.12712222258562689</v>
      </c>
      <c r="AC506" s="20">
        <v>0.12901807017736269</v>
      </c>
      <c r="AD506" s="20">
        <v>0.1222871041019532</v>
      </c>
      <c r="AF506" s="20">
        <v>0.15762902149737831</v>
      </c>
      <c r="AG506" s="20">
        <v>9.867677305567539E-2</v>
      </c>
      <c r="AH506" s="20">
        <v>0.13590857270976139</v>
      </c>
      <c r="AI506" s="20">
        <v>0.12480172788658291</v>
      </c>
      <c r="AJ506" s="20">
        <v>0.17794085898292561</v>
      </c>
      <c r="AK506" s="20">
        <v>0.14150719382139099</v>
      </c>
      <c r="AL506" s="20">
        <v>9.4881713715402202E-2</v>
      </c>
      <c r="AM506" s="20">
        <v>8.0375146957458982E-2</v>
      </c>
      <c r="AN506" s="20">
        <v>0.1260492599423482</v>
      </c>
      <c r="AP506" s="20">
        <v>0.12704139545595031</v>
      </c>
      <c r="AQ506" s="20">
        <v>8.8536968288963167E-2</v>
      </c>
      <c r="AR506" s="20">
        <v>0.1403220894248022</v>
      </c>
      <c r="AS506" s="20">
        <v>0.1274947046277107</v>
      </c>
      <c r="AT506" s="20">
        <v>0.21871044547605969</v>
      </c>
      <c r="AU506" s="20">
        <v>0.16661629225938229</v>
      </c>
      <c r="AV506" s="20">
        <v>6.3292562055757659E-2</v>
      </c>
      <c r="AW506" s="20">
        <v>0.108669188104635</v>
      </c>
      <c r="AY506" s="20">
        <v>0.13254645621382671</v>
      </c>
      <c r="AZ506" s="20">
        <v>6.1189940504208569E-2</v>
      </c>
      <c r="BA506" s="20">
        <v>0.11463280646703811</v>
      </c>
      <c r="BB506" s="20">
        <v>9.1089810011827019E-2</v>
      </c>
      <c r="BC506" s="20">
        <v>0.18663406642402189</v>
      </c>
      <c r="BD506" s="20">
        <v>0.1565428773756849</v>
      </c>
      <c r="BE506" s="20">
        <v>9.2441693090006938E-2</v>
      </c>
      <c r="BF506" s="20">
        <v>0.11851321621293651</v>
      </c>
      <c r="BG506" s="20">
        <v>0.18448590202848481</v>
      </c>
    </row>
    <row r="507" spans="2:59" x14ac:dyDescent="0.35">
      <c r="B507" s="19" t="s">
        <v>214</v>
      </c>
      <c r="C507" s="20">
        <v>9.2967734674022598E-2</v>
      </c>
      <c r="D507" s="20">
        <v>6.9252879421433558E-2</v>
      </c>
      <c r="E507" s="20">
        <v>6.8576573062182719E-2</v>
      </c>
      <c r="F507" s="20">
        <v>9.6040784960717995E-2</v>
      </c>
      <c r="G507" s="20">
        <v>8.0553624374047963E-2</v>
      </c>
      <c r="H507" s="20">
        <v>0.1100396502135973</v>
      </c>
      <c r="I507" s="20">
        <v>0.12460337258904219</v>
      </c>
      <c r="K507" s="20">
        <v>9.2280178244309272E-2</v>
      </c>
      <c r="L507" s="20">
        <v>9.4032622679878761E-2</v>
      </c>
      <c r="N507" s="20">
        <v>8.8427085715039142E-2</v>
      </c>
      <c r="O507" s="20">
        <v>0.1103199062276512</v>
      </c>
      <c r="P507" s="20">
        <v>0.14257325663980119</v>
      </c>
      <c r="Q507" s="20">
        <v>5.8590966739315048E-2</v>
      </c>
      <c r="R507" s="20">
        <v>8.9026972877564239E-2</v>
      </c>
      <c r="S507" s="20">
        <v>8.5868466128384002E-2</v>
      </c>
      <c r="T507" s="20">
        <v>0.13729412609982089</v>
      </c>
      <c r="U507" s="20">
        <v>9.8578194151618878E-2</v>
      </c>
      <c r="V507" s="20">
        <v>7.8225088400813034E-2</v>
      </c>
      <c r="W507" s="20">
        <v>7.9494897217072771E-2</v>
      </c>
      <c r="X507" s="20">
        <v>9.8691768154970175E-2</v>
      </c>
      <c r="Y507" s="20">
        <v>8.7620888292286772E-2</v>
      </c>
      <c r="AA507" s="20">
        <v>4.8160307575209019E-2</v>
      </c>
      <c r="AB507" s="20">
        <v>0.1000030227706096</v>
      </c>
      <c r="AC507" s="20">
        <v>0.12969018785873551</v>
      </c>
      <c r="AD507" s="20">
        <v>0.1019368066090417</v>
      </c>
      <c r="AF507" s="20">
        <v>0.1533723515874717</v>
      </c>
      <c r="AG507" s="20">
        <v>3.2979387794805692E-2</v>
      </c>
      <c r="AH507" s="20">
        <v>5.4681922599952658E-2</v>
      </c>
      <c r="AI507" s="20">
        <v>4.8512848343458682E-2</v>
      </c>
      <c r="AJ507" s="20">
        <v>0.23895048793635701</v>
      </c>
      <c r="AK507" s="20">
        <v>0.1018753796781538</v>
      </c>
      <c r="AL507" s="20">
        <v>9.4148151441959052E-2</v>
      </c>
      <c r="AM507" s="20">
        <v>0.1182879259419275</v>
      </c>
      <c r="AN507" s="20">
        <v>8.9840792457901858E-2</v>
      </c>
      <c r="AP507" s="20">
        <v>0.1242380436482966</v>
      </c>
      <c r="AQ507" s="20">
        <v>5.5637885151346857E-2</v>
      </c>
      <c r="AR507" s="20">
        <v>3.7396013210860307E-2</v>
      </c>
      <c r="AS507" s="20">
        <v>4.5165636241881517E-2</v>
      </c>
      <c r="AT507" s="20">
        <v>0.1770177054870285</v>
      </c>
      <c r="AU507" s="20">
        <v>6.396647946049365E-2</v>
      </c>
      <c r="AV507" s="20">
        <v>0.146033237288518</v>
      </c>
      <c r="AW507" s="20">
        <v>0.10201140472935349</v>
      </c>
      <c r="AY507" s="20">
        <v>8.8945164400785509E-2</v>
      </c>
      <c r="AZ507" s="20">
        <v>2.6396980890017161E-2</v>
      </c>
      <c r="BA507" s="20">
        <v>3.3366671161035519E-2</v>
      </c>
      <c r="BB507" s="20">
        <v>4.0559298005581432E-2</v>
      </c>
      <c r="BC507" s="20">
        <v>0.1990497657991194</v>
      </c>
      <c r="BD507" s="20">
        <v>5.6214885278679738E-2</v>
      </c>
      <c r="BE507" s="20">
        <v>0.14446154654981341</v>
      </c>
      <c r="BF507" s="20">
        <v>7.8341319073020957E-2</v>
      </c>
      <c r="BG507" s="20">
        <v>8.6194001513615573E-2</v>
      </c>
    </row>
    <row r="509" spans="2:59" ht="87" x14ac:dyDescent="0.35">
      <c r="B509" s="17" t="s">
        <v>216</v>
      </c>
    </row>
    <row r="510" spans="2:59" x14ac:dyDescent="0.35">
      <c r="B510" s="18" t="s">
        <v>16</v>
      </c>
    </row>
    <row r="511" spans="2:59" x14ac:dyDescent="0.35">
      <c r="B511" s="19" t="s">
        <v>210</v>
      </c>
      <c r="C511" s="20">
        <v>0.117587989492544</v>
      </c>
      <c r="D511" s="20">
        <v>0.110845484555708</v>
      </c>
      <c r="E511" s="20">
        <v>0.18660453331464219</v>
      </c>
      <c r="F511" s="20">
        <v>0.1236145244244479</v>
      </c>
      <c r="G511" s="20">
        <v>0.1141754741041317</v>
      </c>
      <c r="H511" s="20">
        <v>9.5432672625068174E-2</v>
      </c>
      <c r="I511" s="20">
        <v>7.894539038005742E-2</v>
      </c>
      <c r="K511" s="20">
        <v>0.13196067377566431</v>
      </c>
      <c r="L511" s="20">
        <v>0.1040128523417732</v>
      </c>
      <c r="N511" s="20">
        <v>0.1100634029844073</v>
      </c>
      <c r="O511" s="20">
        <v>0.13918243188184759</v>
      </c>
      <c r="P511" s="20">
        <v>9.9920715475821001E-2</v>
      </c>
      <c r="Q511" s="20">
        <v>0.1056317080335091</v>
      </c>
      <c r="R511" s="20">
        <v>0.17031018769420631</v>
      </c>
      <c r="S511" s="20">
        <v>8.5149320863629654E-2</v>
      </c>
      <c r="T511" s="20">
        <v>0.11673432265780979</v>
      </c>
      <c r="U511" s="20">
        <v>0.1240218916486293</v>
      </c>
      <c r="V511" s="20">
        <v>0.13071364459024409</v>
      </c>
      <c r="W511" s="20">
        <v>0.1078600814457967</v>
      </c>
      <c r="X511" s="20">
        <v>9.8925538899547638E-2</v>
      </c>
      <c r="Y511" s="20">
        <v>0.1020501660524339</v>
      </c>
      <c r="AA511" s="20">
        <v>0.14827520125819799</v>
      </c>
      <c r="AB511" s="20">
        <v>0.1022216636689242</v>
      </c>
      <c r="AC511" s="20">
        <v>0.10559100408748601</v>
      </c>
      <c r="AD511" s="20">
        <v>0.1113268426441224</v>
      </c>
      <c r="AF511" s="20">
        <v>9.5697923579594751E-2</v>
      </c>
      <c r="AG511" s="20">
        <v>0.1767774856920728</v>
      </c>
      <c r="AH511" s="20">
        <v>0.1050983956216905</v>
      </c>
      <c r="AI511" s="20">
        <v>0.14346476978272329</v>
      </c>
      <c r="AJ511" s="20">
        <v>0.1700457519756447</v>
      </c>
      <c r="AK511" s="20">
        <v>0.11561834973666869</v>
      </c>
      <c r="AL511" s="20">
        <v>8.5712698622575564E-2</v>
      </c>
      <c r="AM511" s="20">
        <v>5.3767550562541608E-2</v>
      </c>
      <c r="AN511" s="20">
        <v>5.5054213183763849E-2</v>
      </c>
      <c r="AP511" s="20">
        <v>9.47652049459934E-2</v>
      </c>
      <c r="AQ511" s="20">
        <v>0.1811308859370559</v>
      </c>
      <c r="AR511" s="20">
        <v>0.12280420838786441</v>
      </c>
      <c r="AS511" s="20">
        <v>8.9525580351847725E-2</v>
      </c>
      <c r="AT511" s="20">
        <v>7.9468774754337265E-2</v>
      </c>
      <c r="AU511" s="20">
        <v>0.1117189362328829</v>
      </c>
      <c r="AV511" s="20">
        <v>2.2155195296308852E-2</v>
      </c>
      <c r="AW511" s="20">
        <v>8.2243094438918279E-2</v>
      </c>
      <c r="AY511" s="20">
        <v>9.0030239327394859E-2</v>
      </c>
      <c r="AZ511" s="20">
        <v>0.26181419011026991</v>
      </c>
      <c r="BA511" s="20">
        <v>9.0177236829561302E-2</v>
      </c>
      <c r="BB511" s="20">
        <v>9.3175017923105466E-2</v>
      </c>
      <c r="BC511" s="20">
        <v>7.7066889884202405E-2</v>
      </c>
      <c r="BD511" s="20">
        <v>0.1246319081689594</v>
      </c>
      <c r="BE511" s="20">
        <v>4.4261331992343653E-2</v>
      </c>
      <c r="BF511" s="20">
        <v>4.1219439505000677E-2</v>
      </c>
      <c r="BG511" s="20">
        <v>0.1144229335235509</v>
      </c>
    </row>
    <row r="512" spans="2:59" x14ac:dyDescent="0.35">
      <c r="B512" s="19" t="s">
        <v>211</v>
      </c>
      <c r="C512" s="20">
        <v>0.26076871704013821</v>
      </c>
      <c r="D512" s="20">
        <v>0.34218526361218771</v>
      </c>
      <c r="E512" s="20">
        <v>0.33972075751541592</v>
      </c>
      <c r="F512" s="20">
        <v>0.29006360188241959</v>
      </c>
      <c r="G512" s="20">
        <v>0.25913369020683508</v>
      </c>
      <c r="H512" s="20">
        <v>0.21004764225407979</v>
      </c>
      <c r="I512" s="20">
        <v>0.15431336537134849</v>
      </c>
      <c r="K512" s="20">
        <v>0.27202488788227569</v>
      </c>
      <c r="L512" s="20">
        <v>0.2497877103935971</v>
      </c>
      <c r="N512" s="20">
        <v>0.22767568052301279</v>
      </c>
      <c r="O512" s="20">
        <v>0.24011334399651579</v>
      </c>
      <c r="P512" s="20">
        <v>0.2429511515520191</v>
      </c>
      <c r="Q512" s="20">
        <v>0.278532403932438</v>
      </c>
      <c r="R512" s="20">
        <v>0.28135190428811191</v>
      </c>
      <c r="S512" s="20">
        <v>0.26563901337758722</v>
      </c>
      <c r="T512" s="20">
        <v>0.33797563929624269</v>
      </c>
      <c r="U512" s="20">
        <v>0.30086785745911648</v>
      </c>
      <c r="V512" s="20">
        <v>0.30088377682251699</v>
      </c>
      <c r="W512" s="20">
        <v>0.22715188210729351</v>
      </c>
      <c r="X512" s="20">
        <v>0.18988257570043929</v>
      </c>
      <c r="Y512" s="20">
        <v>0.2223423338858663</v>
      </c>
      <c r="AA512" s="20">
        <v>0.29389668533134838</v>
      </c>
      <c r="AB512" s="20">
        <v>0.2144378581541706</v>
      </c>
      <c r="AC512" s="20">
        <v>0.25169788711030361</v>
      </c>
      <c r="AD512" s="20">
        <v>0.28188482085870331</v>
      </c>
      <c r="AF512" s="20">
        <v>0.19886728930678779</v>
      </c>
      <c r="AG512" s="20">
        <v>0.34744333391988408</v>
      </c>
      <c r="AH512" s="20">
        <v>0.31473847295393231</v>
      </c>
      <c r="AI512" s="20">
        <v>0.33290040368686491</v>
      </c>
      <c r="AJ512" s="20">
        <v>0.19988580580451029</v>
      </c>
      <c r="AK512" s="20">
        <v>0.21034707426985699</v>
      </c>
      <c r="AL512" s="20">
        <v>0.17570671859148049</v>
      </c>
      <c r="AM512" s="20">
        <v>0.17457453989290819</v>
      </c>
      <c r="AN512" s="20">
        <v>0.28717946239205849</v>
      </c>
      <c r="AP512" s="20">
        <v>0.24886475251322351</v>
      </c>
      <c r="AQ512" s="20">
        <v>0.33926272826027759</v>
      </c>
      <c r="AR512" s="20">
        <v>0.3013119038085475</v>
      </c>
      <c r="AS512" s="20">
        <v>0.27894579897300797</v>
      </c>
      <c r="AT512" s="20">
        <v>0.22149806807368541</v>
      </c>
      <c r="AU512" s="20">
        <v>0.18720075987346091</v>
      </c>
      <c r="AV512" s="20">
        <v>0.13042362734907459</v>
      </c>
      <c r="AW512" s="20">
        <v>0.17714522123674481</v>
      </c>
      <c r="AY512" s="20">
        <v>0.25702034845799598</v>
      </c>
      <c r="AZ512" s="20">
        <v>0.36908692360255219</v>
      </c>
      <c r="BA512" s="20">
        <v>0.32109792224592171</v>
      </c>
      <c r="BB512" s="20">
        <v>0.32858653619830269</v>
      </c>
      <c r="BC512" s="20">
        <v>0.2099431393117846</v>
      </c>
      <c r="BD512" s="20">
        <v>0.19958817278702151</v>
      </c>
      <c r="BE512" s="20">
        <v>8.9852797643085902E-2</v>
      </c>
      <c r="BF512" s="20">
        <v>0.16322172987983369</v>
      </c>
      <c r="BG512" s="20">
        <v>0.2482229846820293</v>
      </c>
    </row>
    <row r="513" spans="2:59" x14ac:dyDescent="0.35">
      <c r="B513" s="19" t="s">
        <v>212</v>
      </c>
      <c r="C513" s="20">
        <v>0.32437346395247357</v>
      </c>
      <c r="D513" s="20">
        <v>0.32681099500766569</v>
      </c>
      <c r="E513" s="20">
        <v>0.3043972581696146</v>
      </c>
      <c r="F513" s="20">
        <v>0.31695432387004357</v>
      </c>
      <c r="G513" s="20">
        <v>0.32130603863934498</v>
      </c>
      <c r="H513" s="20">
        <v>0.34874721344796211</v>
      </c>
      <c r="I513" s="20">
        <v>0.33106495384092199</v>
      </c>
      <c r="K513" s="20">
        <v>0.28201645785599172</v>
      </c>
      <c r="L513" s="20">
        <v>0.36405351109072343</v>
      </c>
      <c r="N513" s="20">
        <v>0.37115013006777992</v>
      </c>
      <c r="O513" s="20">
        <v>0.25260660753123187</v>
      </c>
      <c r="P513" s="20">
        <v>0.38330501696113539</v>
      </c>
      <c r="Q513" s="20">
        <v>0.36214152286883777</v>
      </c>
      <c r="R513" s="20">
        <v>0.28431664924369321</v>
      </c>
      <c r="S513" s="20">
        <v>0.36621130299375487</v>
      </c>
      <c r="T513" s="20">
        <v>0.20533712846109389</v>
      </c>
      <c r="U513" s="20">
        <v>0.34402154615443559</v>
      </c>
      <c r="V513" s="20">
        <v>0.29238960518119889</v>
      </c>
      <c r="W513" s="20">
        <v>0.36268749895685393</v>
      </c>
      <c r="X513" s="20">
        <v>0.35264634599477762</v>
      </c>
      <c r="Y513" s="20">
        <v>0.3057517475567324</v>
      </c>
      <c r="AA513" s="20">
        <v>0.26931615904899381</v>
      </c>
      <c r="AB513" s="20">
        <v>0.3240026938281817</v>
      </c>
      <c r="AC513" s="20">
        <v>0.36036854079693348</v>
      </c>
      <c r="AD513" s="20">
        <v>0.35063642020321728</v>
      </c>
      <c r="AF513" s="20">
        <v>0.27088394368237978</v>
      </c>
      <c r="AG513" s="20">
        <v>0.30866549484853478</v>
      </c>
      <c r="AH513" s="20">
        <v>0.27323117462493002</v>
      </c>
      <c r="AI513" s="20">
        <v>0.31123547062106199</v>
      </c>
      <c r="AJ513" s="20">
        <v>0.15632343942742341</v>
      </c>
      <c r="AK513" s="20">
        <v>0.41946238598077479</v>
      </c>
      <c r="AL513" s="20">
        <v>0.44992799696274838</v>
      </c>
      <c r="AM513" s="20">
        <v>0.55892911131069323</v>
      </c>
      <c r="AN513" s="20">
        <v>0.3339837144046473</v>
      </c>
      <c r="AP513" s="20">
        <v>0.27274106322405611</v>
      </c>
      <c r="AQ513" s="20">
        <v>0.29413635080036021</v>
      </c>
      <c r="AR513" s="20">
        <v>0.28351533191152201</v>
      </c>
      <c r="AS513" s="20">
        <v>0.30678452348506502</v>
      </c>
      <c r="AT513" s="20">
        <v>0.23668094829194261</v>
      </c>
      <c r="AU513" s="20">
        <v>0.45796090996182531</v>
      </c>
      <c r="AV513" s="20">
        <v>0.64531508696320949</v>
      </c>
      <c r="AW513" s="20">
        <v>0.44237003735350072</v>
      </c>
      <c r="AY513" s="20">
        <v>0.30160075108888351</v>
      </c>
      <c r="AZ513" s="20">
        <v>0.24151243278126069</v>
      </c>
      <c r="BA513" s="20">
        <v>0.30686031116700369</v>
      </c>
      <c r="BB513" s="20">
        <v>0.33629871752274038</v>
      </c>
      <c r="BC513" s="20">
        <v>0.26455255162310642</v>
      </c>
      <c r="BD513" s="20">
        <v>0.47711203699172722</v>
      </c>
      <c r="BE513" s="20">
        <v>0.55981043936923902</v>
      </c>
      <c r="BF513" s="20">
        <v>0.48128490385251088</v>
      </c>
      <c r="BG513" s="20">
        <v>0.31674674520435858</v>
      </c>
    </row>
    <row r="514" spans="2:59" x14ac:dyDescent="0.35">
      <c r="B514" s="19" t="s">
        <v>213</v>
      </c>
      <c r="C514" s="20">
        <v>0.1704958433189814</v>
      </c>
      <c r="D514" s="20">
        <v>0.12979882036807411</v>
      </c>
      <c r="E514" s="20">
        <v>0.1164931364815376</v>
      </c>
      <c r="F514" s="20">
        <v>0.141762196047511</v>
      </c>
      <c r="G514" s="20">
        <v>0.18686301784184181</v>
      </c>
      <c r="H514" s="20">
        <v>0.21616907897884249</v>
      </c>
      <c r="I514" s="20">
        <v>0.2206949380841681</v>
      </c>
      <c r="K514" s="20">
        <v>0.17448538188893789</v>
      </c>
      <c r="L514" s="20">
        <v>0.1673086310602831</v>
      </c>
      <c r="N514" s="20">
        <v>0.17765766394542981</v>
      </c>
      <c r="O514" s="20">
        <v>0.25495391078187801</v>
      </c>
      <c r="P514" s="20">
        <v>0.1146986599360048</v>
      </c>
      <c r="Q514" s="20">
        <v>0.1527564723695809</v>
      </c>
      <c r="R514" s="20">
        <v>0.14355271711661369</v>
      </c>
      <c r="S514" s="20">
        <v>0.16286624773338071</v>
      </c>
      <c r="T514" s="20">
        <v>0.19337495072134681</v>
      </c>
      <c r="U514" s="20">
        <v>0.1065524683043091</v>
      </c>
      <c r="V514" s="20">
        <v>0.15456005892888061</v>
      </c>
      <c r="W514" s="20">
        <v>0.1717283206698435</v>
      </c>
      <c r="X514" s="20">
        <v>0.2361882657094157</v>
      </c>
      <c r="Y514" s="20">
        <v>0.22473129647415599</v>
      </c>
      <c r="AA514" s="20">
        <v>0.1746157555850659</v>
      </c>
      <c r="AB514" s="20">
        <v>0.2155991935330131</v>
      </c>
      <c r="AC514" s="20">
        <v>0.15504848154393189</v>
      </c>
      <c r="AD514" s="20">
        <v>0.13322486795414651</v>
      </c>
      <c r="AF514" s="20">
        <v>0.22860471950827271</v>
      </c>
      <c r="AG514" s="20">
        <v>0.1333977717467911</v>
      </c>
      <c r="AH514" s="20">
        <v>0.1688221883601862</v>
      </c>
      <c r="AI514" s="20">
        <v>0.113691095463003</v>
      </c>
      <c r="AJ514" s="20">
        <v>0.1940790123585959</v>
      </c>
      <c r="AK514" s="20">
        <v>0.1662933537041752</v>
      </c>
      <c r="AL514" s="20">
        <v>0.1752437269933502</v>
      </c>
      <c r="AM514" s="20">
        <v>6.2869516295871328E-2</v>
      </c>
      <c r="AN514" s="20">
        <v>0.16717336284057691</v>
      </c>
      <c r="AP514" s="20">
        <v>0.21560495364189511</v>
      </c>
      <c r="AQ514" s="20">
        <v>0.13780005753187141</v>
      </c>
      <c r="AR514" s="20">
        <v>0.16178414745794681</v>
      </c>
      <c r="AS514" s="20">
        <v>0.21270624007816091</v>
      </c>
      <c r="AT514" s="20">
        <v>0.21423242381582641</v>
      </c>
      <c r="AU514" s="20">
        <v>0.1303956051540632</v>
      </c>
      <c r="AV514" s="20">
        <v>1.7974311972892201E-2</v>
      </c>
      <c r="AW514" s="20">
        <v>0.16560330373919291</v>
      </c>
      <c r="AY514" s="20">
        <v>0.18978941174538591</v>
      </c>
      <c r="AZ514" s="20">
        <v>0.1079801296577228</v>
      </c>
      <c r="BA514" s="20">
        <v>0.17363119217789799</v>
      </c>
      <c r="BB514" s="20">
        <v>0.17372587969533379</v>
      </c>
      <c r="BC514" s="20">
        <v>0.2096827237174361</v>
      </c>
      <c r="BD514" s="20">
        <v>0.1145515743739304</v>
      </c>
      <c r="BE514" s="20">
        <v>0.1044351242286264</v>
      </c>
      <c r="BF514" s="20">
        <v>0.21818107326690311</v>
      </c>
      <c r="BG514" s="20">
        <v>0.20614434002161119</v>
      </c>
    </row>
    <row r="515" spans="2:59" x14ac:dyDescent="0.35">
      <c r="B515" s="19" t="s">
        <v>214</v>
      </c>
      <c r="C515" s="20">
        <v>0.12677398619586289</v>
      </c>
      <c r="D515" s="20">
        <v>9.0359436456364656E-2</v>
      </c>
      <c r="E515" s="20">
        <v>5.2784314518789892E-2</v>
      </c>
      <c r="F515" s="20">
        <v>0.12760535377557769</v>
      </c>
      <c r="G515" s="20">
        <v>0.1185217792078465</v>
      </c>
      <c r="H515" s="20">
        <v>0.12960339269404739</v>
      </c>
      <c r="I515" s="20">
        <v>0.21498135232350399</v>
      </c>
      <c r="K515" s="20">
        <v>0.1395125985971305</v>
      </c>
      <c r="L515" s="20">
        <v>0.1148372951136232</v>
      </c>
      <c r="N515" s="20">
        <v>0.1134531224793703</v>
      </c>
      <c r="O515" s="20">
        <v>0.1131437058085268</v>
      </c>
      <c r="P515" s="20">
        <v>0.1591244560750196</v>
      </c>
      <c r="Q515" s="20">
        <v>0.1009378927956343</v>
      </c>
      <c r="R515" s="20">
        <v>0.120468541657375</v>
      </c>
      <c r="S515" s="20">
        <v>0.1201341150316476</v>
      </c>
      <c r="T515" s="20">
        <v>0.1465779588635068</v>
      </c>
      <c r="U515" s="20">
        <v>0.1245362364335095</v>
      </c>
      <c r="V515" s="20">
        <v>0.1214529144771592</v>
      </c>
      <c r="W515" s="20">
        <v>0.13057221682021219</v>
      </c>
      <c r="X515" s="20">
        <v>0.1223572736958197</v>
      </c>
      <c r="Y515" s="20">
        <v>0.14512445603081159</v>
      </c>
      <c r="AA515" s="20">
        <v>0.1138961987763939</v>
      </c>
      <c r="AB515" s="20">
        <v>0.14373859081571039</v>
      </c>
      <c r="AC515" s="20">
        <v>0.12729408646134471</v>
      </c>
      <c r="AD515" s="20">
        <v>0.1229270483398105</v>
      </c>
      <c r="AF515" s="20">
        <v>0.2059461239229651</v>
      </c>
      <c r="AG515" s="20">
        <v>3.371591379271708E-2</v>
      </c>
      <c r="AH515" s="20">
        <v>0.13810976843926101</v>
      </c>
      <c r="AI515" s="20">
        <v>9.8708260446346924E-2</v>
      </c>
      <c r="AJ515" s="20">
        <v>0.27966599043382601</v>
      </c>
      <c r="AK515" s="20">
        <v>8.8278836308524525E-2</v>
      </c>
      <c r="AL515" s="20">
        <v>0.1134088588298454</v>
      </c>
      <c r="AM515" s="20">
        <v>0.14985928193798559</v>
      </c>
      <c r="AN515" s="20">
        <v>0.1566092471789535</v>
      </c>
      <c r="AP515" s="20">
        <v>0.16802402567483199</v>
      </c>
      <c r="AQ515" s="20">
        <v>4.7669977470434839E-2</v>
      </c>
      <c r="AR515" s="20">
        <v>0.13058440843411939</v>
      </c>
      <c r="AS515" s="20">
        <v>0.1120378571119183</v>
      </c>
      <c r="AT515" s="20">
        <v>0.24811978506420829</v>
      </c>
      <c r="AU515" s="20">
        <v>0.1127237887777677</v>
      </c>
      <c r="AV515" s="20">
        <v>0.18413177841851491</v>
      </c>
      <c r="AW515" s="20">
        <v>0.13263834323164331</v>
      </c>
      <c r="AY515" s="20">
        <v>0.16155924938033989</v>
      </c>
      <c r="AZ515" s="20">
        <v>1.9606323848194541E-2</v>
      </c>
      <c r="BA515" s="20">
        <v>0.1082333375796153</v>
      </c>
      <c r="BB515" s="20">
        <v>6.821384866051744E-2</v>
      </c>
      <c r="BC515" s="20">
        <v>0.2387546954634705</v>
      </c>
      <c r="BD515" s="20">
        <v>8.4116307678361646E-2</v>
      </c>
      <c r="BE515" s="20">
        <v>0.20164030676670511</v>
      </c>
      <c r="BF515" s="20">
        <v>9.6092853495751807E-2</v>
      </c>
      <c r="BG515" s="20">
        <v>0.11446299656845001</v>
      </c>
    </row>
    <row r="517" spans="2:59" ht="87" x14ac:dyDescent="0.35">
      <c r="B517" s="17" t="s">
        <v>217</v>
      </c>
    </row>
    <row r="518" spans="2:59" x14ac:dyDescent="0.35">
      <c r="B518" s="18" t="s">
        <v>16</v>
      </c>
    </row>
    <row r="519" spans="2:59" x14ac:dyDescent="0.35">
      <c r="B519" s="19" t="s">
        <v>210</v>
      </c>
      <c r="C519" s="20">
        <v>0.20022195280809979</v>
      </c>
      <c r="D519" s="20">
        <v>0.18545957366594629</v>
      </c>
      <c r="E519" s="20">
        <v>0.23075129951996051</v>
      </c>
      <c r="F519" s="20">
        <v>0.20560887231457819</v>
      </c>
      <c r="G519" s="20">
        <v>0.19624954725418081</v>
      </c>
      <c r="H519" s="20">
        <v>0.2131052536700567</v>
      </c>
      <c r="I519" s="20">
        <v>0.1755803872793586</v>
      </c>
      <c r="K519" s="20">
        <v>0.21917029480717579</v>
      </c>
      <c r="L519" s="20">
        <v>0.1802309596861989</v>
      </c>
      <c r="N519" s="20">
        <v>0.2098495071117335</v>
      </c>
      <c r="O519" s="20">
        <v>0.18151137159556369</v>
      </c>
      <c r="P519" s="20">
        <v>0.1535824660397222</v>
      </c>
      <c r="Q519" s="20">
        <v>0.25720751715720991</v>
      </c>
      <c r="R519" s="20">
        <v>0.35175609513610839</v>
      </c>
      <c r="S519" s="20">
        <v>0.17125272523025609</v>
      </c>
      <c r="T519" s="20">
        <v>0.2063691634864048</v>
      </c>
      <c r="U519" s="20">
        <v>0.1772038730454823</v>
      </c>
      <c r="V519" s="20">
        <v>0.19831591125361689</v>
      </c>
      <c r="W519" s="20">
        <v>0.17826207842156991</v>
      </c>
      <c r="X519" s="20">
        <v>0.15153975191639379</v>
      </c>
      <c r="Y519" s="20">
        <v>0.13461475920545721</v>
      </c>
      <c r="AA519" s="20">
        <v>0.25470324452184651</v>
      </c>
      <c r="AB519" s="20">
        <v>0.18758573984123181</v>
      </c>
      <c r="AC519" s="20">
        <v>0.19655538243368911</v>
      </c>
      <c r="AD519" s="20">
        <v>0.1583262525977911</v>
      </c>
      <c r="AF519" s="20">
        <v>0.1814768470890438</v>
      </c>
      <c r="AG519" s="20">
        <v>0.26956698083946667</v>
      </c>
      <c r="AH519" s="20">
        <v>0.2213009949252214</v>
      </c>
      <c r="AI519" s="20">
        <v>0.17466305669916529</v>
      </c>
      <c r="AJ519" s="20">
        <v>9.9255355901459438E-2</v>
      </c>
      <c r="AK519" s="20">
        <v>0.29276863953293197</v>
      </c>
      <c r="AL519" s="20">
        <v>0.1616072633781919</v>
      </c>
      <c r="AM519" s="20">
        <v>2.9356482954504839E-2</v>
      </c>
      <c r="AN519" s="20">
        <v>0.15966689874315651</v>
      </c>
      <c r="AP519" s="20">
        <v>0.16576032020027701</v>
      </c>
      <c r="AQ519" s="20">
        <v>0.27269259793795347</v>
      </c>
      <c r="AR519" s="20">
        <v>0.20369061930308879</v>
      </c>
      <c r="AS519" s="20">
        <v>0.17350442137786359</v>
      </c>
      <c r="AT519" s="20">
        <v>0.14468812012365689</v>
      </c>
      <c r="AU519" s="20">
        <v>0.30760224711368972</v>
      </c>
      <c r="AV519" s="20">
        <v>1.5995174409915779E-2</v>
      </c>
      <c r="AW519" s="20">
        <v>0.1670079905901741</v>
      </c>
      <c r="AY519" s="20">
        <v>0.1822837030876816</v>
      </c>
      <c r="AZ519" s="20">
        <v>0.31040260151602961</v>
      </c>
      <c r="BA519" s="20">
        <v>0.1956948589793005</v>
      </c>
      <c r="BB519" s="20">
        <v>0.2262028535957761</v>
      </c>
      <c r="BC519" s="20">
        <v>0.16036443307722811</v>
      </c>
      <c r="BD519" s="20">
        <v>0.2840858339149176</v>
      </c>
      <c r="BE519" s="20">
        <v>6.7729672986291053E-2</v>
      </c>
      <c r="BF519" s="20">
        <v>0.13009631469703331</v>
      </c>
      <c r="BG519" s="20">
        <v>0.1623988241049599</v>
      </c>
    </row>
    <row r="520" spans="2:59" x14ac:dyDescent="0.35">
      <c r="B520" s="19" t="s">
        <v>211</v>
      </c>
      <c r="C520" s="20">
        <v>0.29203291297232259</v>
      </c>
      <c r="D520" s="20">
        <v>0.33939089543066919</v>
      </c>
      <c r="E520" s="20">
        <v>0.2955149876697174</v>
      </c>
      <c r="F520" s="20">
        <v>0.27921600684724868</v>
      </c>
      <c r="G520" s="20">
        <v>0.27416093278050219</v>
      </c>
      <c r="H520" s="20">
        <v>0.2981057493981179</v>
      </c>
      <c r="I520" s="20">
        <v>0.27838949511705829</v>
      </c>
      <c r="K520" s="20">
        <v>0.31205932537161901</v>
      </c>
      <c r="L520" s="20">
        <v>0.27277799899758531</v>
      </c>
      <c r="N520" s="20">
        <v>0.28815215630598118</v>
      </c>
      <c r="O520" s="20">
        <v>0.26514481811998197</v>
      </c>
      <c r="P520" s="20">
        <v>0.35187807628943729</v>
      </c>
      <c r="Q520" s="20">
        <v>0.32579203675294888</v>
      </c>
      <c r="R520" s="20">
        <v>0.27332469373597018</v>
      </c>
      <c r="S520" s="20">
        <v>0.2698624444926121</v>
      </c>
      <c r="T520" s="20">
        <v>0.26689604383442311</v>
      </c>
      <c r="U520" s="20">
        <v>0.29428418409419838</v>
      </c>
      <c r="V520" s="20">
        <v>0.33611917936724522</v>
      </c>
      <c r="W520" s="20">
        <v>0.28809147811640379</v>
      </c>
      <c r="X520" s="20">
        <v>0.254929104898382</v>
      </c>
      <c r="Y520" s="20">
        <v>0.2865086900729007</v>
      </c>
      <c r="AA520" s="20">
        <v>0.32755446349460338</v>
      </c>
      <c r="AB520" s="20">
        <v>0.2963581133434528</v>
      </c>
      <c r="AC520" s="20">
        <v>0.26469598305093761</v>
      </c>
      <c r="AD520" s="20">
        <v>0.2713198501457012</v>
      </c>
      <c r="AF520" s="20">
        <v>0.293217781094195</v>
      </c>
      <c r="AG520" s="20">
        <v>0.3452585415407321</v>
      </c>
      <c r="AH520" s="20">
        <v>0.29478208222526492</v>
      </c>
      <c r="AI520" s="20">
        <v>0.33652817064974072</v>
      </c>
      <c r="AJ520" s="20">
        <v>0.22993207173234301</v>
      </c>
      <c r="AK520" s="20">
        <v>0.23546246924196459</v>
      </c>
      <c r="AL520" s="20">
        <v>0.20938740856435631</v>
      </c>
      <c r="AM520" s="20">
        <v>0.26167910247087139</v>
      </c>
      <c r="AN520" s="20">
        <v>0.27121542022354811</v>
      </c>
      <c r="AP520" s="20">
        <v>0.31733165677361819</v>
      </c>
      <c r="AQ520" s="20">
        <v>0.34299566421491468</v>
      </c>
      <c r="AR520" s="20">
        <v>0.32624965913531068</v>
      </c>
      <c r="AS520" s="20">
        <v>0.34844117337212299</v>
      </c>
      <c r="AT520" s="20">
        <v>0.2550559784686981</v>
      </c>
      <c r="AU520" s="20">
        <v>0.20577999203093369</v>
      </c>
      <c r="AV520" s="20">
        <v>0.18470554630264371</v>
      </c>
      <c r="AW520" s="20">
        <v>0.2044283287003473</v>
      </c>
      <c r="AY520" s="20">
        <v>0.30520305129872338</v>
      </c>
      <c r="AZ520" s="20">
        <v>0.33106169767417482</v>
      </c>
      <c r="BA520" s="20">
        <v>0.31255068047345552</v>
      </c>
      <c r="BB520" s="20">
        <v>0.39933989348942622</v>
      </c>
      <c r="BC520" s="20">
        <v>0.25584060251761659</v>
      </c>
      <c r="BD520" s="20">
        <v>0.23101192937741771</v>
      </c>
      <c r="BE520" s="20">
        <v>0.1497949983926847</v>
      </c>
      <c r="BF520" s="20">
        <v>0.2464253391635092</v>
      </c>
      <c r="BG520" s="20">
        <v>0.27289550669103818</v>
      </c>
    </row>
    <row r="521" spans="2:59" x14ac:dyDescent="0.35">
      <c r="B521" s="19" t="s">
        <v>212</v>
      </c>
      <c r="C521" s="20">
        <v>0.34572115186829022</v>
      </c>
      <c r="D521" s="20">
        <v>0.32254026251523932</v>
      </c>
      <c r="E521" s="20">
        <v>0.34072683899461997</v>
      </c>
      <c r="F521" s="20">
        <v>0.37371209860409671</v>
      </c>
      <c r="G521" s="20">
        <v>0.34578678922419048</v>
      </c>
      <c r="H521" s="20">
        <v>0.30699659276864399</v>
      </c>
      <c r="I521" s="20">
        <v>0.3684724840635632</v>
      </c>
      <c r="K521" s="20">
        <v>0.3104630991710764</v>
      </c>
      <c r="L521" s="20">
        <v>0.38064566455436999</v>
      </c>
      <c r="N521" s="20">
        <v>0.35182172910126769</v>
      </c>
      <c r="O521" s="20">
        <v>0.37308558945450848</v>
      </c>
      <c r="P521" s="20">
        <v>0.30836447231164982</v>
      </c>
      <c r="Q521" s="20">
        <v>0.34803120839185131</v>
      </c>
      <c r="R521" s="20">
        <v>0.24683685391925661</v>
      </c>
      <c r="S521" s="20">
        <v>0.40903981394331512</v>
      </c>
      <c r="T521" s="20">
        <v>0.28936371514534792</v>
      </c>
      <c r="U521" s="20">
        <v>0.36128405498201449</v>
      </c>
      <c r="V521" s="20">
        <v>0.31324877102659848</v>
      </c>
      <c r="W521" s="20">
        <v>0.38251998795141129</v>
      </c>
      <c r="X521" s="20">
        <v>0.39585800429908619</v>
      </c>
      <c r="Y521" s="20">
        <v>0.39582038379087231</v>
      </c>
      <c r="AA521" s="20">
        <v>0.2962987166289881</v>
      </c>
      <c r="AB521" s="20">
        <v>0.35784544084648767</v>
      </c>
      <c r="AC521" s="20">
        <v>0.34099575770971058</v>
      </c>
      <c r="AD521" s="20">
        <v>0.39157926681798499</v>
      </c>
      <c r="AF521" s="20">
        <v>0.32297607261616668</v>
      </c>
      <c r="AG521" s="20">
        <v>0.29793283024909573</v>
      </c>
      <c r="AH521" s="20">
        <v>0.3489644176570092</v>
      </c>
      <c r="AI521" s="20">
        <v>0.33768846379408402</v>
      </c>
      <c r="AJ521" s="20">
        <v>0.31138829635731891</v>
      </c>
      <c r="AK521" s="20">
        <v>0.31240414106223657</v>
      </c>
      <c r="AL521" s="20">
        <v>0.452058340785783</v>
      </c>
      <c r="AM521" s="20">
        <v>0.51439653422024512</v>
      </c>
      <c r="AN521" s="20">
        <v>0.37084032903084613</v>
      </c>
      <c r="AP521" s="20">
        <v>0.32965209969070552</v>
      </c>
      <c r="AQ521" s="20">
        <v>0.27911805516528643</v>
      </c>
      <c r="AR521" s="20">
        <v>0.35292910589715082</v>
      </c>
      <c r="AS521" s="20">
        <v>0.34801607921197281</v>
      </c>
      <c r="AT521" s="20">
        <v>0.30494725889032842</v>
      </c>
      <c r="AU521" s="20">
        <v>0.34310230022241811</v>
      </c>
      <c r="AV521" s="20">
        <v>0.55808876562945853</v>
      </c>
      <c r="AW521" s="20">
        <v>0.46772485756564658</v>
      </c>
      <c r="AY521" s="20">
        <v>0.34266082854271429</v>
      </c>
      <c r="AZ521" s="20">
        <v>0.28824113378998611</v>
      </c>
      <c r="BA521" s="20">
        <v>0.36379894208974201</v>
      </c>
      <c r="BB521" s="20">
        <v>0.24937745471164241</v>
      </c>
      <c r="BC521" s="20">
        <v>0.32290045122668942</v>
      </c>
      <c r="BD521" s="20">
        <v>0.35472302886211399</v>
      </c>
      <c r="BE521" s="20">
        <v>0.57012837476906453</v>
      </c>
      <c r="BF521" s="20">
        <v>0.46715924403704018</v>
      </c>
      <c r="BG521" s="20">
        <v>0.39790153919943783</v>
      </c>
    </row>
    <row r="522" spans="2:59" x14ac:dyDescent="0.35">
      <c r="B522" s="19" t="s">
        <v>213</v>
      </c>
      <c r="C522" s="20">
        <v>8.908345693454936E-2</v>
      </c>
      <c r="D522" s="20">
        <v>8.87013032543785E-2</v>
      </c>
      <c r="E522" s="20">
        <v>7.5311851208445801E-2</v>
      </c>
      <c r="F522" s="20">
        <v>7.0672099065821489E-2</v>
      </c>
      <c r="G522" s="20">
        <v>9.8456411231795771E-2</v>
      </c>
      <c r="H522" s="20">
        <v>9.0211708850415614E-2</v>
      </c>
      <c r="I522" s="20">
        <v>0.107018711612225</v>
      </c>
      <c r="K522" s="20">
        <v>8.9264811274950492E-2</v>
      </c>
      <c r="L522" s="20">
        <v>8.928132377729904E-2</v>
      </c>
      <c r="N522" s="20">
        <v>8.3626133670002531E-2</v>
      </c>
      <c r="O522" s="20">
        <v>6.937868727997798E-2</v>
      </c>
      <c r="P522" s="20">
        <v>7.4693755518916244E-2</v>
      </c>
      <c r="Q522" s="20">
        <v>4.6797793265826192E-2</v>
      </c>
      <c r="R522" s="20">
        <v>5.6195427301457837E-2</v>
      </c>
      <c r="S522" s="20">
        <v>9.9073110829215216E-2</v>
      </c>
      <c r="T522" s="20">
        <v>0.17290206028133689</v>
      </c>
      <c r="U522" s="20">
        <v>6.9331127509646595E-2</v>
      </c>
      <c r="V522" s="20">
        <v>7.9041898353278808E-2</v>
      </c>
      <c r="W522" s="20">
        <v>9.4547801176529347E-2</v>
      </c>
      <c r="X522" s="20">
        <v>0.1010026088055153</v>
      </c>
      <c r="Y522" s="20">
        <v>0.110655587803923</v>
      </c>
      <c r="AA522" s="20">
        <v>7.866166016216454E-2</v>
      </c>
      <c r="AB522" s="20">
        <v>9.5627380661074401E-2</v>
      </c>
      <c r="AC522" s="20">
        <v>9.8831819224581535E-2</v>
      </c>
      <c r="AD522" s="20">
        <v>8.5189187289605187E-2</v>
      </c>
      <c r="AF522" s="20">
        <v>0.10712233915956219</v>
      </c>
      <c r="AG522" s="20">
        <v>5.9014661981481149E-2</v>
      </c>
      <c r="AH522" s="20">
        <v>8.5443705276051746E-2</v>
      </c>
      <c r="AI522" s="20">
        <v>9.3644727118395166E-2</v>
      </c>
      <c r="AJ522" s="20">
        <v>0.14917681514794431</v>
      </c>
      <c r="AK522" s="20">
        <v>0.1031884895098293</v>
      </c>
      <c r="AL522" s="20">
        <v>8.8649005406117171E-2</v>
      </c>
      <c r="AM522" s="20">
        <v>6.000773671666218E-2</v>
      </c>
      <c r="AN522" s="20">
        <v>0.1113222532912015</v>
      </c>
      <c r="AP522" s="20">
        <v>0.1035692090021062</v>
      </c>
      <c r="AQ522" s="20">
        <v>5.5711116163441703E-2</v>
      </c>
      <c r="AR522" s="20">
        <v>8.2569762300781863E-2</v>
      </c>
      <c r="AS522" s="20">
        <v>8.4251106972086584E-2</v>
      </c>
      <c r="AT522" s="20">
        <v>0.16029011630063009</v>
      </c>
      <c r="AU522" s="20">
        <v>9.7137647523338269E-2</v>
      </c>
      <c r="AV522" s="20">
        <v>5.2890988013592773E-2</v>
      </c>
      <c r="AW522" s="20">
        <v>8.8878548126441276E-2</v>
      </c>
      <c r="AY522" s="20">
        <v>9.8494837003984884E-2</v>
      </c>
      <c r="AZ522" s="20">
        <v>4.8692496627812942E-2</v>
      </c>
      <c r="BA522" s="20">
        <v>8.178186103157066E-2</v>
      </c>
      <c r="BB522" s="20">
        <v>8.4132486325603953E-2</v>
      </c>
      <c r="BC522" s="20">
        <v>0.1261708919377616</v>
      </c>
      <c r="BD522" s="20">
        <v>8.942155687863243E-2</v>
      </c>
      <c r="BE522" s="20">
        <v>8.7577268166381977E-2</v>
      </c>
      <c r="BF522" s="20">
        <v>8.3030198702738325E-2</v>
      </c>
      <c r="BG522" s="20">
        <v>9.1413422342093403E-2</v>
      </c>
    </row>
    <row r="523" spans="2:59" x14ac:dyDescent="0.35">
      <c r="B523" s="19" t="s">
        <v>214</v>
      </c>
      <c r="C523" s="20">
        <v>7.2940525416738122E-2</v>
      </c>
      <c r="D523" s="20">
        <v>6.390796513376687E-2</v>
      </c>
      <c r="E523" s="20">
        <v>5.769502260725639E-2</v>
      </c>
      <c r="F523" s="20">
        <v>7.0790923168254777E-2</v>
      </c>
      <c r="G523" s="20">
        <v>8.5346319509330734E-2</v>
      </c>
      <c r="H523" s="20">
        <v>9.1580695312765664E-2</v>
      </c>
      <c r="I523" s="20">
        <v>7.0538921927794901E-2</v>
      </c>
      <c r="K523" s="20">
        <v>6.9042469375178259E-2</v>
      </c>
      <c r="L523" s="20">
        <v>7.7064052984546716E-2</v>
      </c>
      <c r="N523" s="20">
        <v>6.655047381101524E-2</v>
      </c>
      <c r="O523" s="20">
        <v>0.1108795335499678</v>
      </c>
      <c r="P523" s="20">
        <v>0.1114812298402743</v>
      </c>
      <c r="Q523" s="20">
        <v>2.2171444432163741E-2</v>
      </c>
      <c r="R523" s="20">
        <v>7.188692990720684E-2</v>
      </c>
      <c r="S523" s="20">
        <v>5.0771905504601617E-2</v>
      </c>
      <c r="T523" s="20">
        <v>6.4469017252487298E-2</v>
      </c>
      <c r="U523" s="20">
        <v>9.7896760368658145E-2</v>
      </c>
      <c r="V523" s="20">
        <v>7.3274239999260402E-2</v>
      </c>
      <c r="W523" s="20">
        <v>5.6578654334085293E-2</v>
      </c>
      <c r="X523" s="20">
        <v>9.667053008062261E-2</v>
      </c>
      <c r="Y523" s="20">
        <v>7.2400579126846915E-2</v>
      </c>
      <c r="AA523" s="20">
        <v>4.2781915192397532E-2</v>
      </c>
      <c r="AB523" s="20">
        <v>6.2583325307753276E-2</v>
      </c>
      <c r="AC523" s="20">
        <v>9.8921057581080968E-2</v>
      </c>
      <c r="AD523" s="20">
        <v>9.3585443148917424E-2</v>
      </c>
      <c r="AF523" s="20">
        <v>9.5206960041032337E-2</v>
      </c>
      <c r="AG523" s="20">
        <v>2.8226985389224371E-2</v>
      </c>
      <c r="AH523" s="20">
        <v>4.9508799916452913E-2</v>
      </c>
      <c r="AI523" s="20">
        <v>5.7475581738614792E-2</v>
      </c>
      <c r="AJ523" s="20">
        <v>0.21024746086093449</v>
      </c>
      <c r="AK523" s="20">
        <v>5.6176260653037581E-2</v>
      </c>
      <c r="AL523" s="20">
        <v>8.8297981865551517E-2</v>
      </c>
      <c r="AM523" s="20">
        <v>0.1345601436377164</v>
      </c>
      <c r="AN523" s="20">
        <v>8.6955098711247847E-2</v>
      </c>
      <c r="AP523" s="20">
        <v>8.3686714333293125E-2</v>
      </c>
      <c r="AQ523" s="20">
        <v>4.9482566518403638E-2</v>
      </c>
      <c r="AR523" s="20">
        <v>3.4560853363668168E-2</v>
      </c>
      <c r="AS523" s="20">
        <v>4.5787219065953837E-2</v>
      </c>
      <c r="AT523" s="20">
        <v>0.13501852621668639</v>
      </c>
      <c r="AU523" s="20">
        <v>4.6377813109620268E-2</v>
      </c>
      <c r="AV523" s="20">
        <v>0.18831952564438939</v>
      </c>
      <c r="AW523" s="20">
        <v>7.1960275017390718E-2</v>
      </c>
      <c r="AY523" s="20">
        <v>7.135758006689584E-2</v>
      </c>
      <c r="AZ523" s="20">
        <v>2.1602070391996759E-2</v>
      </c>
      <c r="BA523" s="20">
        <v>4.6173657425931179E-2</v>
      </c>
      <c r="BB523" s="20">
        <v>4.0947311877551407E-2</v>
      </c>
      <c r="BC523" s="20">
        <v>0.13472362124070431</v>
      </c>
      <c r="BD523" s="20">
        <v>4.0757650966918357E-2</v>
      </c>
      <c r="BE523" s="20">
        <v>0.1247696856855777</v>
      </c>
      <c r="BF523" s="20">
        <v>7.3288903399679056E-2</v>
      </c>
      <c r="BG523" s="20">
        <v>7.5390707662470649E-2</v>
      </c>
    </row>
    <row r="525" spans="2:59" ht="87" x14ac:dyDescent="0.35">
      <c r="B525" s="17" t="s">
        <v>218</v>
      </c>
    </row>
    <row r="526" spans="2:59" x14ac:dyDescent="0.35">
      <c r="B526" s="18" t="s">
        <v>16</v>
      </c>
    </row>
    <row r="527" spans="2:59" x14ac:dyDescent="0.35">
      <c r="B527" s="19" t="s">
        <v>210</v>
      </c>
      <c r="C527" s="20">
        <v>0.2178739874695006</v>
      </c>
      <c r="D527" s="20">
        <v>0.17560798629276739</v>
      </c>
      <c r="E527" s="20">
        <v>0.21667024890927589</v>
      </c>
      <c r="F527" s="20">
        <v>0.16342073903702831</v>
      </c>
      <c r="G527" s="20">
        <v>0.23031064792400199</v>
      </c>
      <c r="H527" s="20">
        <v>0.2405035942550092</v>
      </c>
      <c r="I527" s="20">
        <v>0.26573659352368939</v>
      </c>
      <c r="K527" s="20">
        <v>0.23803405169566461</v>
      </c>
      <c r="L527" s="20">
        <v>0.1967818243739991</v>
      </c>
      <c r="N527" s="20">
        <v>0.19923721964906679</v>
      </c>
      <c r="O527" s="20">
        <v>0.26982230928344819</v>
      </c>
      <c r="P527" s="20">
        <v>0.26311602631246639</v>
      </c>
      <c r="Q527" s="20">
        <v>0.1940315971100546</v>
      </c>
      <c r="R527" s="20">
        <v>0.17469756224049479</v>
      </c>
      <c r="S527" s="20">
        <v>0.19387706627805451</v>
      </c>
      <c r="T527" s="20">
        <v>0.31219777687150652</v>
      </c>
      <c r="U527" s="20">
        <v>0.16692710992829801</v>
      </c>
      <c r="V527" s="20">
        <v>0.23921637313672539</v>
      </c>
      <c r="W527" s="20">
        <v>0.22606377949597101</v>
      </c>
      <c r="X527" s="20">
        <v>0.18936477921527689</v>
      </c>
      <c r="Y527" s="20">
        <v>0.2364355447250496</v>
      </c>
      <c r="AA527" s="20">
        <v>0.1907867267943098</v>
      </c>
      <c r="AB527" s="20">
        <v>0.23009266394937411</v>
      </c>
      <c r="AC527" s="20">
        <v>0.2344504936819318</v>
      </c>
      <c r="AD527" s="20">
        <v>0.22041036458023361</v>
      </c>
      <c r="AF527" s="20">
        <v>0.34325730260355081</v>
      </c>
      <c r="AG527" s="20">
        <v>0.14918767029018751</v>
      </c>
      <c r="AH527" s="20">
        <v>0.17477613990583679</v>
      </c>
      <c r="AI527" s="20">
        <v>0.1662517029569768</v>
      </c>
      <c r="AJ527" s="20">
        <v>0.4017367973449017</v>
      </c>
      <c r="AK527" s="20">
        <v>0.1884448228713845</v>
      </c>
      <c r="AL527" s="20">
        <v>0.14110970653309479</v>
      </c>
      <c r="AM527" s="20">
        <v>0.13510229138435481</v>
      </c>
      <c r="AN527" s="20">
        <v>0.207120620282262</v>
      </c>
      <c r="AP527" s="20">
        <v>0.33582521560741357</v>
      </c>
      <c r="AQ527" s="20">
        <v>0.17388917073656979</v>
      </c>
      <c r="AR527" s="20">
        <v>0.1266616423381742</v>
      </c>
      <c r="AS527" s="20">
        <v>0.1909171555195365</v>
      </c>
      <c r="AT527" s="20">
        <v>0.34063389132443739</v>
      </c>
      <c r="AU527" s="20">
        <v>0.1264582500540585</v>
      </c>
      <c r="AV527" s="20">
        <v>7.7405628490121725E-2</v>
      </c>
      <c r="AW527" s="20">
        <v>0.16905340159528481</v>
      </c>
      <c r="AY527" s="20">
        <v>0.26795239330218967</v>
      </c>
      <c r="AZ527" s="20">
        <v>0.15281662491079889</v>
      </c>
      <c r="BA527" s="20">
        <v>0.1575248262094375</v>
      </c>
      <c r="BB527" s="20">
        <v>0.17657835733555849</v>
      </c>
      <c r="BC527" s="20">
        <v>0.35567809458678512</v>
      </c>
      <c r="BD527" s="20">
        <v>0.1550116259032886</v>
      </c>
      <c r="BE527" s="20">
        <v>0.11452329342713009</v>
      </c>
      <c r="BF527" s="20">
        <v>0.1022067142594546</v>
      </c>
      <c r="BG527" s="20">
        <v>0.26815649715695711</v>
      </c>
    </row>
    <row r="528" spans="2:59" x14ac:dyDescent="0.35">
      <c r="B528" s="19" t="s">
        <v>211</v>
      </c>
      <c r="C528" s="20">
        <v>0.22189121380444429</v>
      </c>
      <c r="D528" s="20">
        <v>0.27274049479266149</v>
      </c>
      <c r="E528" s="20">
        <v>0.21342721420618441</v>
      </c>
      <c r="F528" s="20">
        <v>0.21569357243748921</v>
      </c>
      <c r="G528" s="20">
        <v>0.21931532113122679</v>
      </c>
      <c r="H528" s="20">
        <v>0.18939736237428029</v>
      </c>
      <c r="I528" s="20">
        <v>0.22371850194338441</v>
      </c>
      <c r="K528" s="20">
        <v>0.2347802912506351</v>
      </c>
      <c r="L528" s="20">
        <v>0.2102080569490816</v>
      </c>
      <c r="N528" s="20">
        <v>0.21295816680184301</v>
      </c>
      <c r="O528" s="20">
        <v>0.13726230580285209</v>
      </c>
      <c r="P528" s="20">
        <v>0.17743790814987481</v>
      </c>
      <c r="Q528" s="20">
        <v>0.21413514307453221</v>
      </c>
      <c r="R528" s="20">
        <v>0.28817096593740937</v>
      </c>
      <c r="S528" s="20">
        <v>0.20659449907802241</v>
      </c>
      <c r="T528" s="20">
        <v>0.2401093404146703</v>
      </c>
      <c r="U528" s="20">
        <v>0.2316002151329237</v>
      </c>
      <c r="V528" s="20">
        <v>0.23394839285503041</v>
      </c>
      <c r="W528" s="20">
        <v>0.1824076667955136</v>
      </c>
      <c r="X528" s="20">
        <v>0.19637892476894139</v>
      </c>
      <c r="Y528" s="20">
        <v>0.25697138934951558</v>
      </c>
      <c r="AA528" s="20">
        <v>0.227395061627017</v>
      </c>
      <c r="AB528" s="20">
        <v>0.19125632177661231</v>
      </c>
      <c r="AC528" s="20">
        <v>0.23815490291389821</v>
      </c>
      <c r="AD528" s="20">
        <v>0.23408877491305399</v>
      </c>
      <c r="AF528" s="20">
        <v>0.24616179680253511</v>
      </c>
      <c r="AG528" s="20">
        <v>0.21434813146399481</v>
      </c>
      <c r="AH528" s="20">
        <v>0.2006292243086697</v>
      </c>
      <c r="AI528" s="20">
        <v>0.32491745778102948</v>
      </c>
      <c r="AJ528" s="20">
        <v>0.22256418522804419</v>
      </c>
      <c r="AK528" s="20">
        <v>0.26993418911413752</v>
      </c>
      <c r="AL528" s="20">
        <v>0.18229516701436221</v>
      </c>
      <c r="AM528" s="20">
        <v>0.17141921728651649</v>
      </c>
      <c r="AN528" s="20">
        <v>0.19172660231979541</v>
      </c>
      <c r="AP528" s="20">
        <v>0.27464688442634622</v>
      </c>
      <c r="AQ528" s="20">
        <v>0.18581560323095031</v>
      </c>
      <c r="AR528" s="20">
        <v>0.22435047858624849</v>
      </c>
      <c r="AS528" s="20">
        <v>0.25138992315883762</v>
      </c>
      <c r="AT528" s="20">
        <v>0.28128489224006892</v>
      </c>
      <c r="AU528" s="20">
        <v>0.26788483455081319</v>
      </c>
      <c r="AV528" s="20">
        <v>0.13646469119590321</v>
      </c>
      <c r="AW528" s="20">
        <v>0.18245228064969499</v>
      </c>
      <c r="AY528" s="20">
        <v>0.28909290545297578</v>
      </c>
      <c r="AZ528" s="20">
        <v>0.17829110302965509</v>
      </c>
      <c r="BA528" s="20">
        <v>0.20774224281405201</v>
      </c>
      <c r="BB528" s="20">
        <v>0.241560060624218</v>
      </c>
      <c r="BC528" s="20">
        <v>0.2493820594164379</v>
      </c>
      <c r="BD528" s="20">
        <v>0.26085812823763938</v>
      </c>
      <c r="BE528" s="20">
        <v>0.1475040749817198</v>
      </c>
      <c r="BF528" s="20">
        <v>0.17660724174444181</v>
      </c>
      <c r="BG528" s="20">
        <v>0.20119715373169861</v>
      </c>
    </row>
    <row r="529" spans="2:59" x14ac:dyDescent="0.35">
      <c r="B529" s="19" t="s">
        <v>212</v>
      </c>
      <c r="C529" s="20">
        <v>0.32485338714388601</v>
      </c>
      <c r="D529" s="20">
        <v>0.33815155941507352</v>
      </c>
      <c r="E529" s="20">
        <v>0.33030759943362697</v>
      </c>
      <c r="F529" s="20">
        <v>0.36200535136747009</v>
      </c>
      <c r="G529" s="20">
        <v>0.33626415230264117</v>
      </c>
      <c r="H529" s="20">
        <v>0.31336222330891339</v>
      </c>
      <c r="I529" s="20">
        <v>0.28009552250693098</v>
      </c>
      <c r="K529" s="20">
        <v>0.28850541495373511</v>
      </c>
      <c r="L529" s="20">
        <v>0.35986628819669653</v>
      </c>
      <c r="N529" s="20">
        <v>0.32716261955089782</v>
      </c>
      <c r="O529" s="20">
        <v>0.35381931606019701</v>
      </c>
      <c r="P529" s="20">
        <v>0.3796376168537639</v>
      </c>
      <c r="Q529" s="20">
        <v>0.35404060503086371</v>
      </c>
      <c r="R529" s="20">
        <v>0.24584781306357911</v>
      </c>
      <c r="S529" s="20">
        <v>0.37787945120943622</v>
      </c>
      <c r="T529" s="20">
        <v>0.19392572770505309</v>
      </c>
      <c r="U529" s="20">
        <v>0.36744804247496349</v>
      </c>
      <c r="V529" s="20">
        <v>0.31429468563039509</v>
      </c>
      <c r="W529" s="20">
        <v>0.35537080886241079</v>
      </c>
      <c r="X529" s="20">
        <v>0.37791269622278462</v>
      </c>
      <c r="Y529" s="20">
        <v>0.30321701036578202</v>
      </c>
      <c r="AA529" s="20">
        <v>0.30151886604322342</v>
      </c>
      <c r="AB529" s="20">
        <v>0.3352165844865978</v>
      </c>
      <c r="AC529" s="20">
        <v>0.33496296977503232</v>
      </c>
      <c r="AD529" s="20">
        <v>0.32850918785134331</v>
      </c>
      <c r="AF529" s="20">
        <v>0.23992085694057519</v>
      </c>
      <c r="AG529" s="20">
        <v>0.31110525507913278</v>
      </c>
      <c r="AH529" s="20">
        <v>0.34181645949112371</v>
      </c>
      <c r="AI529" s="20">
        <v>0.27923476675862352</v>
      </c>
      <c r="AJ529" s="20">
        <v>0.2079866859995568</v>
      </c>
      <c r="AK529" s="20">
        <v>0.31550755749350889</v>
      </c>
      <c r="AL529" s="20">
        <v>0.48652515704465898</v>
      </c>
      <c r="AM529" s="20">
        <v>0.52524227906613952</v>
      </c>
      <c r="AN529" s="20">
        <v>0.36663106365867559</v>
      </c>
      <c r="AP529" s="20">
        <v>0.25345888127345129</v>
      </c>
      <c r="AQ529" s="20">
        <v>0.30328069614225178</v>
      </c>
      <c r="AR529" s="20">
        <v>0.34163833008469519</v>
      </c>
      <c r="AS529" s="20">
        <v>0.3540950589147811</v>
      </c>
      <c r="AT529" s="20">
        <v>0.22759139176827381</v>
      </c>
      <c r="AU529" s="20">
        <v>0.3737496543511189</v>
      </c>
      <c r="AV529" s="20">
        <v>0.58277734375501045</v>
      </c>
      <c r="AW529" s="20">
        <v>0.43783336857804239</v>
      </c>
      <c r="AY529" s="20">
        <v>0.25713132781454051</v>
      </c>
      <c r="AZ529" s="20">
        <v>0.2624109477738274</v>
      </c>
      <c r="BA529" s="20">
        <v>0.35417112104778131</v>
      </c>
      <c r="BB529" s="20">
        <v>0.34102960663423237</v>
      </c>
      <c r="BC529" s="20">
        <v>0.26353722215614289</v>
      </c>
      <c r="BD529" s="20">
        <v>0.38446382011232988</v>
      </c>
      <c r="BE529" s="20">
        <v>0.53016047964240764</v>
      </c>
      <c r="BF529" s="20">
        <v>0.51401505863144059</v>
      </c>
      <c r="BG529" s="20">
        <v>0.33599642181419531</v>
      </c>
    </row>
    <row r="530" spans="2:59" x14ac:dyDescent="0.35">
      <c r="B530" s="19" t="s">
        <v>213</v>
      </c>
      <c r="C530" s="20">
        <v>0.15256715127087769</v>
      </c>
      <c r="D530" s="20">
        <v>0.16447882984083681</v>
      </c>
      <c r="E530" s="20">
        <v>0.14263293866189461</v>
      </c>
      <c r="F530" s="20">
        <v>0.1480767564809562</v>
      </c>
      <c r="G530" s="20">
        <v>0.1487896426626501</v>
      </c>
      <c r="H530" s="20">
        <v>0.17620723298969621</v>
      </c>
      <c r="I530" s="20">
        <v>0.14352704224488119</v>
      </c>
      <c r="K530" s="20">
        <v>0.15806166674216851</v>
      </c>
      <c r="L530" s="20">
        <v>0.14783103227629019</v>
      </c>
      <c r="N530" s="20">
        <v>0.1726666320108862</v>
      </c>
      <c r="O530" s="20">
        <v>0.14363279201969431</v>
      </c>
      <c r="P530" s="20">
        <v>0.108506643524293</v>
      </c>
      <c r="Q530" s="20">
        <v>0.16166207127779389</v>
      </c>
      <c r="R530" s="20">
        <v>0.1811404601344371</v>
      </c>
      <c r="S530" s="20">
        <v>0.1361476810341801</v>
      </c>
      <c r="T530" s="20">
        <v>0.17659332190238899</v>
      </c>
      <c r="U530" s="20">
        <v>0.15458717322913779</v>
      </c>
      <c r="V530" s="20">
        <v>0.1449296537359232</v>
      </c>
      <c r="W530" s="20">
        <v>0.13981177479964821</v>
      </c>
      <c r="X530" s="20">
        <v>0.16461916337330479</v>
      </c>
      <c r="Y530" s="20">
        <v>0.1345976907806746</v>
      </c>
      <c r="AA530" s="20">
        <v>0.18921081642785531</v>
      </c>
      <c r="AB530" s="20">
        <v>0.15719586936203381</v>
      </c>
      <c r="AC530" s="20">
        <v>0.12424190744289861</v>
      </c>
      <c r="AD530" s="20">
        <v>0.13356248414145561</v>
      </c>
      <c r="AF530" s="20">
        <v>0.1051465405590159</v>
      </c>
      <c r="AG530" s="20">
        <v>0.2170230128993195</v>
      </c>
      <c r="AH530" s="20">
        <v>0.22256835453904469</v>
      </c>
      <c r="AI530" s="20">
        <v>0.14703360356588871</v>
      </c>
      <c r="AJ530" s="20">
        <v>9.2762189725558233E-2</v>
      </c>
      <c r="AK530" s="20">
        <v>0.19086481354274731</v>
      </c>
      <c r="AL530" s="20">
        <v>0.10471962613851581</v>
      </c>
      <c r="AM530" s="20">
        <v>2.6888443297537021E-2</v>
      </c>
      <c r="AN530" s="20">
        <v>0.16426307132526469</v>
      </c>
      <c r="AP530" s="20">
        <v>9.4555050672283536E-2</v>
      </c>
      <c r="AQ530" s="20">
        <v>0.22149545547119889</v>
      </c>
      <c r="AR530" s="20">
        <v>0.2414585592741863</v>
      </c>
      <c r="AS530" s="20">
        <v>0.14687045683731459</v>
      </c>
      <c r="AT530" s="20">
        <v>8.4367907059973213E-2</v>
      </c>
      <c r="AU530" s="20">
        <v>0.19356164160312711</v>
      </c>
      <c r="AV530" s="20">
        <v>3.396948638280798E-2</v>
      </c>
      <c r="AW530" s="20">
        <v>0.1190952787878156</v>
      </c>
      <c r="AY530" s="20">
        <v>0.1257978315746193</v>
      </c>
      <c r="AZ530" s="20">
        <v>0.24585054331123121</v>
      </c>
      <c r="BA530" s="20">
        <v>0.23875560184741629</v>
      </c>
      <c r="BB530" s="20">
        <v>0.1960823432234943</v>
      </c>
      <c r="BC530" s="20">
        <v>8.5767543248150807E-2</v>
      </c>
      <c r="BD530" s="20">
        <v>0.165967610117215</v>
      </c>
      <c r="BE530" s="20">
        <v>6.9103160135442362E-2</v>
      </c>
      <c r="BF530" s="20">
        <v>8.9516141644700592E-2</v>
      </c>
      <c r="BG530" s="20">
        <v>0.14445559089045421</v>
      </c>
    </row>
    <row r="531" spans="2:59" x14ac:dyDescent="0.35">
      <c r="B531" s="19" t="s">
        <v>214</v>
      </c>
      <c r="C531" s="20">
        <v>8.2814260311291507E-2</v>
      </c>
      <c r="D531" s="20">
        <v>4.9021129658660921E-2</v>
      </c>
      <c r="E531" s="20">
        <v>9.6961998789018108E-2</v>
      </c>
      <c r="F531" s="20">
        <v>0.1108035806770561</v>
      </c>
      <c r="G531" s="20">
        <v>6.5320235979479932E-2</v>
      </c>
      <c r="H531" s="20">
        <v>8.0529587072100825E-2</v>
      </c>
      <c r="I531" s="20">
        <v>8.6922339781114008E-2</v>
      </c>
      <c r="K531" s="20">
        <v>8.0618575357796554E-2</v>
      </c>
      <c r="L531" s="20">
        <v>8.5312798203932602E-2</v>
      </c>
      <c r="N531" s="20">
        <v>8.7975361987306364E-2</v>
      </c>
      <c r="O531" s="20">
        <v>9.5463276833808453E-2</v>
      </c>
      <c r="P531" s="20">
        <v>7.1301805159601717E-2</v>
      </c>
      <c r="Q531" s="20">
        <v>7.6130583506755597E-2</v>
      </c>
      <c r="R531" s="20">
        <v>0.11014319862407949</v>
      </c>
      <c r="S531" s="20">
        <v>8.55013024003069E-2</v>
      </c>
      <c r="T531" s="20">
        <v>7.7173833106381151E-2</v>
      </c>
      <c r="U531" s="20">
        <v>7.9437459234677016E-2</v>
      </c>
      <c r="V531" s="20">
        <v>6.761089464192567E-2</v>
      </c>
      <c r="W531" s="20">
        <v>9.6345970046456217E-2</v>
      </c>
      <c r="X531" s="20">
        <v>7.17244364196922E-2</v>
      </c>
      <c r="Y531" s="20">
        <v>6.8778364778978321E-2</v>
      </c>
      <c r="AA531" s="20">
        <v>9.1088529107594657E-2</v>
      </c>
      <c r="AB531" s="20">
        <v>8.6238560425382083E-2</v>
      </c>
      <c r="AC531" s="20">
        <v>6.818972618623903E-2</v>
      </c>
      <c r="AD531" s="20">
        <v>8.3429188513913455E-2</v>
      </c>
      <c r="AF531" s="20">
        <v>6.5513503094323189E-2</v>
      </c>
      <c r="AG531" s="20">
        <v>0.1083359302673652</v>
      </c>
      <c r="AH531" s="20">
        <v>6.0209821755325223E-2</v>
      </c>
      <c r="AI531" s="20">
        <v>8.2562468937481384E-2</v>
      </c>
      <c r="AJ531" s="20">
        <v>7.4950141701939296E-2</v>
      </c>
      <c r="AK531" s="20">
        <v>3.5248616978221979E-2</v>
      </c>
      <c r="AL531" s="20">
        <v>8.5350343269368203E-2</v>
      </c>
      <c r="AM531" s="20">
        <v>0.14134776896545229</v>
      </c>
      <c r="AN531" s="20">
        <v>7.0258642414002412E-2</v>
      </c>
      <c r="AP531" s="20">
        <v>4.1513968020505311E-2</v>
      </c>
      <c r="AQ531" s="20">
        <v>0.1155190744190291</v>
      </c>
      <c r="AR531" s="20">
        <v>6.5890989716695922E-2</v>
      </c>
      <c r="AS531" s="20">
        <v>5.6727405569530112E-2</v>
      </c>
      <c r="AT531" s="20">
        <v>6.6121917607246658E-2</v>
      </c>
      <c r="AU531" s="20">
        <v>3.834561944088237E-2</v>
      </c>
      <c r="AV531" s="20">
        <v>0.1693828501761569</v>
      </c>
      <c r="AW531" s="20">
        <v>9.156567038916219E-2</v>
      </c>
      <c r="AY531" s="20">
        <v>6.0025541855674977E-2</v>
      </c>
      <c r="AZ531" s="20">
        <v>0.16063078097448749</v>
      </c>
      <c r="BA531" s="20">
        <v>4.1806208081312808E-2</v>
      </c>
      <c r="BB531" s="20">
        <v>4.4749632182496793E-2</v>
      </c>
      <c r="BC531" s="20">
        <v>4.5635080592483258E-2</v>
      </c>
      <c r="BD531" s="20">
        <v>3.3698815629527201E-2</v>
      </c>
      <c r="BE531" s="20">
        <v>0.1387089918133001</v>
      </c>
      <c r="BF531" s="20">
        <v>0.1176548437199624</v>
      </c>
      <c r="BG531" s="20">
        <v>5.0194336406694823E-2</v>
      </c>
    </row>
    <row r="533" spans="2:59" ht="101.5" x14ac:dyDescent="0.35">
      <c r="B533" s="17" t="s">
        <v>219</v>
      </c>
    </row>
    <row r="534" spans="2:59" x14ac:dyDescent="0.35">
      <c r="B534" s="18" t="s">
        <v>16</v>
      </c>
    </row>
    <row r="535" spans="2:59" x14ac:dyDescent="0.35">
      <c r="B535" s="19" t="s">
        <v>210</v>
      </c>
      <c r="C535" s="20">
        <v>0.31250889169800511</v>
      </c>
      <c r="D535" s="20">
        <v>0.23140525069418499</v>
      </c>
      <c r="E535" s="20">
        <v>0.2497969423185567</v>
      </c>
      <c r="F535" s="20">
        <v>0.25092947128219972</v>
      </c>
      <c r="G535" s="20">
        <v>0.31545098906551489</v>
      </c>
      <c r="H535" s="20">
        <v>0.38263782808811792</v>
      </c>
      <c r="I535" s="20">
        <v>0.4176188998926546</v>
      </c>
      <c r="K535" s="20">
        <v>0.33598488280577699</v>
      </c>
      <c r="L535" s="20">
        <v>0.28855858253942113</v>
      </c>
      <c r="N535" s="20">
        <v>0.28788472240768359</v>
      </c>
      <c r="O535" s="20">
        <v>0.26583222070233048</v>
      </c>
      <c r="P535" s="20">
        <v>0.35467792729292291</v>
      </c>
      <c r="Q535" s="20">
        <v>0.28987966237391249</v>
      </c>
      <c r="R535" s="20">
        <v>0.28319354925225881</v>
      </c>
      <c r="S535" s="20">
        <v>0.29789561047564173</v>
      </c>
      <c r="T535" s="20">
        <v>0.31434811507941979</v>
      </c>
      <c r="U535" s="20">
        <v>0.31510793728245828</v>
      </c>
      <c r="V535" s="20">
        <v>0.29625714009599591</v>
      </c>
      <c r="W535" s="20">
        <v>0.32475360794258989</v>
      </c>
      <c r="X535" s="20">
        <v>0.3465847345575645</v>
      </c>
      <c r="Y535" s="20">
        <v>0.36113286832744451</v>
      </c>
      <c r="AA535" s="20">
        <v>0.30893710245180828</v>
      </c>
      <c r="AB535" s="20">
        <v>0.32678724926978292</v>
      </c>
      <c r="AC535" s="20">
        <v>0.32510162685014882</v>
      </c>
      <c r="AD535" s="20">
        <v>0.29128684669387578</v>
      </c>
      <c r="AF535" s="20">
        <v>0.44862022980024502</v>
      </c>
      <c r="AG535" s="20">
        <v>0.25593259844844862</v>
      </c>
      <c r="AH535" s="20">
        <v>0.30161927969292379</v>
      </c>
      <c r="AI535" s="20">
        <v>0.21973983020920851</v>
      </c>
      <c r="AJ535" s="20">
        <v>0.44393972906109169</v>
      </c>
      <c r="AK535" s="20">
        <v>0.29035985129377517</v>
      </c>
      <c r="AL535" s="20">
        <v>0.23892919453495601</v>
      </c>
      <c r="AM535" s="20">
        <v>9.9261683240576284E-2</v>
      </c>
      <c r="AN535" s="20">
        <v>0.28686473892614478</v>
      </c>
      <c r="AP535" s="20">
        <v>0.41105748241972101</v>
      </c>
      <c r="AQ535" s="20">
        <v>0.26913804737473118</v>
      </c>
      <c r="AR535" s="20">
        <v>0.27455588512685247</v>
      </c>
      <c r="AS535" s="20">
        <v>0.21867368494071679</v>
      </c>
      <c r="AT535" s="20">
        <v>0.4619268215409616</v>
      </c>
      <c r="AU535" s="20">
        <v>0.25546677397855577</v>
      </c>
      <c r="AV535" s="20">
        <v>0.10817117881121539</v>
      </c>
      <c r="AW535" s="20">
        <v>0.26898883666574791</v>
      </c>
      <c r="AY535" s="20">
        <v>0.34780723381693041</v>
      </c>
      <c r="AZ535" s="20">
        <v>0.26657800842063689</v>
      </c>
      <c r="BA535" s="20">
        <v>0.3024672410109227</v>
      </c>
      <c r="BB535" s="20">
        <v>0.21762320512886599</v>
      </c>
      <c r="BC535" s="20">
        <v>0.43681576916790532</v>
      </c>
      <c r="BD535" s="20">
        <v>0.30249533693839847</v>
      </c>
      <c r="BE535" s="20">
        <v>0.23258294814332739</v>
      </c>
      <c r="BF535" s="20">
        <v>0.239621685626661</v>
      </c>
      <c r="BG535" s="20">
        <v>0.31120950386291818</v>
      </c>
    </row>
    <row r="536" spans="2:59" x14ac:dyDescent="0.35">
      <c r="B536" s="19" t="s">
        <v>211</v>
      </c>
      <c r="C536" s="20">
        <v>0.34401684107504321</v>
      </c>
      <c r="D536" s="20">
        <v>0.33138378547948888</v>
      </c>
      <c r="E536" s="20">
        <v>0.33422737677605507</v>
      </c>
      <c r="F536" s="20">
        <v>0.31537155779703702</v>
      </c>
      <c r="G536" s="20">
        <v>0.33901195727005418</v>
      </c>
      <c r="H536" s="20">
        <v>0.40493157632858923</v>
      </c>
      <c r="I536" s="20">
        <v>0.34673077619954218</v>
      </c>
      <c r="K536" s="20">
        <v>0.35962531325985969</v>
      </c>
      <c r="L536" s="20">
        <v>0.33018608716186082</v>
      </c>
      <c r="N536" s="20">
        <v>0.32259941806162612</v>
      </c>
      <c r="O536" s="20">
        <v>0.41676960980765798</v>
      </c>
      <c r="P536" s="20">
        <v>0.30533422836179952</v>
      </c>
      <c r="Q536" s="20">
        <v>0.3585531111230853</v>
      </c>
      <c r="R536" s="20">
        <v>0.39494686725215189</v>
      </c>
      <c r="S536" s="20">
        <v>0.35418228073711278</v>
      </c>
      <c r="T536" s="20">
        <v>0.35340893710603322</v>
      </c>
      <c r="U536" s="20">
        <v>0.30536770941725822</v>
      </c>
      <c r="V536" s="20">
        <v>0.3663523139453157</v>
      </c>
      <c r="W536" s="20">
        <v>0.29945953847083862</v>
      </c>
      <c r="X536" s="20">
        <v>0.34662675303478541</v>
      </c>
      <c r="Y536" s="20">
        <v>0.34397235150565059</v>
      </c>
      <c r="AA536" s="20">
        <v>0.38904011780298398</v>
      </c>
      <c r="AB536" s="20">
        <v>0.33207504191654802</v>
      </c>
      <c r="AC536" s="20">
        <v>0.34301313666886762</v>
      </c>
      <c r="AD536" s="20">
        <v>0.30691102240048079</v>
      </c>
      <c r="AF536" s="20">
        <v>0.32493743582341089</v>
      </c>
      <c r="AG536" s="20">
        <v>0.39501351946214203</v>
      </c>
      <c r="AH536" s="20">
        <v>0.43921553215733239</v>
      </c>
      <c r="AI536" s="20">
        <v>0.37611095665949568</v>
      </c>
      <c r="AJ536" s="20">
        <v>0.3450474893403162</v>
      </c>
      <c r="AK536" s="20">
        <v>0.32806211506912208</v>
      </c>
      <c r="AL536" s="20">
        <v>0.2470578660927448</v>
      </c>
      <c r="AM536" s="20">
        <v>0.27886891361198951</v>
      </c>
      <c r="AN536" s="20">
        <v>0.32752489017312603</v>
      </c>
      <c r="AP536" s="20">
        <v>0.36404922548707352</v>
      </c>
      <c r="AQ536" s="20">
        <v>0.36606266500443208</v>
      </c>
      <c r="AR536" s="20">
        <v>0.43788430171557963</v>
      </c>
      <c r="AS536" s="20">
        <v>0.41166061880444249</v>
      </c>
      <c r="AT536" s="20">
        <v>0.30481814953192748</v>
      </c>
      <c r="AU536" s="20">
        <v>0.34168062514700848</v>
      </c>
      <c r="AV536" s="20">
        <v>0.18931976023116989</v>
      </c>
      <c r="AW536" s="20">
        <v>0.27689523856507309</v>
      </c>
      <c r="AY536" s="20">
        <v>0.37857421449586082</v>
      </c>
      <c r="AZ536" s="20">
        <v>0.34909888759254631</v>
      </c>
      <c r="BA536" s="20">
        <v>0.45761769842910338</v>
      </c>
      <c r="BB536" s="20">
        <v>0.39184229971149298</v>
      </c>
      <c r="BC536" s="20">
        <v>0.30489088731630137</v>
      </c>
      <c r="BD536" s="20">
        <v>0.33303364023980331</v>
      </c>
      <c r="BE536" s="20">
        <v>0.1731461890935948</v>
      </c>
      <c r="BF536" s="20">
        <v>0.3545446587996377</v>
      </c>
      <c r="BG536" s="20">
        <v>0.33253109687445898</v>
      </c>
    </row>
    <row r="537" spans="2:59" x14ac:dyDescent="0.35">
      <c r="B537" s="19" t="s">
        <v>212</v>
      </c>
      <c r="C537" s="20">
        <v>0.24364142343030851</v>
      </c>
      <c r="D537" s="20">
        <v>0.31901891915323283</v>
      </c>
      <c r="E537" s="20">
        <v>0.2672697139125963</v>
      </c>
      <c r="F537" s="20">
        <v>0.30805468390595192</v>
      </c>
      <c r="G537" s="20">
        <v>0.27770309662911119</v>
      </c>
      <c r="H537" s="20">
        <v>0.14048822717089049</v>
      </c>
      <c r="I537" s="20">
        <v>0.16392662372179309</v>
      </c>
      <c r="K537" s="20">
        <v>0.21477091220442859</v>
      </c>
      <c r="L537" s="20">
        <v>0.27188243816856889</v>
      </c>
      <c r="N537" s="20">
        <v>0.25984663524684892</v>
      </c>
      <c r="O537" s="20">
        <v>0.1870016607465069</v>
      </c>
      <c r="P537" s="20">
        <v>0.25208094447739582</v>
      </c>
      <c r="Q537" s="20">
        <v>0.29770158408874497</v>
      </c>
      <c r="R537" s="20">
        <v>0.1909586899029653</v>
      </c>
      <c r="S537" s="20">
        <v>0.25322487277537159</v>
      </c>
      <c r="T537" s="20">
        <v>0.20570160894359699</v>
      </c>
      <c r="U537" s="20">
        <v>0.28267855309911483</v>
      </c>
      <c r="V537" s="20">
        <v>0.22023527321286529</v>
      </c>
      <c r="W537" s="20">
        <v>0.29700051390343418</v>
      </c>
      <c r="X537" s="20">
        <v>0.2598791018412796</v>
      </c>
      <c r="Y537" s="20">
        <v>0.2086703305050942</v>
      </c>
      <c r="AA537" s="20">
        <v>0.19660746775616239</v>
      </c>
      <c r="AB537" s="20">
        <v>0.24774093731667829</v>
      </c>
      <c r="AC537" s="20">
        <v>0.23313874408568819</v>
      </c>
      <c r="AD537" s="20">
        <v>0.30007258362833539</v>
      </c>
      <c r="AF537" s="20">
        <v>0.14645151355602351</v>
      </c>
      <c r="AG537" s="20">
        <v>0.24480239750343119</v>
      </c>
      <c r="AH537" s="20">
        <v>0.17239264848146199</v>
      </c>
      <c r="AI537" s="20">
        <v>0.30640950896196822</v>
      </c>
      <c r="AJ537" s="20">
        <v>0.12910556850474059</v>
      </c>
      <c r="AK537" s="20">
        <v>0.27817014167008408</v>
      </c>
      <c r="AL537" s="20">
        <v>0.39162935463653648</v>
      </c>
      <c r="AM537" s="20">
        <v>0.45861364312969288</v>
      </c>
      <c r="AN537" s="20">
        <v>0.27978588397911841</v>
      </c>
      <c r="AP537" s="20">
        <v>0.14356744651741291</v>
      </c>
      <c r="AQ537" s="20">
        <v>0.26044402366365821</v>
      </c>
      <c r="AR537" s="20">
        <v>0.18247334290861339</v>
      </c>
      <c r="AS537" s="20">
        <v>0.27326623480403672</v>
      </c>
      <c r="AT537" s="20">
        <v>0.15794415450681251</v>
      </c>
      <c r="AU537" s="20">
        <v>0.30735273450186978</v>
      </c>
      <c r="AV537" s="20">
        <v>0.50027179987373349</v>
      </c>
      <c r="AW537" s="20">
        <v>0.34047561524827968</v>
      </c>
      <c r="AY537" s="20">
        <v>0.1796344991108694</v>
      </c>
      <c r="AZ537" s="20">
        <v>0.26289171385382321</v>
      </c>
      <c r="BA537" s="20">
        <v>0.1770711569418599</v>
      </c>
      <c r="BB537" s="20">
        <v>0.30149154357699809</v>
      </c>
      <c r="BC537" s="20">
        <v>0.16539549398707859</v>
      </c>
      <c r="BD537" s="20">
        <v>0.29562547953873852</v>
      </c>
      <c r="BE537" s="20">
        <v>0.43249629169275727</v>
      </c>
      <c r="BF537" s="20">
        <v>0.31292931841083937</v>
      </c>
      <c r="BG537" s="20">
        <v>0.26148089229451732</v>
      </c>
    </row>
    <row r="538" spans="2:59" x14ac:dyDescent="0.35">
      <c r="B538" s="19" t="s">
        <v>213</v>
      </c>
      <c r="C538" s="20">
        <v>6.2423761109179528E-2</v>
      </c>
      <c r="D538" s="20">
        <v>6.7006287377872051E-2</v>
      </c>
      <c r="E538" s="20">
        <v>0.1029047387175816</v>
      </c>
      <c r="F538" s="20">
        <v>5.8598731322577799E-2</v>
      </c>
      <c r="G538" s="20">
        <v>4.9984444549281852E-2</v>
      </c>
      <c r="H538" s="20">
        <v>4.6953960219731153E-2</v>
      </c>
      <c r="I538" s="20">
        <v>5.0092292563799982E-2</v>
      </c>
      <c r="K538" s="20">
        <v>5.7991774622577777E-2</v>
      </c>
      <c r="L538" s="20">
        <v>6.6145693666977215E-2</v>
      </c>
      <c r="N538" s="20">
        <v>7.761631675397504E-2</v>
      </c>
      <c r="O538" s="20">
        <v>6.2412336217954882E-2</v>
      </c>
      <c r="P538" s="20">
        <v>3.7891478956868833E-2</v>
      </c>
      <c r="Q538" s="20">
        <v>2.2958063214214289E-2</v>
      </c>
      <c r="R538" s="20">
        <v>8.3296573271703034E-2</v>
      </c>
      <c r="S538" s="20">
        <v>6.1659426587352933E-2</v>
      </c>
      <c r="T538" s="20">
        <v>9.4411178682760458E-2</v>
      </c>
      <c r="U538" s="20">
        <v>4.631506368749156E-2</v>
      </c>
      <c r="V538" s="20">
        <v>6.9175216405972823E-2</v>
      </c>
      <c r="W538" s="20">
        <v>5.420061253350416E-2</v>
      </c>
      <c r="X538" s="20">
        <v>4.0521030355572397E-2</v>
      </c>
      <c r="Y538" s="20">
        <v>6.5629771462347011E-2</v>
      </c>
      <c r="AA538" s="20">
        <v>7.713071154768901E-2</v>
      </c>
      <c r="AB538" s="20">
        <v>5.400983446215666E-2</v>
      </c>
      <c r="AC538" s="20">
        <v>6.5258583681934088E-2</v>
      </c>
      <c r="AD538" s="20">
        <v>5.2970627509603047E-2</v>
      </c>
      <c r="AF538" s="20">
        <v>5.1654344922753601E-2</v>
      </c>
      <c r="AG538" s="20">
        <v>7.6196438222610602E-2</v>
      </c>
      <c r="AH538" s="20">
        <v>6.1508194964652069E-2</v>
      </c>
      <c r="AI538" s="20">
        <v>5.8415984404813277E-2</v>
      </c>
      <c r="AJ538" s="20">
        <v>3.4765288593278848E-2</v>
      </c>
      <c r="AK538" s="20">
        <v>7.7145924891104861E-2</v>
      </c>
      <c r="AL538" s="20">
        <v>6.8148423301855332E-2</v>
      </c>
      <c r="AM538" s="20">
        <v>6.311509764492941E-2</v>
      </c>
      <c r="AN538" s="20">
        <v>5.1469377525270532E-2</v>
      </c>
      <c r="AP538" s="20">
        <v>4.9199255704863831E-2</v>
      </c>
      <c r="AQ538" s="20">
        <v>7.7682701720565628E-2</v>
      </c>
      <c r="AR538" s="20">
        <v>6.9857392700293106E-2</v>
      </c>
      <c r="AS538" s="20">
        <v>5.5873312488637569E-2</v>
      </c>
      <c r="AT538" s="20">
        <v>5.0383389023502957E-2</v>
      </c>
      <c r="AU538" s="20">
        <v>6.6930478930098139E-2</v>
      </c>
      <c r="AV538" s="20">
        <v>2.1113976032379949E-2</v>
      </c>
      <c r="AW538" s="20">
        <v>6.2392864306452217E-2</v>
      </c>
      <c r="AY538" s="20">
        <v>4.8764102602463173E-2</v>
      </c>
      <c r="AZ538" s="20">
        <v>9.3023976392043517E-2</v>
      </c>
      <c r="BA538" s="20">
        <v>5.067742177723461E-2</v>
      </c>
      <c r="BB538" s="20">
        <v>6.4216183123245812E-2</v>
      </c>
      <c r="BC538" s="20">
        <v>5.7396196425706869E-2</v>
      </c>
      <c r="BD538" s="20">
        <v>4.3738255042312123E-2</v>
      </c>
      <c r="BE538" s="20">
        <v>6.4320293793061395E-2</v>
      </c>
      <c r="BF538" s="20">
        <v>3.8196444185566607E-2</v>
      </c>
      <c r="BG538" s="20">
        <v>6.6084065822697838E-2</v>
      </c>
    </row>
    <row r="539" spans="2:59" x14ac:dyDescent="0.35">
      <c r="B539" s="19" t="s">
        <v>214</v>
      </c>
      <c r="C539" s="20">
        <v>3.7409082687463617E-2</v>
      </c>
      <c r="D539" s="20">
        <v>5.118575729522138E-2</v>
      </c>
      <c r="E539" s="20">
        <v>4.5801228275210437E-2</v>
      </c>
      <c r="F539" s="20">
        <v>6.7045555692233472E-2</v>
      </c>
      <c r="G539" s="20">
        <v>1.7849512486037829E-2</v>
      </c>
      <c r="H539" s="20">
        <v>2.498840819267115E-2</v>
      </c>
      <c r="I539" s="20">
        <v>2.1631407622210181E-2</v>
      </c>
      <c r="K539" s="20">
        <v>3.1627117107356932E-2</v>
      </c>
      <c r="L539" s="20">
        <v>4.3227198463171967E-2</v>
      </c>
      <c r="N539" s="20">
        <v>5.2052907529866618E-2</v>
      </c>
      <c r="O539" s="20">
        <v>6.7984172525549683E-2</v>
      </c>
      <c r="P539" s="20">
        <v>5.0015420911012833E-2</v>
      </c>
      <c r="Q539" s="20">
        <v>3.090757920004289E-2</v>
      </c>
      <c r="R539" s="20">
        <v>4.7604320320920997E-2</v>
      </c>
      <c r="S539" s="20">
        <v>3.3037809424521003E-2</v>
      </c>
      <c r="T539" s="20">
        <v>3.2130160188189698E-2</v>
      </c>
      <c r="U539" s="20">
        <v>5.0530736513677253E-2</v>
      </c>
      <c r="V539" s="20">
        <v>4.798005633985012E-2</v>
      </c>
      <c r="W539" s="20">
        <v>2.4585727149632929E-2</v>
      </c>
      <c r="X539" s="20">
        <v>6.3883802107980274E-3</v>
      </c>
      <c r="Y539" s="20">
        <v>2.0594678199463881E-2</v>
      </c>
      <c r="AA539" s="20">
        <v>2.8284600441356469E-2</v>
      </c>
      <c r="AB539" s="20">
        <v>3.9386937034834063E-2</v>
      </c>
      <c r="AC539" s="20">
        <v>3.3487908713361297E-2</v>
      </c>
      <c r="AD539" s="20">
        <v>4.8758919767704793E-2</v>
      </c>
      <c r="AF539" s="20">
        <v>2.8336475897567041E-2</v>
      </c>
      <c r="AG539" s="20">
        <v>2.8055046363367499E-2</v>
      </c>
      <c r="AH539" s="20">
        <v>2.5264344703629791E-2</v>
      </c>
      <c r="AI539" s="20">
        <v>3.9323719764514369E-2</v>
      </c>
      <c r="AJ539" s="20">
        <v>4.7141924500572821E-2</v>
      </c>
      <c r="AK539" s="20">
        <v>2.6261967075913759E-2</v>
      </c>
      <c r="AL539" s="20">
        <v>5.4235161433907372E-2</v>
      </c>
      <c r="AM539" s="20">
        <v>0.10014066237281199</v>
      </c>
      <c r="AN539" s="20">
        <v>5.4355109396340501E-2</v>
      </c>
      <c r="AP539" s="20">
        <v>3.2126589870928549E-2</v>
      </c>
      <c r="AQ539" s="20">
        <v>2.6672562236612751E-2</v>
      </c>
      <c r="AR539" s="20">
        <v>3.5229077548661697E-2</v>
      </c>
      <c r="AS539" s="20">
        <v>4.0526148962166303E-2</v>
      </c>
      <c r="AT539" s="20">
        <v>2.492748539679537E-2</v>
      </c>
      <c r="AU539" s="20">
        <v>2.8569387442467779E-2</v>
      </c>
      <c r="AV539" s="20">
        <v>0.18112328505150149</v>
      </c>
      <c r="AW539" s="20">
        <v>5.1247445214447032E-2</v>
      </c>
      <c r="AY539" s="20">
        <v>4.5219949973876288E-2</v>
      </c>
      <c r="AZ539" s="20">
        <v>2.840741374095012E-2</v>
      </c>
      <c r="BA539" s="20">
        <v>1.216648184087948E-2</v>
      </c>
      <c r="BB539" s="20">
        <v>2.4826768459397089E-2</v>
      </c>
      <c r="BC539" s="20">
        <v>3.5501653103007708E-2</v>
      </c>
      <c r="BD539" s="20">
        <v>2.510728824074767E-2</v>
      </c>
      <c r="BE539" s="20">
        <v>9.7454277277259097E-2</v>
      </c>
      <c r="BF539" s="20">
        <v>5.4707892977295357E-2</v>
      </c>
      <c r="BG539" s="20">
        <v>2.8694441145407649E-2</v>
      </c>
    </row>
    <row r="541" spans="2:59" ht="116" x14ac:dyDescent="0.35">
      <c r="B541" s="17" t="s">
        <v>220</v>
      </c>
    </row>
    <row r="542" spans="2:59" x14ac:dyDescent="0.35">
      <c r="B542" s="18" t="s">
        <v>16</v>
      </c>
    </row>
    <row r="543" spans="2:59" ht="29" x14ac:dyDescent="0.35">
      <c r="B543" s="19" t="s">
        <v>221</v>
      </c>
      <c r="C543" s="20">
        <v>0.4786025403364817</v>
      </c>
      <c r="D543" s="20">
        <v>0.44456021684478458</v>
      </c>
      <c r="E543" s="20">
        <v>0.46694872954215688</v>
      </c>
      <c r="F543" s="20">
        <v>0.44540864334023478</v>
      </c>
      <c r="G543" s="20">
        <v>0.49995843157229442</v>
      </c>
      <c r="H543" s="20">
        <v>0.51582873085572767</v>
      </c>
      <c r="I543" s="20">
        <v>0.49532891369376902</v>
      </c>
      <c r="K543" s="20">
        <v>0.49974206127256648</v>
      </c>
      <c r="L543" s="20">
        <v>0.45675956036969978</v>
      </c>
      <c r="N543" s="20">
        <v>0.45335277884427999</v>
      </c>
      <c r="O543" s="20">
        <v>0.36102971079304469</v>
      </c>
      <c r="P543" s="20">
        <v>0.56382115873608385</v>
      </c>
      <c r="Q543" s="20">
        <v>0.51259307837574719</v>
      </c>
      <c r="R543" s="20">
        <v>0.5037724004922981</v>
      </c>
      <c r="S543" s="20">
        <v>0.50758242212741256</v>
      </c>
      <c r="T543" s="20">
        <v>0.52961506303480299</v>
      </c>
      <c r="U543" s="20">
        <v>0.46290635848049011</v>
      </c>
      <c r="V543" s="20">
        <v>0.45576519441970231</v>
      </c>
      <c r="W543" s="20">
        <v>0.46022198346753163</v>
      </c>
      <c r="X543" s="20">
        <v>0.47647782923669452</v>
      </c>
      <c r="Y543" s="20">
        <v>0.46373153484313068</v>
      </c>
      <c r="AA543" s="20">
        <v>0.48211019709899139</v>
      </c>
      <c r="AB543" s="20">
        <v>0.4548600543986982</v>
      </c>
      <c r="AC543" s="20">
        <v>0.54582590485077065</v>
      </c>
      <c r="AD543" s="20">
        <v>0.44161308081544642</v>
      </c>
      <c r="AF543" s="20">
        <v>0.56998063269003141</v>
      </c>
      <c r="AG543" s="20">
        <v>0.45424835511917411</v>
      </c>
      <c r="AH543" s="20">
        <v>0.41343405405003197</v>
      </c>
      <c r="AI543" s="20">
        <v>0.4942695154248411</v>
      </c>
      <c r="AJ543" s="20">
        <v>0.62050077920470148</v>
      </c>
      <c r="AK543" s="20">
        <v>0.49526825722064077</v>
      </c>
      <c r="AL543" s="20">
        <v>0.41057179340718303</v>
      </c>
      <c r="AM543" s="20">
        <v>0.30252016637300649</v>
      </c>
      <c r="AN543" s="20">
        <v>0.43179809435669569</v>
      </c>
      <c r="AP543" s="20">
        <v>0.5196717821978748</v>
      </c>
      <c r="AQ543" s="20">
        <v>0.46935959017134998</v>
      </c>
      <c r="AR543" s="20">
        <v>0.50543810634422437</v>
      </c>
      <c r="AS543" s="20">
        <v>0.54424121647426882</v>
      </c>
      <c r="AT543" s="20">
        <v>0.56335274226706089</v>
      </c>
      <c r="AU543" s="20">
        <v>0.50912380022527992</v>
      </c>
      <c r="AV543" s="20">
        <v>0.18447580332559549</v>
      </c>
      <c r="AW543" s="20">
        <v>0.39681866454241649</v>
      </c>
      <c r="AY543" s="20">
        <v>0.52319953371752859</v>
      </c>
      <c r="AZ543" s="20">
        <v>0.39590190569885092</v>
      </c>
      <c r="BA543" s="20">
        <v>0.48133688559806048</v>
      </c>
      <c r="BB543" s="20">
        <v>0.48899494128996479</v>
      </c>
      <c r="BC543" s="20">
        <v>0.61537529190294127</v>
      </c>
      <c r="BD543" s="20">
        <v>0.4465563200123685</v>
      </c>
      <c r="BE543" s="20">
        <v>0.2721125640814967</v>
      </c>
      <c r="BF543" s="20">
        <v>0.38723209737176501</v>
      </c>
      <c r="BG543" s="20">
        <v>0.47395499211383701</v>
      </c>
    </row>
    <row r="544" spans="2:59" ht="43.5" x14ac:dyDescent="0.35">
      <c r="B544" s="19" t="s">
        <v>222</v>
      </c>
      <c r="C544" s="20">
        <v>0.34096463561264212</v>
      </c>
      <c r="D544" s="20">
        <v>0.40373753580401389</v>
      </c>
      <c r="E544" s="20">
        <v>0.36839502872991942</v>
      </c>
      <c r="F544" s="20">
        <v>0.31798777692602581</v>
      </c>
      <c r="G544" s="20">
        <v>0.28969365111153988</v>
      </c>
      <c r="H544" s="20">
        <v>0.31431741258908258</v>
      </c>
      <c r="I544" s="20">
        <v>0.35472638683689373</v>
      </c>
      <c r="K544" s="20">
        <v>0.3433468674273234</v>
      </c>
      <c r="L544" s="20">
        <v>0.34006933537017331</v>
      </c>
      <c r="N544" s="20">
        <v>0.34634762598188967</v>
      </c>
      <c r="O544" s="20">
        <v>0.40392586920347401</v>
      </c>
      <c r="P544" s="20">
        <v>0.2459284014208811</v>
      </c>
      <c r="Q544" s="20">
        <v>0.2596084817635097</v>
      </c>
      <c r="R544" s="20">
        <v>0.35927559059456199</v>
      </c>
      <c r="S544" s="20">
        <v>0.31581471028994529</v>
      </c>
      <c r="T544" s="20">
        <v>0.32035785843966919</v>
      </c>
      <c r="U544" s="20">
        <v>0.33355017108439028</v>
      </c>
      <c r="V544" s="20">
        <v>0.38688814306762798</v>
      </c>
      <c r="W544" s="20">
        <v>0.33793539510915033</v>
      </c>
      <c r="X544" s="20">
        <v>0.33306267675946971</v>
      </c>
      <c r="Y544" s="20">
        <v>0.36711995045986262</v>
      </c>
      <c r="AA544" s="20">
        <v>0.37965616918607259</v>
      </c>
      <c r="AB544" s="20">
        <v>0.35421171299549359</v>
      </c>
      <c r="AC544" s="20">
        <v>0.28979334648840471</v>
      </c>
      <c r="AD544" s="20">
        <v>0.33142683199820361</v>
      </c>
      <c r="AF544" s="20">
        <v>0.28539075799341962</v>
      </c>
      <c r="AG544" s="20">
        <v>0.44663803984082651</v>
      </c>
      <c r="AH544" s="20">
        <v>0.47068397189382022</v>
      </c>
      <c r="AI544" s="20">
        <v>0.36754681404997991</v>
      </c>
      <c r="AJ544" s="20">
        <v>0.23848766773286131</v>
      </c>
      <c r="AK544" s="20">
        <v>0.27898062352320158</v>
      </c>
      <c r="AL544" s="20">
        <v>0.20203248630110121</v>
      </c>
      <c r="AM544" s="20">
        <v>0.21075021217536591</v>
      </c>
      <c r="AN544" s="20">
        <v>0.37042440444927188</v>
      </c>
      <c r="AP544" s="20">
        <v>0.33510053658036532</v>
      </c>
      <c r="AQ544" s="20">
        <v>0.44049117241388641</v>
      </c>
      <c r="AR544" s="20">
        <v>0.37903472848043918</v>
      </c>
      <c r="AS544" s="20">
        <v>0.31341046319415411</v>
      </c>
      <c r="AT544" s="20">
        <v>0.26741372123318841</v>
      </c>
      <c r="AU544" s="20">
        <v>0.27943119704356367</v>
      </c>
      <c r="AV544" s="20">
        <v>0.2282616019490632</v>
      </c>
      <c r="AW544" s="20">
        <v>0.25290602839348242</v>
      </c>
      <c r="AY544" s="20">
        <v>0.33036404991015011</v>
      </c>
      <c r="AZ544" s="20">
        <v>0.5100858468595757</v>
      </c>
      <c r="BA544" s="20">
        <v>0.4033068574923051</v>
      </c>
      <c r="BB544" s="20">
        <v>0.37333919080579708</v>
      </c>
      <c r="BC544" s="20">
        <v>0.2206081571838219</v>
      </c>
      <c r="BD544" s="20">
        <v>0.34069592692497758</v>
      </c>
      <c r="BE544" s="20">
        <v>0.12669730961639611</v>
      </c>
      <c r="BF544" s="20">
        <v>0.3021188280514967</v>
      </c>
      <c r="BG544" s="20">
        <v>0.3993270280202349</v>
      </c>
    </row>
    <row r="545" spans="2:59" x14ac:dyDescent="0.35">
      <c r="B545" s="19" t="s">
        <v>95</v>
      </c>
      <c r="C545" s="20">
        <v>0.18043282405087621</v>
      </c>
      <c r="D545" s="20">
        <v>0.15170224735120161</v>
      </c>
      <c r="E545" s="20">
        <v>0.1646562417279237</v>
      </c>
      <c r="F545" s="20">
        <v>0.23660357973373919</v>
      </c>
      <c r="G545" s="20">
        <v>0.2103479173161657</v>
      </c>
      <c r="H545" s="20">
        <v>0.16985385655518959</v>
      </c>
      <c r="I545" s="20">
        <v>0.14994469946933739</v>
      </c>
      <c r="K545" s="20">
        <v>0.15691107130011001</v>
      </c>
      <c r="L545" s="20">
        <v>0.20317110426012699</v>
      </c>
      <c r="N545" s="20">
        <v>0.2002995951738305</v>
      </c>
      <c r="O545" s="20">
        <v>0.23504442000348141</v>
      </c>
      <c r="P545" s="20">
        <v>0.19025043984303491</v>
      </c>
      <c r="Q545" s="20">
        <v>0.22779843986074319</v>
      </c>
      <c r="R545" s="20">
        <v>0.13695200891313999</v>
      </c>
      <c r="S545" s="20">
        <v>0.17660286758264229</v>
      </c>
      <c r="T545" s="20">
        <v>0.15002707852552791</v>
      </c>
      <c r="U545" s="20">
        <v>0.20354347043511961</v>
      </c>
      <c r="V545" s="20">
        <v>0.1573466625126696</v>
      </c>
      <c r="W545" s="20">
        <v>0.20184262142331769</v>
      </c>
      <c r="X545" s="20">
        <v>0.19045949400383569</v>
      </c>
      <c r="Y545" s="20">
        <v>0.16914851469700681</v>
      </c>
      <c r="AA545" s="20">
        <v>0.13823363371493599</v>
      </c>
      <c r="AB545" s="20">
        <v>0.19092823260580821</v>
      </c>
      <c r="AC545" s="20">
        <v>0.16438074866082461</v>
      </c>
      <c r="AD545" s="20">
        <v>0.22696008718634991</v>
      </c>
      <c r="AF545" s="20">
        <v>0.14462860931654911</v>
      </c>
      <c r="AG545" s="20">
        <v>9.9113605039999386E-2</v>
      </c>
      <c r="AH545" s="20">
        <v>0.1158819740561479</v>
      </c>
      <c r="AI545" s="20">
        <v>0.13818367052517899</v>
      </c>
      <c r="AJ545" s="20">
        <v>0.1410115530624374</v>
      </c>
      <c r="AK545" s="20">
        <v>0.22575111925615779</v>
      </c>
      <c r="AL545" s="20">
        <v>0.38739572029171582</v>
      </c>
      <c r="AM545" s="20">
        <v>0.48672962145162763</v>
      </c>
      <c r="AN545" s="20">
        <v>0.1977775011940324</v>
      </c>
      <c r="AP545" s="20">
        <v>0.1452276812217598</v>
      </c>
      <c r="AQ545" s="20">
        <v>9.0149237414763536E-2</v>
      </c>
      <c r="AR545" s="20">
        <v>0.1155271651753365</v>
      </c>
      <c r="AS545" s="20">
        <v>0.1423483203315771</v>
      </c>
      <c r="AT545" s="20">
        <v>0.1692335364997507</v>
      </c>
      <c r="AU545" s="20">
        <v>0.21144500273115641</v>
      </c>
      <c r="AV545" s="20">
        <v>0.58726259472534148</v>
      </c>
      <c r="AW545" s="20">
        <v>0.35027530706410098</v>
      </c>
      <c r="AY545" s="20">
        <v>0.14643641637232149</v>
      </c>
      <c r="AZ545" s="20">
        <v>9.4012247441573521E-2</v>
      </c>
      <c r="BA545" s="20">
        <v>0.1153562569096344</v>
      </c>
      <c r="BB545" s="20">
        <v>0.13766586790423799</v>
      </c>
      <c r="BC545" s="20">
        <v>0.16401655091323669</v>
      </c>
      <c r="BD545" s="20">
        <v>0.212747753062654</v>
      </c>
      <c r="BE545" s="20">
        <v>0.60119012630210711</v>
      </c>
      <c r="BF545" s="20">
        <v>0.3106490745767384</v>
      </c>
      <c r="BG545" s="20">
        <v>0.126717979865928</v>
      </c>
    </row>
    <row r="547" spans="2:59" ht="58" x14ac:dyDescent="0.35">
      <c r="B547" s="17" t="s">
        <v>223</v>
      </c>
    </row>
    <row r="548" spans="2:59" x14ac:dyDescent="0.35">
      <c r="B548" s="18" t="s">
        <v>16</v>
      </c>
    </row>
    <row r="549" spans="2:59" ht="29" x14ac:dyDescent="0.35">
      <c r="B549" s="19" t="s">
        <v>224</v>
      </c>
      <c r="C549" s="20">
        <v>0.23068669444757919</v>
      </c>
      <c r="D549" s="20">
        <v>0.12067194807039849</v>
      </c>
      <c r="E549" s="20">
        <v>0.19838656418179709</v>
      </c>
      <c r="F549" s="20">
        <v>0.2191661244927339</v>
      </c>
      <c r="G549" s="20">
        <v>0.26456108163098307</v>
      </c>
      <c r="H549" s="20">
        <v>0.30670173561086572</v>
      </c>
      <c r="I549" s="20">
        <v>0.26114343033052873</v>
      </c>
      <c r="K549" s="20">
        <v>0.23565863356564351</v>
      </c>
      <c r="L549" s="20">
        <v>0.22679137773238289</v>
      </c>
      <c r="N549" s="20">
        <v>0.24323742300375539</v>
      </c>
      <c r="O549" s="20">
        <v>0.2135863233573326</v>
      </c>
      <c r="P549" s="20">
        <v>0.250988189443764</v>
      </c>
      <c r="Q549" s="20">
        <v>0.27193124210733671</v>
      </c>
      <c r="R549" s="20">
        <v>0.2503165495630465</v>
      </c>
      <c r="S549" s="20">
        <v>0.19796384245408799</v>
      </c>
      <c r="T549" s="20">
        <v>0.29665883601759307</v>
      </c>
      <c r="U549" s="20">
        <v>0.24426981264449329</v>
      </c>
      <c r="V549" s="20">
        <v>0.15274557152840271</v>
      </c>
      <c r="W549" s="20">
        <v>0.2337349534499415</v>
      </c>
      <c r="X549" s="20">
        <v>0.25498892460972072</v>
      </c>
      <c r="Y549" s="20">
        <v>0.2297069192270472</v>
      </c>
      <c r="AA549" s="20">
        <v>0.21619059054459219</v>
      </c>
      <c r="AB549" s="20">
        <v>0.20329661256862089</v>
      </c>
      <c r="AC549" s="20">
        <v>0.27368241956249412</v>
      </c>
      <c r="AD549" s="20">
        <v>0.23758167989748341</v>
      </c>
      <c r="AF549" s="20">
        <v>0.32273302550629662</v>
      </c>
      <c r="AG549" s="20">
        <v>0.14321739816627421</v>
      </c>
      <c r="AH549" s="20">
        <v>0.1593137971182719</v>
      </c>
      <c r="AI549" s="20">
        <v>0.18116138436993201</v>
      </c>
      <c r="AJ549" s="20">
        <v>0.46564430202490698</v>
      </c>
      <c r="AK549" s="20">
        <v>0.3125680290866516</v>
      </c>
      <c r="AL549" s="20">
        <v>0.27688505092818139</v>
      </c>
      <c r="AM549" s="20">
        <v>0.16138282523415559</v>
      </c>
      <c r="AN549" s="20">
        <v>0.1637085835699531</v>
      </c>
      <c r="AP549" s="20">
        <v>0.27603670249703049</v>
      </c>
      <c r="AQ549" s="20">
        <v>0.1586408425904752</v>
      </c>
      <c r="AR549" s="20">
        <v>0.18125614416830921</v>
      </c>
      <c r="AS549" s="20">
        <v>0.22257700360177299</v>
      </c>
      <c r="AT549" s="20">
        <v>0.37071069302097642</v>
      </c>
      <c r="AU549" s="20">
        <v>0.27659875708225401</v>
      </c>
      <c r="AV549" s="20">
        <v>7.5561474221092176E-2</v>
      </c>
      <c r="AW549" s="20">
        <v>0.24393322408781709</v>
      </c>
      <c r="AY549" s="20">
        <v>0.2402342543707244</v>
      </c>
      <c r="AZ549" s="20">
        <v>8.2255776640015585E-2</v>
      </c>
      <c r="BA549" s="20">
        <v>0.13346730041065191</v>
      </c>
      <c r="BB549" s="20">
        <v>0.19824870595528421</v>
      </c>
      <c r="BC549" s="20">
        <v>0.41304568779838519</v>
      </c>
      <c r="BD549" s="20">
        <v>0.25552135435223983</v>
      </c>
      <c r="BE549" s="20">
        <v>0.23636171801565961</v>
      </c>
      <c r="BF549" s="20">
        <v>0.22099142391079921</v>
      </c>
      <c r="BG549" s="20">
        <v>0.17751685506899301</v>
      </c>
    </row>
    <row r="550" spans="2:59" x14ac:dyDescent="0.35">
      <c r="B550" s="19" t="s">
        <v>225</v>
      </c>
      <c r="C550" s="20">
        <v>0.24278118534761159</v>
      </c>
      <c r="D550" s="20">
        <v>0.23566409126688789</v>
      </c>
      <c r="E550" s="20">
        <v>0.27392959842149162</v>
      </c>
      <c r="F550" s="20">
        <v>0.26450772843221509</v>
      </c>
      <c r="G550" s="20">
        <v>0.20942406591228119</v>
      </c>
      <c r="H550" s="20">
        <v>0.24284628378597431</v>
      </c>
      <c r="I550" s="20">
        <v>0.23165577771767609</v>
      </c>
      <c r="K550" s="20">
        <v>0.25349118599931608</v>
      </c>
      <c r="L550" s="20">
        <v>0.23331934944815391</v>
      </c>
      <c r="N550" s="20">
        <v>0.27202199303080121</v>
      </c>
      <c r="O550" s="20">
        <v>0.1924769451561234</v>
      </c>
      <c r="P550" s="20">
        <v>0.21954432546048641</v>
      </c>
      <c r="Q550" s="20">
        <v>0.16249236233627079</v>
      </c>
      <c r="R550" s="20">
        <v>0.25144275764586849</v>
      </c>
      <c r="S550" s="20">
        <v>0.23140944744655079</v>
      </c>
      <c r="T550" s="20">
        <v>0.31342356220677448</v>
      </c>
      <c r="U550" s="20">
        <v>0.2265290043957511</v>
      </c>
      <c r="V550" s="20">
        <v>0.24927652841354739</v>
      </c>
      <c r="W550" s="20">
        <v>0.21548637549426691</v>
      </c>
      <c r="X550" s="20">
        <v>0.25000545437116362</v>
      </c>
      <c r="Y550" s="20">
        <v>0.26242256113125151</v>
      </c>
      <c r="AA550" s="20">
        <v>0.27445195425121188</v>
      </c>
      <c r="AB550" s="20">
        <v>0.26284025300718539</v>
      </c>
      <c r="AC550" s="20">
        <v>0.27171525115926443</v>
      </c>
      <c r="AD550" s="20">
        <v>0.1629197425398064</v>
      </c>
      <c r="AF550" s="20">
        <v>0.27354445523845661</v>
      </c>
      <c r="AG550" s="20">
        <v>0.28311475975922828</v>
      </c>
      <c r="AH550" s="20">
        <v>0.25106431241368349</v>
      </c>
      <c r="AI550" s="20">
        <v>0.28862652277926371</v>
      </c>
      <c r="AJ550" s="20">
        <v>0.2148855278836696</v>
      </c>
      <c r="AK550" s="20">
        <v>0.23239471491357219</v>
      </c>
      <c r="AL550" s="20">
        <v>0.1330561953569851</v>
      </c>
      <c r="AM550" s="20">
        <v>0.1172512415320946</v>
      </c>
      <c r="AN550" s="20">
        <v>0.21349484954930539</v>
      </c>
      <c r="AP550" s="20">
        <v>0.29899690692810738</v>
      </c>
      <c r="AQ550" s="20">
        <v>0.28002210433393038</v>
      </c>
      <c r="AR550" s="20">
        <v>0.24181410726680391</v>
      </c>
      <c r="AS550" s="20">
        <v>0.2490650378958465</v>
      </c>
      <c r="AT550" s="20">
        <v>0.22235304217520371</v>
      </c>
      <c r="AU550" s="20">
        <v>0.26077078850420732</v>
      </c>
      <c r="AV550" s="20">
        <v>6.6649160224031972E-2</v>
      </c>
      <c r="AW550" s="20">
        <v>0.1595447684621201</v>
      </c>
      <c r="AY550" s="20">
        <v>0.31219180749202041</v>
      </c>
      <c r="AZ550" s="20">
        <v>0.2999155397220879</v>
      </c>
      <c r="BA550" s="20">
        <v>0.29818605667031628</v>
      </c>
      <c r="BB550" s="20">
        <v>0.25773571855499461</v>
      </c>
      <c r="BC550" s="20">
        <v>0.2098837775653461</v>
      </c>
      <c r="BD550" s="20">
        <v>0.2392854268939526</v>
      </c>
      <c r="BE550" s="20">
        <v>9.5873672166635948E-2</v>
      </c>
      <c r="BF550" s="20">
        <v>0.15390007054467661</v>
      </c>
      <c r="BG550" s="20">
        <v>0.1996572040952197</v>
      </c>
    </row>
    <row r="551" spans="2:59" x14ac:dyDescent="0.35">
      <c r="B551" s="19" t="s">
        <v>226</v>
      </c>
      <c r="C551" s="20">
        <v>0.23063501503089751</v>
      </c>
      <c r="D551" s="20">
        <v>0.31166872044801169</v>
      </c>
      <c r="E551" s="20">
        <v>0.27435851707938308</v>
      </c>
      <c r="F551" s="20">
        <v>0.19808170042509191</v>
      </c>
      <c r="G551" s="20">
        <v>0.2006946451830616</v>
      </c>
      <c r="H551" s="20">
        <v>0.17061659044868441</v>
      </c>
      <c r="I551" s="20">
        <v>0.23190536812837809</v>
      </c>
      <c r="K551" s="20">
        <v>0.23691827142073951</v>
      </c>
      <c r="L551" s="20">
        <v>0.22545571809647011</v>
      </c>
      <c r="N551" s="20">
        <v>0.21906718998241609</v>
      </c>
      <c r="O551" s="20">
        <v>0.35917415036073208</v>
      </c>
      <c r="P551" s="20">
        <v>0.18830201214646539</v>
      </c>
      <c r="Q551" s="20">
        <v>0.16773864345939779</v>
      </c>
      <c r="R551" s="20">
        <v>0.2474249237873607</v>
      </c>
      <c r="S551" s="20">
        <v>0.2081879664643195</v>
      </c>
      <c r="T551" s="20">
        <v>0.2102468425965244</v>
      </c>
      <c r="U551" s="20">
        <v>0.23128522161876691</v>
      </c>
      <c r="V551" s="20">
        <v>0.28429931502271932</v>
      </c>
      <c r="W551" s="20">
        <v>0.22172562554162281</v>
      </c>
      <c r="X551" s="20">
        <v>0.22522327625277971</v>
      </c>
      <c r="Y551" s="20">
        <v>0.19987722660613891</v>
      </c>
      <c r="AA551" s="20">
        <v>0.25921958598385242</v>
      </c>
      <c r="AB551" s="20">
        <v>0.23994199954714451</v>
      </c>
      <c r="AC551" s="20">
        <v>0.18873093357022239</v>
      </c>
      <c r="AD551" s="20">
        <v>0.2276396837872976</v>
      </c>
      <c r="AF551" s="20">
        <v>0.17673476192911289</v>
      </c>
      <c r="AG551" s="20">
        <v>0.29638080221920848</v>
      </c>
      <c r="AH551" s="20">
        <v>0.30306198429140357</v>
      </c>
      <c r="AI551" s="20">
        <v>0.2622006219441676</v>
      </c>
      <c r="AJ551" s="20">
        <v>0.148528399746061</v>
      </c>
      <c r="AK551" s="20">
        <v>0.17361949585552469</v>
      </c>
      <c r="AL551" s="20">
        <v>0.15474588486533991</v>
      </c>
      <c r="AM551" s="20">
        <v>0.1838901501653461</v>
      </c>
      <c r="AN551" s="20">
        <v>0.28565297883188118</v>
      </c>
      <c r="AP551" s="20">
        <v>0.18157230421511419</v>
      </c>
      <c r="AQ551" s="20">
        <v>0.30506531063184689</v>
      </c>
      <c r="AR551" s="20">
        <v>0.30424097504550551</v>
      </c>
      <c r="AS551" s="20">
        <v>0.26603434366142142</v>
      </c>
      <c r="AT551" s="20">
        <v>0.18592159023447891</v>
      </c>
      <c r="AU551" s="20">
        <v>0.15428808971569211</v>
      </c>
      <c r="AV551" s="20">
        <v>0.15007502078787319</v>
      </c>
      <c r="AW551" s="20">
        <v>0.16879109143941229</v>
      </c>
      <c r="AY551" s="20">
        <v>0.20861899705646289</v>
      </c>
      <c r="AZ551" s="20">
        <v>0.29461285371893559</v>
      </c>
      <c r="BA551" s="20">
        <v>0.30604709291207238</v>
      </c>
      <c r="BB551" s="20">
        <v>0.2953527747209459</v>
      </c>
      <c r="BC551" s="20">
        <v>0.17255044103964021</v>
      </c>
      <c r="BD551" s="20">
        <v>0.1946942960088611</v>
      </c>
      <c r="BE551" s="20">
        <v>0.11562645441633281</v>
      </c>
      <c r="BF551" s="20">
        <v>0.16738238765135921</v>
      </c>
      <c r="BG551" s="20">
        <v>0.31830660191523419</v>
      </c>
    </row>
    <row r="552" spans="2:59" x14ac:dyDescent="0.35">
      <c r="B552" s="19" t="s">
        <v>227</v>
      </c>
      <c r="C552" s="20">
        <v>0.10900889398889629</v>
      </c>
      <c r="D552" s="20">
        <v>0.1426554937718385</v>
      </c>
      <c r="E552" s="20">
        <v>0.1015910218695097</v>
      </c>
      <c r="F552" s="20">
        <v>0.13093808959304951</v>
      </c>
      <c r="G552" s="20">
        <v>0.1254833372831721</v>
      </c>
      <c r="H552" s="20">
        <v>9.1252610073237386E-2</v>
      </c>
      <c r="I552" s="20">
        <v>7.3511768462761543E-2</v>
      </c>
      <c r="K552" s="20">
        <v>0.1061139690719639</v>
      </c>
      <c r="L552" s="20">
        <v>0.11001778828533081</v>
      </c>
      <c r="N552" s="20">
        <v>5.1506976960916738E-2</v>
      </c>
      <c r="O552" s="20">
        <v>7.1552157264129071E-2</v>
      </c>
      <c r="P552" s="20">
        <v>0.12796388556643731</v>
      </c>
      <c r="Q552" s="20">
        <v>0.155701789899958</v>
      </c>
      <c r="R552" s="20">
        <v>0.10106692369759331</v>
      </c>
      <c r="S552" s="20">
        <v>0.13186384874329471</v>
      </c>
      <c r="T552" s="20">
        <v>6.3082933337318833E-2</v>
      </c>
      <c r="U552" s="20">
        <v>0.1184441962495574</v>
      </c>
      <c r="V552" s="20">
        <v>0.1236553242865395</v>
      </c>
      <c r="W552" s="20">
        <v>0.1322930009653413</v>
      </c>
      <c r="X552" s="20">
        <v>9.7233195935941583E-2</v>
      </c>
      <c r="Y552" s="20">
        <v>0.11738511407114841</v>
      </c>
      <c r="AA552" s="20">
        <v>0.10593162483099509</v>
      </c>
      <c r="AB552" s="20">
        <v>9.9710160357447508E-2</v>
      </c>
      <c r="AC552" s="20">
        <v>0.1043606879316125</v>
      </c>
      <c r="AD552" s="20">
        <v>0.12639266558192719</v>
      </c>
      <c r="AF552" s="20">
        <v>7.8985907222775015E-2</v>
      </c>
      <c r="AG552" s="20">
        <v>0.14663746349751389</v>
      </c>
      <c r="AH552" s="20">
        <v>0.1430749072055422</v>
      </c>
      <c r="AI552" s="20">
        <v>9.5193371000442131E-2</v>
      </c>
      <c r="AJ552" s="20">
        <v>0.1095187252243356</v>
      </c>
      <c r="AK552" s="20">
        <v>7.3773367619727581E-2</v>
      </c>
      <c r="AL552" s="20">
        <v>7.6449797017535306E-2</v>
      </c>
      <c r="AM552" s="20">
        <v>6.5394189260128605E-2</v>
      </c>
      <c r="AN552" s="20">
        <v>0.1371157182943161</v>
      </c>
      <c r="AP552" s="20">
        <v>9.6267217383145837E-2</v>
      </c>
      <c r="AQ552" s="20">
        <v>0.127437083751202</v>
      </c>
      <c r="AR552" s="20">
        <v>0.14033940312366661</v>
      </c>
      <c r="AS552" s="20">
        <v>9.6933974166870801E-2</v>
      </c>
      <c r="AT552" s="20">
        <v>9.1132697350939679E-2</v>
      </c>
      <c r="AU552" s="20">
        <v>9.726371754074499E-2</v>
      </c>
      <c r="AV552" s="20">
        <v>8.0863241749459261E-2</v>
      </c>
      <c r="AW552" s="20">
        <v>0.1010739441884483</v>
      </c>
      <c r="AY552" s="20">
        <v>9.5468633499505753E-2</v>
      </c>
      <c r="AZ552" s="20">
        <v>0.1645835128983365</v>
      </c>
      <c r="BA552" s="20">
        <v>0.14380000971728399</v>
      </c>
      <c r="BB552" s="20">
        <v>9.7447931948189168E-2</v>
      </c>
      <c r="BC552" s="20">
        <v>7.4980342873725625E-2</v>
      </c>
      <c r="BD552" s="20">
        <v>9.9026671510485512E-2</v>
      </c>
      <c r="BE552" s="20">
        <v>2.9552266338403702E-2</v>
      </c>
      <c r="BF552" s="20">
        <v>8.8437167138197187E-2</v>
      </c>
      <c r="BG552" s="20">
        <v>0.1950298114518082</v>
      </c>
    </row>
    <row r="553" spans="2:59" ht="29" x14ac:dyDescent="0.35">
      <c r="B553" s="19" t="s">
        <v>228</v>
      </c>
      <c r="C553" s="20">
        <v>2.8652914778700831E-2</v>
      </c>
      <c r="D553" s="20">
        <v>5.0332816819780808E-2</v>
      </c>
      <c r="E553" s="20">
        <v>2.3562284440457999E-2</v>
      </c>
      <c r="F553" s="20">
        <v>2.3252146027259411E-2</v>
      </c>
      <c r="G553" s="20">
        <v>2.9545100223315971E-2</v>
      </c>
      <c r="H553" s="20">
        <v>2.5683842911159781E-2</v>
      </c>
      <c r="I553" s="20">
        <v>2.3965898625768641E-2</v>
      </c>
      <c r="K553" s="20">
        <v>3.8113394248136867E-2</v>
      </c>
      <c r="L553" s="20">
        <v>1.9511976742609859E-2</v>
      </c>
      <c r="N553" s="20">
        <v>4.5484789788441053E-2</v>
      </c>
      <c r="O553" s="20">
        <v>2.342174145223001E-2</v>
      </c>
      <c r="P553" s="20">
        <v>1.8408357829222979E-2</v>
      </c>
      <c r="Q553" s="20">
        <v>2.3697162989719949E-2</v>
      </c>
      <c r="R553" s="20">
        <v>3.2415158952900827E-2</v>
      </c>
      <c r="S553" s="20">
        <v>6.1269252842296291E-2</v>
      </c>
      <c r="T553" s="20">
        <v>2.2499949756352441E-2</v>
      </c>
      <c r="U553" s="20">
        <v>2.1702418615763788E-2</v>
      </c>
      <c r="V553" s="20">
        <v>2.1543925370143779E-2</v>
      </c>
      <c r="W553" s="20">
        <v>2.6780557578143072E-2</v>
      </c>
      <c r="X553" s="20">
        <v>1.147120240685106E-2</v>
      </c>
      <c r="Y553" s="20">
        <v>2.8648344861685559E-2</v>
      </c>
      <c r="AA553" s="20">
        <v>1.356333062377996E-2</v>
      </c>
      <c r="AB553" s="20">
        <v>3.1801183565918517E-2</v>
      </c>
      <c r="AC553" s="20">
        <v>2.308101353269203E-2</v>
      </c>
      <c r="AD553" s="20">
        <v>4.6655021827848843E-2</v>
      </c>
      <c r="AF553" s="20">
        <v>1.4773170575976959E-2</v>
      </c>
      <c r="AG553" s="20">
        <v>3.968400623378817E-2</v>
      </c>
      <c r="AH553" s="20">
        <v>3.1389697257850922E-2</v>
      </c>
      <c r="AI553" s="20">
        <v>2.6289968132410219E-2</v>
      </c>
      <c r="AJ553" s="20">
        <v>2.32362705544309E-2</v>
      </c>
      <c r="AK553" s="20">
        <v>3.5460339640958169E-2</v>
      </c>
      <c r="AL553" s="20">
        <v>2.810616572750738E-2</v>
      </c>
      <c r="AM553" s="20">
        <v>1.000949143287231E-2</v>
      </c>
      <c r="AN553" s="20">
        <v>4.053275418739314E-2</v>
      </c>
      <c r="AP553" s="20">
        <v>2.135511063968298E-2</v>
      </c>
      <c r="AQ553" s="20">
        <v>3.3568160707163168E-2</v>
      </c>
      <c r="AR553" s="20">
        <v>3.170023313074341E-2</v>
      </c>
      <c r="AS553" s="20">
        <v>2.1880760848178391E-2</v>
      </c>
      <c r="AT553" s="20">
        <v>1.502935715570888E-2</v>
      </c>
      <c r="AU553" s="20">
        <v>3.8575944411002712E-2</v>
      </c>
      <c r="AV553" s="20">
        <v>1.7850501877544799E-2</v>
      </c>
      <c r="AW553" s="20">
        <v>3.7900520685905312E-2</v>
      </c>
      <c r="AY553" s="20">
        <v>2.387181833819367E-2</v>
      </c>
      <c r="AZ553" s="20">
        <v>5.2676656431160443E-2</v>
      </c>
      <c r="BA553" s="20">
        <v>2.593178324002136E-2</v>
      </c>
      <c r="BB553" s="20">
        <v>1.9292024079530751E-2</v>
      </c>
      <c r="BC553" s="20">
        <v>1.306235807684559E-2</v>
      </c>
      <c r="BD553" s="20">
        <v>3.3901229329348317E-2</v>
      </c>
      <c r="BE553" s="20">
        <v>3.3910729342102451E-2</v>
      </c>
      <c r="BF553" s="20">
        <v>4.1539676717428163E-2</v>
      </c>
      <c r="BG553" s="20">
        <v>9.1635650055518388E-3</v>
      </c>
    </row>
    <row r="554" spans="2:59" x14ac:dyDescent="0.35">
      <c r="B554" s="19" t="s">
        <v>95</v>
      </c>
      <c r="C554" s="20">
        <v>0.1582352964063147</v>
      </c>
      <c r="D554" s="20">
        <v>0.1390069296230827</v>
      </c>
      <c r="E554" s="20">
        <v>0.12817201400736081</v>
      </c>
      <c r="F554" s="20">
        <v>0.16405421102965009</v>
      </c>
      <c r="G554" s="20">
        <v>0.1702917697671861</v>
      </c>
      <c r="H554" s="20">
        <v>0.16289893717007831</v>
      </c>
      <c r="I554" s="20">
        <v>0.17781775673488701</v>
      </c>
      <c r="K554" s="20">
        <v>0.12970454569420009</v>
      </c>
      <c r="L554" s="20">
        <v>0.1849037896950525</v>
      </c>
      <c r="N554" s="20">
        <v>0.1686816272336697</v>
      </c>
      <c r="O554" s="20">
        <v>0.1397886824094528</v>
      </c>
      <c r="P554" s="20">
        <v>0.19479322955362369</v>
      </c>
      <c r="Q554" s="20">
        <v>0.21843879920731671</v>
      </c>
      <c r="R554" s="20">
        <v>0.1173336863532302</v>
      </c>
      <c r="S554" s="20">
        <v>0.16930564204945081</v>
      </c>
      <c r="T554" s="20">
        <v>9.40878760854367E-2</v>
      </c>
      <c r="U554" s="20">
        <v>0.15776934647566751</v>
      </c>
      <c r="V554" s="20">
        <v>0.1684793353786472</v>
      </c>
      <c r="W554" s="20">
        <v>0.16997948697068421</v>
      </c>
      <c r="X554" s="20">
        <v>0.1610779464235432</v>
      </c>
      <c r="Y554" s="20">
        <v>0.1619598341027286</v>
      </c>
      <c r="AA554" s="20">
        <v>0.13064291376556861</v>
      </c>
      <c r="AB554" s="20">
        <v>0.1624097909536831</v>
      </c>
      <c r="AC554" s="20">
        <v>0.13842969424371451</v>
      </c>
      <c r="AD554" s="20">
        <v>0.19881120636563651</v>
      </c>
      <c r="AF554" s="20">
        <v>0.13322867952738199</v>
      </c>
      <c r="AG554" s="20">
        <v>9.0965570123986858E-2</v>
      </c>
      <c r="AH554" s="20">
        <v>0.1120953017132478</v>
      </c>
      <c r="AI554" s="20">
        <v>0.1465281317737844</v>
      </c>
      <c r="AJ554" s="20">
        <v>3.8186774566596027E-2</v>
      </c>
      <c r="AK554" s="20">
        <v>0.17218405288356581</v>
      </c>
      <c r="AL554" s="20">
        <v>0.33075690610445091</v>
      </c>
      <c r="AM554" s="20">
        <v>0.4620721023754028</v>
      </c>
      <c r="AN554" s="20">
        <v>0.1594951155671511</v>
      </c>
      <c r="AP554" s="20">
        <v>0.125771758336919</v>
      </c>
      <c r="AQ554" s="20">
        <v>9.526649798538224E-2</v>
      </c>
      <c r="AR554" s="20">
        <v>0.1006491372649717</v>
      </c>
      <c r="AS554" s="20">
        <v>0.14350887982590971</v>
      </c>
      <c r="AT554" s="20">
        <v>0.1148526200626924</v>
      </c>
      <c r="AU554" s="20">
        <v>0.172502702746099</v>
      </c>
      <c r="AV554" s="20">
        <v>0.60900060113999888</v>
      </c>
      <c r="AW554" s="20">
        <v>0.28875645113629678</v>
      </c>
      <c r="AY554" s="20">
        <v>0.1196144892430929</v>
      </c>
      <c r="AZ554" s="20">
        <v>0.105955660589464</v>
      </c>
      <c r="BA554" s="20">
        <v>9.2567757049654059E-2</v>
      </c>
      <c r="BB554" s="20">
        <v>0.1319228447410554</v>
      </c>
      <c r="BC554" s="20">
        <v>0.1164773926460573</v>
      </c>
      <c r="BD554" s="20">
        <v>0.17757102190511259</v>
      </c>
      <c r="BE554" s="20">
        <v>0.48867515972086539</v>
      </c>
      <c r="BF554" s="20">
        <v>0.32774927403753978</v>
      </c>
      <c r="BG554" s="20">
        <v>0.100325962463193</v>
      </c>
    </row>
    <row r="556" spans="2:59" ht="130.5" x14ac:dyDescent="0.35">
      <c r="B556" s="17" t="s">
        <v>229</v>
      </c>
    </row>
    <row r="557" spans="2:59" x14ac:dyDescent="0.35">
      <c r="B557" s="18" t="s">
        <v>16</v>
      </c>
    </row>
    <row r="558" spans="2:59" x14ac:dyDescent="0.35">
      <c r="B558" s="19" t="s">
        <v>230</v>
      </c>
      <c r="C558" s="20">
        <v>0.10443872575893851</v>
      </c>
      <c r="D558" s="20">
        <v>0.12063636098236601</v>
      </c>
      <c r="E558" s="20">
        <v>0.1993463717653691</v>
      </c>
      <c r="F558" s="20">
        <v>0.10407252162163021</v>
      </c>
      <c r="G558" s="20">
        <v>0.1157942093486404</v>
      </c>
      <c r="H558" s="20">
        <v>5.7740113641552702E-2</v>
      </c>
      <c r="I558" s="20">
        <v>3.924169687627236E-2</v>
      </c>
      <c r="K558" s="20">
        <v>0.1128528632359031</v>
      </c>
      <c r="L558" s="20">
        <v>9.6641515023690214E-2</v>
      </c>
      <c r="N558" s="20">
        <v>7.4852814256480049E-2</v>
      </c>
      <c r="O558" s="20">
        <v>9.3153312726241569E-2</v>
      </c>
      <c r="P558" s="20">
        <v>0.1170474113968288</v>
      </c>
      <c r="Q558" s="20">
        <v>0.152377972248805</v>
      </c>
      <c r="R558" s="20">
        <v>0.13367777961019581</v>
      </c>
      <c r="S558" s="20">
        <v>9.7669463411088939E-2</v>
      </c>
      <c r="T558" s="20">
        <v>0.1024339657135681</v>
      </c>
      <c r="U558" s="20">
        <v>0.14053113635523781</v>
      </c>
      <c r="V558" s="20">
        <v>0.1129278630933304</v>
      </c>
      <c r="W558" s="20">
        <v>0.1068037221068492</v>
      </c>
      <c r="X558" s="20">
        <v>4.7886549606846712E-2</v>
      </c>
      <c r="Y558" s="20">
        <v>7.8978723165133755E-2</v>
      </c>
      <c r="AA558" s="20">
        <v>0.13639690811635921</v>
      </c>
      <c r="AB558" s="20">
        <v>7.3036046402859309E-2</v>
      </c>
      <c r="AC558" s="20">
        <v>0.11048244919569961</v>
      </c>
      <c r="AD558" s="20">
        <v>9.755464678417991E-2</v>
      </c>
      <c r="AF558" s="20">
        <v>7.7483943381578435E-2</v>
      </c>
      <c r="AG558" s="20">
        <v>0.16092207125034461</v>
      </c>
      <c r="AH558" s="20">
        <v>0.1032310160793455</v>
      </c>
      <c r="AI558" s="20">
        <v>0.1824746782945745</v>
      </c>
      <c r="AJ558" s="20">
        <v>3.8229229274909751E-2</v>
      </c>
      <c r="AK558" s="20">
        <v>4.2659307430767367E-2</v>
      </c>
      <c r="AL558" s="20">
        <v>6.5401971332838135E-2</v>
      </c>
      <c r="AM558" s="20">
        <v>3.1207980078199641E-2</v>
      </c>
      <c r="AN558" s="20">
        <v>9.4673436412533923E-2</v>
      </c>
      <c r="AP558" s="20">
        <v>8.2661169054530692E-2</v>
      </c>
      <c r="AQ558" s="20">
        <v>0.15534328686730101</v>
      </c>
      <c r="AR558" s="20">
        <v>0.10652960355535269</v>
      </c>
      <c r="AS558" s="20">
        <v>0.13492166374587741</v>
      </c>
      <c r="AT558" s="20">
        <v>9.5348153846718797E-2</v>
      </c>
      <c r="AU558" s="20">
        <v>4.6407425555518189E-2</v>
      </c>
      <c r="AV558" s="20">
        <v>0</v>
      </c>
      <c r="AW558" s="20">
        <v>5.9448489258510658E-2</v>
      </c>
      <c r="AY558" s="20">
        <v>9.2374809254337484E-2</v>
      </c>
      <c r="AZ558" s="20">
        <v>0.1865278760886529</v>
      </c>
      <c r="BA558" s="20">
        <v>6.4946641007638722E-2</v>
      </c>
      <c r="BB558" s="20">
        <v>0.15367032095744021</v>
      </c>
      <c r="BC558" s="20">
        <v>7.781615041715953E-2</v>
      </c>
      <c r="BD558" s="20">
        <v>5.3685407059830902E-2</v>
      </c>
      <c r="BE558" s="20">
        <v>4.8554074237839161E-2</v>
      </c>
      <c r="BF558" s="20">
        <v>2.683081988773571E-2</v>
      </c>
      <c r="BG558" s="20">
        <v>0.1050121592486021</v>
      </c>
    </row>
    <row r="559" spans="2:59" x14ac:dyDescent="0.35">
      <c r="B559" s="19" t="s">
        <v>231</v>
      </c>
      <c r="C559" s="20">
        <v>0.23279999499630899</v>
      </c>
      <c r="D559" s="20">
        <v>0.34336662984027139</v>
      </c>
      <c r="E559" s="20">
        <v>0.3281728720927421</v>
      </c>
      <c r="F559" s="20">
        <v>0.25731527806017818</v>
      </c>
      <c r="G559" s="20">
        <v>0.21235704907241279</v>
      </c>
      <c r="H559" s="20">
        <v>0.18062828284695739</v>
      </c>
      <c r="I559" s="20">
        <v>0.11365650989261721</v>
      </c>
      <c r="K559" s="20">
        <v>0.24388268193455359</v>
      </c>
      <c r="L559" s="20">
        <v>0.220826956190842</v>
      </c>
      <c r="N559" s="20">
        <v>0.22428846820316389</v>
      </c>
      <c r="O559" s="20">
        <v>0.24882794251922</v>
      </c>
      <c r="P559" s="20">
        <v>0.19005451015452779</v>
      </c>
      <c r="Q559" s="20">
        <v>0.2083346008486687</v>
      </c>
      <c r="R559" s="20">
        <v>0.24400468617732879</v>
      </c>
      <c r="S559" s="20">
        <v>0.2411004684158127</v>
      </c>
      <c r="T559" s="20">
        <v>0.21234953661665809</v>
      </c>
      <c r="U559" s="20">
        <v>0.25342250275958111</v>
      </c>
      <c r="V559" s="20">
        <v>0.2916670056954207</v>
      </c>
      <c r="W559" s="20">
        <v>0.1844298792699646</v>
      </c>
      <c r="X559" s="20">
        <v>0.20975367908628381</v>
      </c>
      <c r="Y559" s="20">
        <v>0.24378957841799301</v>
      </c>
      <c r="AA559" s="20">
        <v>0.2572858929971451</v>
      </c>
      <c r="AB559" s="20">
        <v>0.21797606334486261</v>
      </c>
      <c r="AC559" s="20">
        <v>0.217830036770959</v>
      </c>
      <c r="AD559" s="20">
        <v>0.23285613112407191</v>
      </c>
      <c r="AF559" s="20">
        <v>0.13547664967781509</v>
      </c>
      <c r="AG559" s="20">
        <v>0.34670215773870372</v>
      </c>
      <c r="AH559" s="20">
        <v>0.29508754392333719</v>
      </c>
      <c r="AI559" s="20">
        <v>0.2161966339064309</v>
      </c>
      <c r="AJ559" s="20">
        <v>0.1654964804917734</v>
      </c>
      <c r="AK559" s="20">
        <v>0.2316050033136281</v>
      </c>
      <c r="AL559" s="20">
        <v>0.18858391457517901</v>
      </c>
      <c r="AM559" s="20">
        <v>0.13479313137086141</v>
      </c>
      <c r="AN559" s="20">
        <v>0.25418979847602058</v>
      </c>
      <c r="AP559" s="20">
        <v>0.17677905692856499</v>
      </c>
      <c r="AQ559" s="20">
        <v>0.32655049407338738</v>
      </c>
      <c r="AR559" s="20">
        <v>0.25961362710618702</v>
      </c>
      <c r="AS559" s="20">
        <v>0.21198203599535409</v>
      </c>
      <c r="AT559" s="20">
        <v>0.1804928386335273</v>
      </c>
      <c r="AU559" s="20">
        <v>0.22828053529066181</v>
      </c>
      <c r="AV559" s="20">
        <v>8.4651595752122624E-2</v>
      </c>
      <c r="AW559" s="20">
        <v>0.1854803921138404</v>
      </c>
      <c r="AY559" s="20">
        <v>0.2146281927090988</v>
      </c>
      <c r="AZ559" s="20">
        <v>0.3646500696469408</v>
      </c>
      <c r="BA559" s="20">
        <v>0.29660620851107522</v>
      </c>
      <c r="BB559" s="20">
        <v>0.286318412054472</v>
      </c>
      <c r="BC559" s="20">
        <v>0.15708828017858881</v>
      </c>
      <c r="BD559" s="20">
        <v>0.19908514637842861</v>
      </c>
      <c r="BE559" s="20">
        <v>9.8612448911214678E-2</v>
      </c>
      <c r="BF559" s="20">
        <v>0.11134621679784661</v>
      </c>
      <c r="BG559" s="20">
        <v>0.28730325235897203</v>
      </c>
    </row>
    <row r="560" spans="2:59" ht="29" x14ac:dyDescent="0.35">
      <c r="B560" s="19" t="s">
        <v>232</v>
      </c>
      <c r="C560" s="20">
        <v>0.2470685524177659</v>
      </c>
      <c r="D560" s="20">
        <v>0.24703995217021829</v>
      </c>
      <c r="E560" s="20">
        <v>0.2252682833083762</v>
      </c>
      <c r="F560" s="20">
        <v>0.27710483322593288</v>
      </c>
      <c r="G560" s="20">
        <v>0.29819994439276498</v>
      </c>
      <c r="H560" s="20">
        <v>0.24868122325057079</v>
      </c>
      <c r="I560" s="20">
        <v>0.19815674724925569</v>
      </c>
      <c r="K560" s="20">
        <v>0.23198240905693601</v>
      </c>
      <c r="L560" s="20">
        <v>0.26181859192828921</v>
      </c>
      <c r="N560" s="20">
        <v>0.31319622328760921</v>
      </c>
      <c r="O560" s="20">
        <v>0.32782735360313581</v>
      </c>
      <c r="P560" s="20">
        <v>0.32428527042447319</v>
      </c>
      <c r="Q560" s="20">
        <v>0.19760714271265961</v>
      </c>
      <c r="R560" s="20">
        <v>0.20464735460955499</v>
      </c>
      <c r="S560" s="20">
        <v>0.2391860308481914</v>
      </c>
      <c r="T560" s="20">
        <v>0.2252697704825386</v>
      </c>
      <c r="U560" s="20">
        <v>0.29285871863417129</v>
      </c>
      <c r="V560" s="20">
        <v>0.24140824281116449</v>
      </c>
      <c r="W560" s="20">
        <v>0.2559095421224668</v>
      </c>
      <c r="X560" s="20">
        <v>0.21902025976666811</v>
      </c>
      <c r="Y560" s="20">
        <v>0.1839011734097902</v>
      </c>
      <c r="AA560" s="20">
        <v>0.245426204431763</v>
      </c>
      <c r="AB560" s="20">
        <v>0.25502109507130338</v>
      </c>
      <c r="AC560" s="20">
        <v>0.24346709838358799</v>
      </c>
      <c r="AD560" s="20">
        <v>0.24442360449149869</v>
      </c>
      <c r="AF560" s="20">
        <v>0.16089267033575291</v>
      </c>
      <c r="AG560" s="20">
        <v>0.2860005822567106</v>
      </c>
      <c r="AH560" s="20">
        <v>0.27886329973361812</v>
      </c>
      <c r="AI560" s="20">
        <v>0.2942123315105119</v>
      </c>
      <c r="AJ560" s="20">
        <v>0.27811497939581631</v>
      </c>
      <c r="AK560" s="20">
        <v>0.31579540843471221</v>
      </c>
      <c r="AL560" s="20">
        <v>0.2804322387481748</v>
      </c>
      <c r="AM560" s="20">
        <v>0.23621130019886499</v>
      </c>
      <c r="AN560" s="20">
        <v>0.25533771052279353</v>
      </c>
      <c r="AP560" s="20">
        <v>0.19571937384937471</v>
      </c>
      <c r="AQ560" s="20">
        <v>0.27025016197901919</v>
      </c>
      <c r="AR560" s="20">
        <v>0.28230693790788081</v>
      </c>
      <c r="AS560" s="20">
        <v>0.28839779501567392</v>
      </c>
      <c r="AT560" s="20">
        <v>0.18391217112622549</v>
      </c>
      <c r="AU560" s="20">
        <v>0.35702343599785558</v>
      </c>
      <c r="AV560" s="20">
        <v>0.22238969420632951</v>
      </c>
      <c r="AW560" s="20">
        <v>0.25975403915785528</v>
      </c>
      <c r="AY560" s="20">
        <v>0.20156888977672749</v>
      </c>
      <c r="AZ560" s="20">
        <v>0.25691179095081629</v>
      </c>
      <c r="BA560" s="20">
        <v>0.33661934773242608</v>
      </c>
      <c r="BB560" s="20">
        <v>0.29715257877853479</v>
      </c>
      <c r="BC560" s="20">
        <v>0.1794677530511784</v>
      </c>
      <c r="BD560" s="20">
        <v>0.38089069490781019</v>
      </c>
      <c r="BE560" s="20">
        <v>0.26745409647351381</v>
      </c>
      <c r="BF560" s="20">
        <v>0.25525046066911861</v>
      </c>
      <c r="BG560" s="20">
        <v>0.27465649291514299</v>
      </c>
    </row>
    <row r="561" spans="2:59" x14ac:dyDescent="0.35">
      <c r="B561" s="19" t="s">
        <v>233</v>
      </c>
      <c r="C561" s="20">
        <v>9.6076457992372702E-2</v>
      </c>
      <c r="D561" s="20">
        <v>9.7589898137132924E-2</v>
      </c>
      <c r="E561" s="20">
        <v>6.0112507641913823E-2</v>
      </c>
      <c r="F561" s="20">
        <v>0.1156591664503671</v>
      </c>
      <c r="G561" s="20">
        <v>9.298624967802091E-2</v>
      </c>
      <c r="H561" s="20">
        <v>0.1202072527908352</v>
      </c>
      <c r="I561" s="20">
        <v>9.4715664415743445E-2</v>
      </c>
      <c r="K561" s="20">
        <v>0.1020652116533976</v>
      </c>
      <c r="L561" s="20">
        <v>9.0618426461224949E-2</v>
      </c>
      <c r="N561" s="20">
        <v>9.197098888877607E-2</v>
      </c>
      <c r="O561" s="20">
        <v>0.1200959224502067</v>
      </c>
      <c r="P561" s="20">
        <v>5.7297896499851182E-2</v>
      </c>
      <c r="Q561" s="20">
        <v>0.14483231875465449</v>
      </c>
      <c r="R561" s="20">
        <v>9.1742187597471131E-2</v>
      </c>
      <c r="S561" s="20">
        <v>7.8360168928559598E-2</v>
      </c>
      <c r="T561" s="20">
        <v>0.14112124620859709</v>
      </c>
      <c r="U561" s="20">
        <v>6.393525496815565E-2</v>
      </c>
      <c r="V561" s="20">
        <v>8.0709015029122935E-2</v>
      </c>
      <c r="W561" s="20">
        <v>0.1098788703534328</v>
      </c>
      <c r="X561" s="20">
        <v>9.3837184825774245E-2</v>
      </c>
      <c r="Y561" s="20">
        <v>0.1163562311735767</v>
      </c>
      <c r="AA561" s="20">
        <v>8.8053290846019497E-2</v>
      </c>
      <c r="AB561" s="20">
        <v>0.11568340651564581</v>
      </c>
      <c r="AC561" s="20">
        <v>0.1013329944491599</v>
      </c>
      <c r="AD561" s="20">
        <v>7.9985623078900281E-2</v>
      </c>
      <c r="AF561" s="20">
        <v>0.1056489815669646</v>
      </c>
      <c r="AG561" s="20">
        <v>7.3204334345510991E-2</v>
      </c>
      <c r="AH561" s="20">
        <v>0.1486570288197725</v>
      </c>
      <c r="AI561" s="20">
        <v>0.14596395615741989</v>
      </c>
      <c r="AJ561" s="20">
        <v>5.3645386880614397E-2</v>
      </c>
      <c r="AK561" s="20">
        <v>9.0002195943888183E-2</v>
      </c>
      <c r="AL561" s="20">
        <v>9.4326079161729304E-2</v>
      </c>
      <c r="AM561" s="20">
        <v>1.623593313017975E-2</v>
      </c>
      <c r="AN561" s="20">
        <v>0.11455850934833441</v>
      </c>
      <c r="AP561" s="20">
        <v>0.1193599891997939</v>
      </c>
      <c r="AQ561" s="20">
        <v>7.2279693234456252E-2</v>
      </c>
      <c r="AR561" s="20">
        <v>0.1159545244618836</v>
      </c>
      <c r="AS561" s="20">
        <v>0.15347930708344421</v>
      </c>
      <c r="AT561" s="20">
        <v>7.4512135311160688E-2</v>
      </c>
      <c r="AU561" s="20">
        <v>9.9481410353142646E-2</v>
      </c>
      <c r="AV561" s="20">
        <v>0</v>
      </c>
      <c r="AW561" s="20">
        <v>0.1119141859301306</v>
      </c>
      <c r="AY561" s="20">
        <v>0.10334602097345701</v>
      </c>
      <c r="AZ561" s="20">
        <v>5.8425494592667597E-2</v>
      </c>
      <c r="BA561" s="20">
        <v>0.13053255655655491</v>
      </c>
      <c r="BB561" s="20">
        <v>0.1085988309158764</v>
      </c>
      <c r="BC561" s="20">
        <v>0.10901060802619179</v>
      </c>
      <c r="BD561" s="20">
        <v>8.7426041225499379E-2</v>
      </c>
      <c r="BE561" s="20">
        <v>3.9662647958188739E-2</v>
      </c>
      <c r="BF561" s="20">
        <v>0.1134058991964787</v>
      </c>
      <c r="BG561" s="20">
        <v>0.13352007027751059</v>
      </c>
    </row>
    <row r="562" spans="2:59" x14ac:dyDescent="0.35">
      <c r="B562" s="19" t="s">
        <v>234</v>
      </c>
      <c r="C562" s="20">
        <v>0.1997232131130971</v>
      </c>
      <c r="D562" s="20">
        <v>3.99337951473945E-2</v>
      </c>
      <c r="E562" s="20">
        <v>6.0190468242410859E-2</v>
      </c>
      <c r="F562" s="20">
        <v>0.10180303898622831</v>
      </c>
      <c r="G562" s="20">
        <v>0.1612797552675046</v>
      </c>
      <c r="H562" s="20">
        <v>0.27660336705629263</v>
      </c>
      <c r="I562" s="20">
        <v>0.47757183770816852</v>
      </c>
      <c r="K562" s="20">
        <v>0.2344837473379088</v>
      </c>
      <c r="L562" s="20">
        <v>0.16653476741074411</v>
      </c>
      <c r="N562" s="20">
        <v>0.16918769250119689</v>
      </c>
      <c r="O562" s="20">
        <v>6.9855420978129579E-2</v>
      </c>
      <c r="P562" s="20">
        <v>0.16611894123658599</v>
      </c>
      <c r="Q562" s="20">
        <v>0.19749179969020719</v>
      </c>
      <c r="R562" s="20">
        <v>0.21366696292585691</v>
      </c>
      <c r="S562" s="20">
        <v>0.25075441816596572</v>
      </c>
      <c r="T562" s="20">
        <v>0.1729747264031167</v>
      </c>
      <c r="U562" s="20">
        <v>0.1320602249371596</v>
      </c>
      <c r="V562" s="20">
        <v>0.17855559940051299</v>
      </c>
      <c r="W562" s="20">
        <v>0.22696880807059969</v>
      </c>
      <c r="X562" s="20">
        <v>0.2467876861726214</v>
      </c>
      <c r="Y562" s="20">
        <v>0.27078324104789631</v>
      </c>
      <c r="AA562" s="20">
        <v>0.18927947521062491</v>
      </c>
      <c r="AB562" s="20">
        <v>0.22744522577044629</v>
      </c>
      <c r="AC562" s="20">
        <v>0.2078027554872246</v>
      </c>
      <c r="AD562" s="20">
        <v>0.17560628369085041</v>
      </c>
      <c r="AF562" s="20">
        <v>0.44659020171850672</v>
      </c>
      <c r="AG562" s="20">
        <v>5.9683321754492202E-2</v>
      </c>
      <c r="AH562" s="20">
        <v>0.13085982292993559</v>
      </c>
      <c r="AI562" s="20">
        <v>8.3243334022728377E-2</v>
      </c>
      <c r="AJ562" s="20">
        <v>0.42961842844162151</v>
      </c>
      <c r="AK562" s="20">
        <v>0.2150107083998172</v>
      </c>
      <c r="AL562" s="20">
        <v>0.1249946697959433</v>
      </c>
      <c r="AM562" s="20">
        <v>9.102167833260294E-2</v>
      </c>
      <c r="AN562" s="20">
        <v>8.7039034447026417E-2</v>
      </c>
      <c r="AP562" s="20">
        <v>0.3665471455890949</v>
      </c>
      <c r="AQ562" s="20">
        <v>0.10151294619211609</v>
      </c>
      <c r="AR562" s="20">
        <v>0.17839211283361769</v>
      </c>
      <c r="AS562" s="20">
        <v>7.8220904784594356E-2</v>
      </c>
      <c r="AT562" s="20">
        <v>0.40107419215565909</v>
      </c>
      <c r="AU562" s="20">
        <v>0.18756397699777949</v>
      </c>
      <c r="AV562" s="20">
        <v>5.9845882483975738E-2</v>
      </c>
      <c r="AW562" s="20">
        <v>0.13293465518930361</v>
      </c>
      <c r="AY562" s="20">
        <v>0.31387015807269691</v>
      </c>
      <c r="AZ562" s="20">
        <v>4.838239690349351E-2</v>
      </c>
      <c r="BA562" s="20">
        <v>0.14065772686836309</v>
      </c>
      <c r="BB562" s="20">
        <v>5.1354503615253233E-2</v>
      </c>
      <c r="BC562" s="20">
        <v>0.39001224691798292</v>
      </c>
      <c r="BD562" s="20">
        <v>0.18012592454224219</v>
      </c>
      <c r="BE562" s="20">
        <v>0.1520831436512359</v>
      </c>
      <c r="BF562" s="20">
        <v>0.20578259243006181</v>
      </c>
      <c r="BG562" s="20">
        <v>0.12024670180164029</v>
      </c>
    </row>
    <row r="563" spans="2:59" x14ac:dyDescent="0.35">
      <c r="B563" s="19" t="s">
        <v>135</v>
      </c>
      <c r="C563" s="20">
        <v>0.1198930557215168</v>
      </c>
      <c r="D563" s="20">
        <v>0.1514333637226169</v>
      </c>
      <c r="E563" s="20">
        <v>0.1269094969491881</v>
      </c>
      <c r="F563" s="20">
        <v>0.1440451616556632</v>
      </c>
      <c r="G563" s="20">
        <v>0.1193827922406563</v>
      </c>
      <c r="H563" s="20">
        <v>0.11613976041379109</v>
      </c>
      <c r="I563" s="20">
        <v>7.6657543857942809E-2</v>
      </c>
      <c r="K563" s="20">
        <v>7.4733086781300903E-2</v>
      </c>
      <c r="L563" s="20">
        <v>0.16355974298520959</v>
      </c>
      <c r="N563" s="20">
        <v>0.1265038128627741</v>
      </c>
      <c r="O563" s="20">
        <v>0.14024004772306639</v>
      </c>
      <c r="P563" s="20">
        <v>0.14519597028773301</v>
      </c>
      <c r="Q563" s="20">
        <v>9.9356165745004929E-2</v>
      </c>
      <c r="R563" s="20">
        <v>0.1122610290795923</v>
      </c>
      <c r="S563" s="20">
        <v>9.2929450230381738E-2</v>
      </c>
      <c r="T563" s="20">
        <v>0.14585075457552141</v>
      </c>
      <c r="U563" s="20">
        <v>0.1171921623456946</v>
      </c>
      <c r="V563" s="20">
        <v>9.4732273970448269E-2</v>
      </c>
      <c r="W563" s="20">
        <v>0.1160091780766867</v>
      </c>
      <c r="X563" s="20">
        <v>0.18271464054180561</v>
      </c>
      <c r="Y563" s="20">
        <v>0.1061910527856101</v>
      </c>
      <c r="AA563" s="20">
        <v>8.3558228398088449E-2</v>
      </c>
      <c r="AB563" s="20">
        <v>0.11083816289488251</v>
      </c>
      <c r="AC563" s="20">
        <v>0.1190846657133688</v>
      </c>
      <c r="AD563" s="20">
        <v>0.16957371083049869</v>
      </c>
      <c r="AF563" s="20">
        <v>7.390755331938241E-2</v>
      </c>
      <c r="AG563" s="20">
        <v>7.3487532654237853E-2</v>
      </c>
      <c r="AH563" s="20">
        <v>4.3301288513991142E-2</v>
      </c>
      <c r="AI563" s="20">
        <v>7.7909066108334396E-2</v>
      </c>
      <c r="AJ563" s="20">
        <v>3.4895495515264822E-2</v>
      </c>
      <c r="AK563" s="20">
        <v>0.104927376477187</v>
      </c>
      <c r="AL563" s="20">
        <v>0.2462611263861354</v>
      </c>
      <c r="AM563" s="20">
        <v>0.49052997688929151</v>
      </c>
      <c r="AN563" s="20">
        <v>0.19420151079329129</v>
      </c>
      <c r="AP563" s="20">
        <v>5.8933265378640687E-2</v>
      </c>
      <c r="AQ563" s="20">
        <v>7.4063417653719821E-2</v>
      </c>
      <c r="AR563" s="20">
        <v>5.7203194135078447E-2</v>
      </c>
      <c r="AS563" s="20">
        <v>0.13299829337505589</v>
      </c>
      <c r="AT563" s="20">
        <v>6.4660508926708479E-2</v>
      </c>
      <c r="AU563" s="20">
        <v>8.1243215805042304E-2</v>
      </c>
      <c r="AV563" s="20">
        <v>0.63311282755757237</v>
      </c>
      <c r="AW563" s="20">
        <v>0.25046823835035942</v>
      </c>
      <c r="AY563" s="20">
        <v>7.4211929213682401E-2</v>
      </c>
      <c r="AZ563" s="20">
        <v>8.5102371817428982E-2</v>
      </c>
      <c r="BA563" s="20">
        <v>3.0637519323942E-2</v>
      </c>
      <c r="BB563" s="20">
        <v>0.10290535367842329</v>
      </c>
      <c r="BC563" s="20">
        <v>8.6604961408898534E-2</v>
      </c>
      <c r="BD563" s="20">
        <v>9.8786785886188902E-2</v>
      </c>
      <c r="BE563" s="20">
        <v>0.3936335887680078</v>
      </c>
      <c r="BF563" s="20">
        <v>0.28738401101875871</v>
      </c>
      <c r="BG563" s="20">
        <v>7.9261323398131897E-2</v>
      </c>
    </row>
    <row r="565" spans="2:59" ht="43.5" x14ac:dyDescent="0.35">
      <c r="B565" s="17" t="s">
        <v>235</v>
      </c>
    </row>
    <row r="566" spans="2:59" x14ac:dyDescent="0.35">
      <c r="B566" s="18" t="s">
        <v>16</v>
      </c>
    </row>
    <row r="567" spans="2:59" x14ac:dyDescent="0.35">
      <c r="B567" s="19" t="s">
        <v>94</v>
      </c>
      <c r="C567" s="20">
        <v>0.24644857116834271</v>
      </c>
      <c r="D567" s="20">
        <v>9.9756125500363474E-2</v>
      </c>
      <c r="E567" s="20">
        <v>0.1479336265785893</v>
      </c>
      <c r="F567" s="20">
        <v>0.15842382978992331</v>
      </c>
      <c r="G567" s="20">
        <v>0.27999849506899421</v>
      </c>
      <c r="H567" s="20">
        <v>0.33047010821101391</v>
      </c>
      <c r="I567" s="20">
        <v>0.41153129439005198</v>
      </c>
      <c r="K567" s="20">
        <v>0.25924095015989568</v>
      </c>
      <c r="L567" s="20">
        <v>0.2339139917606356</v>
      </c>
      <c r="N567" s="20">
        <v>0.20024332839706691</v>
      </c>
      <c r="O567" s="20">
        <v>0.1889811482969006</v>
      </c>
      <c r="P567" s="20">
        <v>0.26386241835815849</v>
      </c>
      <c r="Q567" s="20">
        <v>0.27943130034797981</v>
      </c>
      <c r="R567" s="20">
        <v>0.23018330675938681</v>
      </c>
      <c r="S567" s="20">
        <v>0.25102769734328129</v>
      </c>
      <c r="T567" s="20">
        <v>0.30461831695100811</v>
      </c>
      <c r="U567" s="20">
        <v>0.19595272481103099</v>
      </c>
      <c r="V567" s="20">
        <v>0.22003700999663009</v>
      </c>
      <c r="W567" s="20">
        <v>0.25218633084174191</v>
      </c>
      <c r="X567" s="20">
        <v>0.24267843185025101</v>
      </c>
      <c r="Y567" s="20">
        <v>0.34458081358774001</v>
      </c>
      <c r="AA567" s="20">
        <v>0.2109157020158644</v>
      </c>
      <c r="AB567" s="20">
        <v>0.26654275168291058</v>
      </c>
      <c r="AC567" s="20">
        <v>0.28124585462964741</v>
      </c>
      <c r="AD567" s="20">
        <v>0.2311965497630491</v>
      </c>
      <c r="AF567" s="20">
        <v>0.47051831763272162</v>
      </c>
      <c r="AG567" s="20">
        <v>9.846459327251246E-2</v>
      </c>
      <c r="AH567" s="20">
        <v>0.14762012248969861</v>
      </c>
      <c r="AI567" s="20">
        <v>0.1196794524672484</v>
      </c>
      <c r="AJ567" s="20">
        <v>0.46031383772519718</v>
      </c>
      <c r="AK567" s="20">
        <v>0.2488889511307471</v>
      </c>
      <c r="AL567" s="20">
        <v>0.22863992097554481</v>
      </c>
      <c r="AM567" s="20">
        <v>0.143325640770646</v>
      </c>
      <c r="AN567" s="20">
        <v>0.17402136462155171</v>
      </c>
      <c r="AP567" s="20">
        <v>0.44120286530898378</v>
      </c>
      <c r="AQ567" s="20">
        <v>0.1122987802121555</v>
      </c>
      <c r="AR567" s="20">
        <v>0.13392384033928109</v>
      </c>
      <c r="AS567" s="20">
        <v>0.13079623950682459</v>
      </c>
      <c r="AT567" s="20">
        <v>0.50121184106151362</v>
      </c>
      <c r="AU567" s="20">
        <v>0.22145768714773609</v>
      </c>
      <c r="AV567" s="20">
        <v>8.1156960674532985E-2</v>
      </c>
      <c r="AW567" s="20">
        <v>0.2129539778528495</v>
      </c>
      <c r="AY567" s="20">
        <v>0.35590663973919051</v>
      </c>
      <c r="AZ567" s="20">
        <v>5.7041907214606551E-2</v>
      </c>
      <c r="BA567" s="20">
        <v>0.1166999366325434</v>
      </c>
      <c r="BB567" s="20">
        <v>0.1137438875186505</v>
      </c>
      <c r="BC567" s="20">
        <v>0.51813620969836371</v>
      </c>
      <c r="BD567" s="20">
        <v>0.20706239668165219</v>
      </c>
      <c r="BE567" s="20">
        <v>0.25100850257527879</v>
      </c>
      <c r="BF567" s="20">
        <v>0.12859800359509321</v>
      </c>
      <c r="BG567" s="20">
        <v>0.19736790817491209</v>
      </c>
    </row>
    <row r="568" spans="2:59" x14ac:dyDescent="0.35">
      <c r="B568" s="19" t="s">
        <v>236</v>
      </c>
      <c r="C568" s="20">
        <v>0.18237025701085841</v>
      </c>
      <c r="D568" s="20">
        <v>0.1832828682583903</v>
      </c>
      <c r="E568" s="20">
        <v>0.15510638425248829</v>
      </c>
      <c r="F568" s="20">
        <v>0.17386490736859281</v>
      </c>
      <c r="G568" s="20">
        <v>0.20171738117669921</v>
      </c>
      <c r="H568" s="20">
        <v>0.17991861884061441</v>
      </c>
      <c r="I568" s="20">
        <v>0.1967169471201716</v>
      </c>
      <c r="K568" s="20">
        <v>0.16762857218660329</v>
      </c>
      <c r="L568" s="20">
        <v>0.19669072082138789</v>
      </c>
      <c r="N568" s="20">
        <v>0.21205031084164991</v>
      </c>
      <c r="O568" s="20">
        <v>0.21729314908516481</v>
      </c>
      <c r="P568" s="20">
        <v>0.14502732098066959</v>
      </c>
      <c r="Q568" s="20">
        <v>9.6449839571726481E-2</v>
      </c>
      <c r="R568" s="20">
        <v>0.18147364547212269</v>
      </c>
      <c r="S568" s="20">
        <v>0.14295018002674181</v>
      </c>
      <c r="T568" s="20">
        <v>0.18934477436119221</v>
      </c>
      <c r="U568" s="20">
        <v>0.21212490218175151</v>
      </c>
      <c r="V568" s="20">
        <v>0.17488484847450109</v>
      </c>
      <c r="W568" s="20">
        <v>0.20133918279859109</v>
      </c>
      <c r="X568" s="20">
        <v>0.23356838256131021</v>
      </c>
      <c r="Y568" s="20">
        <v>0.13954453778549841</v>
      </c>
      <c r="AA568" s="20">
        <v>0.17301124866817769</v>
      </c>
      <c r="AB568" s="20">
        <v>0.20379172389906139</v>
      </c>
      <c r="AC568" s="20">
        <v>0.17133900670522659</v>
      </c>
      <c r="AD568" s="20">
        <v>0.18041688786051319</v>
      </c>
      <c r="AF568" s="20">
        <v>0.22907916845248191</v>
      </c>
      <c r="AG568" s="20">
        <v>0.12490281033375771</v>
      </c>
      <c r="AH568" s="20">
        <v>0.21480495805907049</v>
      </c>
      <c r="AI568" s="20">
        <v>0.27588552351217088</v>
      </c>
      <c r="AJ568" s="20">
        <v>0.13687708622441841</v>
      </c>
      <c r="AK568" s="20">
        <v>0.2692246087542044</v>
      </c>
      <c r="AL568" s="20">
        <v>0.16721456987787789</v>
      </c>
      <c r="AM568" s="20">
        <v>0.1400585393766676</v>
      </c>
      <c r="AN568" s="20">
        <v>0.16563432793235419</v>
      </c>
      <c r="AP568" s="20">
        <v>0.2422467247975458</v>
      </c>
      <c r="AQ568" s="20">
        <v>0.1169391278905747</v>
      </c>
      <c r="AR568" s="20">
        <v>0.26400416585619207</v>
      </c>
      <c r="AS568" s="20">
        <v>0.26731111550518599</v>
      </c>
      <c r="AT568" s="20">
        <v>0.1582408150148546</v>
      </c>
      <c r="AU568" s="20">
        <v>0.29449886643359791</v>
      </c>
      <c r="AV568" s="20">
        <v>7.6833589331927202E-2</v>
      </c>
      <c r="AW568" s="20">
        <v>0.18427733019288939</v>
      </c>
      <c r="AY568" s="20">
        <v>0.27940268013009928</v>
      </c>
      <c r="AZ568" s="20">
        <v>4.8719785761050557E-2</v>
      </c>
      <c r="BA568" s="20">
        <v>0.23019042578673679</v>
      </c>
      <c r="BB568" s="20">
        <v>0.26190706921161411</v>
      </c>
      <c r="BC568" s="20">
        <v>0.19647129297773949</v>
      </c>
      <c r="BD568" s="20">
        <v>0.27675010099938863</v>
      </c>
      <c r="BE568" s="20">
        <v>0.1031050236236879</v>
      </c>
      <c r="BF568" s="20">
        <v>0.18455115330189581</v>
      </c>
      <c r="BG568" s="20">
        <v>0.15852571663143561</v>
      </c>
    </row>
    <row r="569" spans="2:59" ht="29" x14ac:dyDescent="0.35">
      <c r="B569" s="19" t="s">
        <v>237</v>
      </c>
      <c r="C569" s="20">
        <v>0.2016614619259918</v>
      </c>
      <c r="D569" s="20">
        <v>0.23054016983354911</v>
      </c>
      <c r="E569" s="20">
        <v>0.18901567786941359</v>
      </c>
      <c r="F569" s="20">
        <v>0.2391458393291705</v>
      </c>
      <c r="G569" s="20">
        <v>0.18525714097006729</v>
      </c>
      <c r="H569" s="20">
        <v>0.23813117923594451</v>
      </c>
      <c r="I569" s="20">
        <v>0.15125743918568821</v>
      </c>
      <c r="K569" s="20">
        <v>0.19644945310924469</v>
      </c>
      <c r="L569" s="20">
        <v>0.20761378039929801</v>
      </c>
      <c r="N569" s="20">
        <v>0.2361574357172859</v>
      </c>
      <c r="O569" s="20">
        <v>0.32178047530898901</v>
      </c>
      <c r="P569" s="20">
        <v>0.22234747140767891</v>
      </c>
      <c r="Q569" s="20">
        <v>0.19938078712911769</v>
      </c>
      <c r="R569" s="20">
        <v>0.23200458613705879</v>
      </c>
      <c r="S569" s="20">
        <v>0.21444327385970591</v>
      </c>
      <c r="T569" s="20">
        <v>0.1428662124186226</v>
      </c>
      <c r="U569" s="20">
        <v>0.21571288803541919</v>
      </c>
      <c r="V569" s="20">
        <v>0.15277810626259231</v>
      </c>
      <c r="W569" s="20">
        <v>0.20805331822786999</v>
      </c>
      <c r="X569" s="20">
        <v>0.18264800850471991</v>
      </c>
      <c r="Y569" s="20">
        <v>0.18387160972853439</v>
      </c>
      <c r="AA569" s="20">
        <v>0.19958670054029401</v>
      </c>
      <c r="AB569" s="20">
        <v>0.17831576940390731</v>
      </c>
      <c r="AC569" s="20">
        <v>0.23585388412053401</v>
      </c>
      <c r="AD569" s="20">
        <v>0.19861556453575671</v>
      </c>
      <c r="AF569" s="20">
        <v>0.13709200768021509</v>
      </c>
      <c r="AG569" s="20">
        <v>0.20096782910262431</v>
      </c>
      <c r="AH569" s="20">
        <v>0.25714685292971112</v>
      </c>
      <c r="AI569" s="20">
        <v>0.2039080066583891</v>
      </c>
      <c r="AJ569" s="20">
        <v>9.6441829682766197E-2</v>
      </c>
      <c r="AK569" s="20">
        <v>0.22210762314398841</v>
      </c>
      <c r="AL569" s="20">
        <v>0.25101902637608559</v>
      </c>
      <c r="AM569" s="20">
        <v>0.27795748156786348</v>
      </c>
      <c r="AN569" s="20">
        <v>0.27515783646806707</v>
      </c>
      <c r="AP569" s="20">
        <v>0.14182290509466461</v>
      </c>
      <c r="AQ569" s="20">
        <v>0.1928441551756713</v>
      </c>
      <c r="AR569" s="20">
        <v>0.28211373985745503</v>
      </c>
      <c r="AS569" s="20">
        <v>0.25808748455471908</v>
      </c>
      <c r="AT569" s="20">
        <v>0.1112324654441685</v>
      </c>
      <c r="AU569" s="20">
        <v>0.26220545395708122</v>
      </c>
      <c r="AV569" s="20">
        <v>0.230863851725848</v>
      </c>
      <c r="AW569" s="20">
        <v>0.27219922793807028</v>
      </c>
      <c r="AY569" s="20">
        <v>0.1531065976487356</v>
      </c>
      <c r="AZ569" s="20">
        <v>0.15248811668893231</v>
      </c>
      <c r="BA569" s="20">
        <v>0.34337109057804288</v>
      </c>
      <c r="BB569" s="20">
        <v>0.27601325249890152</v>
      </c>
      <c r="BC569" s="20">
        <v>9.7969171653402132E-2</v>
      </c>
      <c r="BD569" s="20">
        <v>0.27379245596818141</v>
      </c>
      <c r="BE569" s="20">
        <v>0.26085038392257082</v>
      </c>
      <c r="BF569" s="20">
        <v>0.33436758961233048</v>
      </c>
      <c r="BG569" s="20">
        <v>0.27780540453059571</v>
      </c>
    </row>
    <row r="570" spans="2:59" x14ac:dyDescent="0.35">
      <c r="B570" s="19" t="s">
        <v>238</v>
      </c>
      <c r="C570" s="20">
        <v>0.20910014432278401</v>
      </c>
      <c r="D570" s="20">
        <v>0.2910406014658023</v>
      </c>
      <c r="E570" s="20">
        <v>0.28470590058670359</v>
      </c>
      <c r="F570" s="20">
        <v>0.225127816178709</v>
      </c>
      <c r="G570" s="20">
        <v>0.18296911490826401</v>
      </c>
      <c r="H570" s="20">
        <v>0.15322986109529349</v>
      </c>
      <c r="I570" s="20">
        <v>0.13892056987196461</v>
      </c>
      <c r="K570" s="20">
        <v>0.22126654647033059</v>
      </c>
      <c r="L570" s="20">
        <v>0.19578599545548361</v>
      </c>
      <c r="N570" s="20">
        <v>0.22815029899749861</v>
      </c>
      <c r="O570" s="20">
        <v>0.18177210017205389</v>
      </c>
      <c r="P570" s="20">
        <v>0.16030331925804411</v>
      </c>
      <c r="Q570" s="20">
        <v>0.26707652423056383</v>
      </c>
      <c r="R570" s="20">
        <v>0.16863493996034321</v>
      </c>
      <c r="S570" s="20">
        <v>0.20013506460790059</v>
      </c>
      <c r="T570" s="20">
        <v>0.23610610107930091</v>
      </c>
      <c r="U570" s="20">
        <v>0.1849807456865295</v>
      </c>
      <c r="V570" s="20">
        <v>0.29560863938205012</v>
      </c>
      <c r="W570" s="20">
        <v>0.191950625942785</v>
      </c>
      <c r="X570" s="20">
        <v>0.18693782314516741</v>
      </c>
      <c r="Y570" s="20">
        <v>0.17106057092078261</v>
      </c>
      <c r="AA570" s="20">
        <v>0.26134640086842731</v>
      </c>
      <c r="AB570" s="20">
        <v>0.22558594333219359</v>
      </c>
      <c r="AC570" s="20">
        <v>0.1574902369062687</v>
      </c>
      <c r="AD570" s="20">
        <v>0.18158611964245169</v>
      </c>
      <c r="AF570" s="20">
        <v>8.2201003188426811E-2</v>
      </c>
      <c r="AG570" s="20">
        <v>0.36347857476370021</v>
      </c>
      <c r="AH570" s="20">
        <v>0.2936381521101582</v>
      </c>
      <c r="AI570" s="20">
        <v>0.25881623555338629</v>
      </c>
      <c r="AJ570" s="20">
        <v>0.12492420257664159</v>
      </c>
      <c r="AK570" s="20">
        <v>0.16790042636610181</v>
      </c>
      <c r="AL570" s="20">
        <v>9.3221562608401046E-2</v>
      </c>
      <c r="AM570" s="20">
        <v>7.0166427719598384E-2</v>
      </c>
      <c r="AN570" s="20">
        <v>0.27414389586892679</v>
      </c>
      <c r="AP570" s="20">
        <v>9.1929752350108182E-2</v>
      </c>
      <c r="AQ570" s="20">
        <v>0.3576133012342852</v>
      </c>
      <c r="AR570" s="20">
        <v>0.26424937671897369</v>
      </c>
      <c r="AS570" s="20">
        <v>0.21271106697364869</v>
      </c>
      <c r="AT570" s="20">
        <v>0.134225152530631</v>
      </c>
      <c r="AU570" s="20">
        <v>0.13956922182110809</v>
      </c>
      <c r="AV570" s="20">
        <v>6.5564065442846403E-2</v>
      </c>
      <c r="AW570" s="20">
        <v>0.1368120508601694</v>
      </c>
      <c r="AY570" s="20">
        <v>0.12293719509599831</v>
      </c>
      <c r="AZ570" s="20">
        <v>0.44162433865289769</v>
      </c>
      <c r="BA570" s="20">
        <v>0.25498026854847933</v>
      </c>
      <c r="BB570" s="20">
        <v>0.25540412919800581</v>
      </c>
      <c r="BC570" s="20">
        <v>9.000358430868817E-2</v>
      </c>
      <c r="BD570" s="20">
        <v>0.15654620214715689</v>
      </c>
      <c r="BE570" s="20">
        <v>4.3772257611587068E-2</v>
      </c>
      <c r="BF570" s="20">
        <v>0.14575639440564989</v>
      </c>
      <c r="BG570" s="20">
        <v>0.23111565444531271</v>
      </c>
    </row>
    <row r="571" spans="2:59" x14ac:dyDescent="0.35">
      <c r="B571" s="19" t="s">
        <v>88</v>
      </c>
      <c r="C571" s="20">
        <v>0.10371839004651889</v>
      </c>
      <c r="D571" s="20">
        <v>9.9068622563709088E-2</v>
      </c>
      <c r="E571" s="20">
        <v>0.14573850691602711</v>
      </c>
      <c r="F571" s="20">
        <v>0.13190760264634291</v>
      </c>
      <c r="G571" s="20">
        <v>8.4451527018033615E-2</v>
      </c>
      <c r="H571" s="20">
        <v>7.0213145312797057E-2</v>
      </c>
      <c r="I571" s="20">
        <v>8.8036250347881428E-2</v>
      </c>
      <c r="K571" s="20">
        <v>0.119552457028732</v>
      </c>
      <c r="L571" s="20">
        <v>8.8654129906859822E-2</v>
      </c>
      <c r="N571" s="20">
        <v>5.937397234516114E-2</v>
      </c>
      <c r="O571" s="20">
        <v>4.7509940340845519E-2</v>
      </c>
      <c r="P571" s="20">
        <v>0.1227064100277535</v>
      </c>
      <c r="Q571" s="20">
        <v>9.4287256709483416E-2</v>
      </c>
      <c r="R571" s="20">
        <v>0.1602154386538136</v>
      </c>
      <c r="S571" s="20">
        <v>0.1173419979978254</v>
      </c>
      <c r="T571" s="20">
        <v>6.2896879006585943E-2</v>
      </c>
      <c r="U571" s="20">
        <v>0.1064499225575679</v>
      </c>
      <c r="V571" s="20">
        <v>0.1117440999361143</v>
      </c>
      <c r="W571" s="20">
        <v>8.1199104543426825E-2</v>
      </c>
      <c r="X571" s="20">
        <v>9.6741585170902006E-2</v>
      </c>
      <c r="Y571" s="20">
        <v>0.13453924012254159</v>
      </c>
      <c r="AA571" s="20">
        <v>0.1227451767409389</v>
      </c>
      <c r="AB571" s="20">
        <v>9.1198379286216366E-2</v>
      </c>
      <c r="AC571" s="20">
        <v>8.1776292162156955E-2</v>
      </c>
      <c r="AD571" s="20">
        <v>0.11580615057124841</v>
      </c>
      <c r="AF571" s="20">
        <v>6.390940780716102E-2</v>
      </c>
      <c r="AG571" s="20">
        <v>0.19681027492035699</v>
      </c>
      <c r="AH571" s="20">
        <v>5.7593412178519168E-2</v>
      </c>
      <c r="AI571" s="20">
        <v>8.5348875253742365E-2</v>
      </c>
      <c r="AJ571" s="20">
        <v>0.10502055199680201</v>
      </c>
      <c r="AK571" s="20">
        <v>2.9751295618209151E-2</v>
      </c>
      <c r="AL571" s="20">
        <v>9.5852144299719555E-2</v>
      </c>
      <c r="AM571" s="20">
        <v>1.266093149918518E-2</v>
      </c>
      <c r="AN571" s="20">
        <v>5.4204861215987943E-2</v>
      </c>
      <c r="AP571" s="20">
        <v>5.8100798243232998E-2</v>
      </c>
      <c r="AQ571" s="20">
        <v>0.20380593828861221</v>
      </c>
      <c r="AR571" s="20">
        <v>3.3799448394108707E-2</v>
      </c>
      <c r="AS571" s="20">
        <v>8.5606625086439778E-2</v>
      </c>
      <c r="AT571" s="20">
        <v>7.0281814086388741E-2</v>
      </c>
      <c r="AU571" s="20">
        <v>3.2365294228533598E-2</v>
      </c>
      <c r="AV571" s="20">
        <v>3.7818973219105732E-2</v>
      </c>
      <c r="AW571" s="20">
        <v>5.862312569101203E-2</v>
      </c>
      <c r="AY571" s="20">
        <v>6.2761474772659573E-2</v>
      </c>
      <c r="AZ571" s="20">
        <v>0.27816745220379469</v>
      </c>
      <c r="BA571" s="20">
        <v>6.5316515892602043E-3</v>
      </c>
      <c r="BB571" s="20">
        <v>6.8102812626850376E-2</v>
      </c>
      <c r="BC571" s="20">
        <v>7.0040955411353717E-2</v>
      </c>
      <c r="BD571" s="20">
        <v>4.1992777320383042E-2</v>
      </c>
      <c r="BE571" s="20">
        <v>5.9134829609151909E-2</v>
      </c>
      <c r="BF571" s="20">
        <v>4.0129153224343031E-2</v>
      </c>
      <c r="BG571" s="20">
        <v>9.2329378699470194E-2</v>
      </c>
    </row>
    <row r="572" spans="2:59" x14ac:dyDescent="0.35">
      <c r="B572" s="19" t="s">
        <v>135</v>
      </c>
      <c r="C572" s="20">
        <v>5.670117552550432E-2</v>
      </c>
      <c r="D572" s="20">
        <v>9.6311612378185876E-2</v>
      </c>
      <c r="E572" s="20">
        <v>7.7499903796778E-2</v>
      </c>
      <c r="F572" s="20">
        <v>7.1530004687261547E-2</v>
      </c>
      <c r="G572" s="20">
        <v>6.5606340857941717E-2</v>
      </c>
      <c r="H572" s="20">
        <v>2.8037087304336478E-2</v>
      </c>
      <c r="I572" s="20">
        <v>1.3537499084242181E-2</v>
      </c>
      <c r="K572" s="20">
        <v>3.5862021045193621E-2</v>
      </c>
      <c r="L572" s="20">
        <v>7.734138165633514E-2</v>
      </c>
      <c r="N572" s="20">
        <v>6.402465370133778E-2</v>
      </c>
      <c r="O572" s="20">
        <v>4.2663186796046138E-2</v>
      </c>
      <c r="P572" s="20">
        <v>8.5753059967695222E-2</v>
      </c>
      <c r="Q572" s="20">
        <v>6.3374292011128819E-2</v>
      </c>
      <c r="R572" s="20">
        <v>2.7488083017274869E-2</v>
      </c>
      <c r="S572" s="20">
        <v>7.4101786164545103E-2</v>
      </c>
      <c r="T572" s="20">
        <v>6.4167716183290355E-2</v>
      </c>
      <c r="U572" s="20">
        <v>8.4778816727700948E-2</v>
      </c>
      <c r="V572" s="20">
        <v>4.4947295948111789E-2</v>
      </c>
      <c r="W572" s="20">
        <v>6.5271437645585073E-2</v>
      </c>
      <c r="X572" s="20">
        <v>5.7425768767649293E-2</v>
      </c>
      <c r="Y572" s="20">
        <v>2.6403227854903091E-2</v>
      </c>
      <c r="AA572" s="20">
        <v>3.2394771166297798E-2</v>
      </c>
      <c r="AB572" s="20">
        <v>3.4565432395710673E-2</v>
      </c>
      <c r="AC572" s="20">
        <v>7.2294725476166319E-2</v>
      </c>
      <c r="AD572" s="20">
        <v>9.2378727626980905E-2</v>
      </c>
      <c r="AF572" s="20">
        <v>1.720009523899365E-2</v>
      </c>
      <c r="AG572" s="20">
        <v>1.537591760704825E-2</v>
      </c>
      <c r="AH572" s="20">
        <v>2.919650223284246E-2</v>
      </c>
      <c r="AI572" s="20">
        <v>5.6361906555062853E-2</v>
      </c>
      <c r="AJ572" s="20">
        <v>7.6422491794174721E-2</v>
      </c>
      <c r="AK572" s="20">
        <v>6.2127094986749329E-2</v>
      </c>
      <c r="AL572" s="20">
        <v>0.1640527758623711</v>
      </c>
      <c r="AM572" s="20">
        <v>0.35583097906603928</v>
      </c>
      <c r="AN572" s="20">
        <v>5.6837713893112402E-2</v>
      </c>
      <c r="AP572" s="20">
        <v>2.4696954205464479E-2</v>
      </c>
      <c r="AQ572" s="20">
        <v>1.6498697198701059E-2</v>
      </c>
      <c r="AR572" s="20">
        <v>2.1909428833989591E-2</v>
      </c>
      <c r="AS572" s="20">
        <v>4.54874683731816E-2</v>
      </c>
      <c r="AT572" s="20">
        <v>2.480791186244367E-2</v>
      </c>
      <c r="AU572" s="20">
        <v>4.9903476411943162E-2</v>
      </c>
      <c r="AV572" s="20">
        <v>0.50776255960573979</v>
      </c>
      <c r="AW572" s="20">
        <v>0.1351342874650093</v>
      </c>
      <c r="AY572" s="20">
        <v>2.588541261331671E-2</v>
      </c>
      <c r="AZ572" s="20">
        <v>2.19583994787182E-2</v>
      </c>
      <c r="BA572" s="20">
        <v>4.8226626864937311E-2</v>
      </c>
      <c r="BB572" s="20">
        <v>2.4828848945977689E-2</v>
      </c>
      <c r="BC572" s="20">
        <v>2.7378785950452709E-2</v>
      </c>
      <c r="BD572" s="20">
        <v>4.38560668832381E-2</v>
      </c>
      <c r="BE572" s="20">
        <v>0.2821290026577235</v>
      </c>
      <c r="BF572" s="20">
        <v>0.16659770586068759</v>
      </c>
      <c r="BG572" s="20">
        <v>4.2855937518273858E-2</v>
      </c>
    </row>
    <row r="574" spans="2:59" ht="43.5" x14ac:dyDescent="0.35">
      <c r="B574" s="17" t="s">
        <v>239</v>
      </c>
    </row>
    <row r="575" spans="2:59" x14ac:dyDescent="0.35">
      <c r="B575" s="18" t="s">
        <v>16</v>
      </c>
    </row>
    <row r="576" spans="2:59" x14ac:dyDescent="0.35">
      <c r="B576" s="19" t="s">
        <v>240</v>
      </c>
      <c r="C576" s="20">
        <v>9.4730828680400239E-2</v>
      </c>
      <c r="D576" s="20">
        <v>5.8372893990711043E-2</v>
      </c>
      <c r="E576" s="20">
        <v>7.0034751413777838E-2</v>
      </c>
      <c r="F576" s="20">
        <v>7.8673944511544178E-2</v>
      </c>
      <c r="G576" s="20">
        <v>0.12442062207891411</v>
      </c>
      <c r="H576" s="20">
        <v>0.1149735844511434</v>
      </c>
      <c r="I576" s="20">
        <v>0.1143674365145381</v>
      </c>
      <c r="K576" s="20">
        <v>0.1051481410745335</v>
      </c>
      <c r="L576" s="20">
        <v>8.388204820453482E-2</v>
      </c>
      <c r="N576" s="20">
        <v>6.4156294745479653E-2</v>
      </c>
      <c r="O576" s="20">
        <v>9.1250525782470157E-2</v>
      </c>
      <c r="P576" s="20">
        <v>0.13110158644963041</v>
      </c>
      <c r="Q576" s="20">
        <v>5.5990600191949777E-2</v>
      </c>
      <c r="R576" s="20">
        <v>9.4199869914075085E-2</v>
      </c>
      <c r="S576" s="20">
        <v>8.6260813204894454E-2</v>
      </c>
      <c r="T576" s="20">
        <v>0.1272943733249273</v>
      </c>
      <c r="U576" s="20">
        <v>9.4486835386021942E-2</v>
      </c>
      <c r="V576" s="20">
        <v>8.1594668695732994E-2</v>
      </c>
      <c r="W576" s="20">
        <v>8.6011784656408311E-2</v>
      </c>
      <c r="X576" s="20">
        <v>0.1225219837961852</v>
      </c>
      <c r="Y576" s="20">
        <v>0.11470650080272179</v>
      </c>
      <c r="AA576" s="20">
        <v>7.4368890715531058E-2</v>
      </c>
      <c r="AB576" s="20">
        <v>9.0772274385904753E-2</v>
      </c>
      <c r="AC576" s="20">
        <v>0.1098869491171276</v>
      </c>
      <c r="AD576" s="20">
        <v>0.1077400627775848</v>
      </c>
      <c r="AF576" s="20">
        <v>0.15836170337166819</v>
      </c>
      <c r="AG576" s="20">
        <v>4.302779259254854E-2</v>
      </c>
      <c r="AH576" s="20">
        <v>2.9012822642391099E-2</v>
      </c>
      <c r="AI576" s="20">
        <v>6.9686837334797261E-2</v>
      </c>
      <c r="AJ576" s="20">
        <v>0.2689701266220611</v>
      </c>
      <c r="AK576" s="20">
        <v>7.8126108439658171E-2</v>
      </c>
      <c r="AL576" s="20">
        <v>9.022271021439926E-2</v>
      </c>
      <c r="AM576" s="20">
        <v>1.6650994333192431E-2</v>
      </c>
      <c r="AN576" s="20">
        <v>0.10701632435852559</v>
      </c>
      <c r="AP576" s="20">
        <v>0.15543015075562119</v>
      </c>
      <c r="AQ576" s="20">
        <v>4.2148145418553648E-2</v>
      </c>
      <c r="AR576" s="20">
        <v>4.773589028872291E-2</v>
      </c>
      <c r="AS576" s="20">
        <v>5.255947540410235E-2</v>
      </c>
      <c r="AT576" s="20">
        <v>0.21807663784137349</v>
      </c>
      <c r="AU576" s="20">
        <v>6.9018479202060487E-2</v>
      </c>
      <c r="AV576" s="20">
        <v>4.2336069459385978E-2</v>
      </c>
      <c r="AW576" s="20">
        <v>8.1583515997641479E-2</v>
      </c>
      <c r="AY576" s="20">
        <v>0.1057658454430367</v>
      </c>
      <c r="AZ576" s="20">
        <v>2.5429170597269429E-2</v>
      </c>
      <c r="BA576" s="20">
        <v>5.2499034403881137E-2</v>
      </c>
      <c r="BB576" s="20">
        <v>4.5629649906558878E-2</v>
      </c>
      <c r="BC576" s="20">
        <v>0.22004479591317411</v>
      </c>
      <c r="BD576" s="20">
        <v>6.0654672934580052E-2</v>
      </c>
      <c r="BE576" s="20">
        <v>8.8380063412824672E-2</v>
      </c>
      <c r="BF576" s="20">
        <v>5.0520856516479778E-2</v>
      </c>
      <c r="BG576" s="20">
        <v>6.1340011347988749E-2</v>
      </c>
    </row>
    <row r="577" spans="2:59" x14ac:dyDescent="0.35">
      <c r="B577" s="19" t="s">
        <v>241</v>
      </c>
      <c r="C577" s="20">
        <v>0.11018944409701539</v>
      </c>
      <c r="D577" s="20">
        <v>8.9679007298911775E-2</v>
      </c>
      <c r="E577" s="20">
        <v>9.2059772235453266E-2</v>
      </c>
      <c r="F577" s="20">
        <v>9.3911282910827773E-2</v>
      </c>
      <c r="G577" s="20">
        <v>0.109273211308691</v>
      </c>
      <c r="H577" s="20">
        <v>0.1051608604686637</v>
      </c>
      <c r="I577" s="20">
        <v>0.15575142357289951</v>
      </c>
      <c r="K577" s="20">
        <v>0.11700457150173189</v>
      </c>
      <c r="L577" s="20">
        <v>0.1039818776259222</v>
      </c>
      <c r="N577" s="20">
        <v>0.1106275351632839</v>
      </c>
      <c r="O577" s="20">
        <v>6.5879934774324592E-2</v>
      </c>
      <c r="P577" s="20">
        <v>9.72715631232694E-2</v>
      </c>
      <c r="Q577" s="20">
        <v>6.8966197501746054E-2</v>
      </c>
      <c r="R577" s="20">
        <v>6.1002096735365309E-2</v>
      </c>
      <c r="S577" s="20">
        <v>0.1120182693809425</v>
      </c>
      <c r="T577" s="20">
        <v>8.6858815331181505E-2</v>
      </c>
      <c r="U577" s="20">
        <v>0.10833942560334241</v>
      </c>
      <c r="V577" s="20">
        <v>0.11283276482302659</v>
      </c>
      <c r="W577" s="20">
        <v>0.14229466862348131</v>
      </c>
      <c r="X577" s="20">
        <v>0.1561991014595277</v>
      </c>
      <c r="Y577" s="20">
        <v>0.1368314134313198</v>
      </c>
      <c r="AA577" s="20">
        <v>9.1792342479832201E-2</v>
      </c>
      <c r="AB577" s="20">
        <v>8.0566428675126464E-2</v>
      </c>
      <c r="AC577" s="20">
        <v>0.15274706783615499</v>
      </c>
      <c r="AD577" s="20">
        <v>0.1236720580749755</v>
      </c>
      <c r="AF577" s="20">
        <v>0.17747613046917249</v>
      </c>
      <c r="AG577" s="20">
        <v>6.2399020639841103E-2</v>
      </c>
      <c r="AH577" s="20">
        <v>7.7452089837615021E-2</v>
      </c>
      <c r="AI577" s="20">
        <v>9.973991812933107E-2</v>
      </c>
      <c r="AJ577" s="20">
        <v>0.16421160330851681</v>
      </c>
      <c r="AK577" s="20">
        <v>9.5043164607591796E-2</v>
      </c>
      <c r="AL577" s="20">
        <v>9.4374723622907733E-2</v>
      </c>
      <c r="AM577" s="20">
        <v>0.11732573362626</v>
      </c>
      <c r="AN577" s="20">
        <v>9.6095999189238279E-2</v>
      </c>
      <c r="AP577" s="20">
        <v>0.16303806825995271</v>
      </c>
      <c r="AQ577" s="20">
        <v>6.7373990519206811E-2</v>
      </c>
      <c r="AR577" s="20">
        <v>9.7934818722001118E-2</v>
      </c>
      <c r="AS577" s="20">
        <v>9.4699025205775958E-2</v>
      </c>
      <c r="AT577" s="20">
        <v>0.19716881968846439</v>
      </c>
      <c r="AU577" s="20">
        <v>9.9318084852689364E-2</v>
      </c>
      <c r="AV577" s="20">
        <v>8.8949898448918624E-2</v>
      </c>
      <c r="AW577" s="20">
        <v>8.4711658935963913E-2</v>
      </c>
      <c r="AY577" s="20">
        <v>0.14994271499303219</v>
      </c>
      <c r="AZ577" s="20">
        <v>5.1381860426643583E-2</v>
      </c>
      <c r="BA577" s="20">
        <v>5.5208171604205949E-2</v>
      </c>
      <c r="BB577" s="20">
        <v>0.1045326574633272</v>
      </c>
      <c r="BC577" s="20">
        <v>0.18633676159450899</v>
      </c>
      <c r="BD577" s="20">
        <v>9.236242367576103E-2</v>
      </c>
      <c r="BE577" s="20">
        <v>6.7259167940595291E-2</v>
      </c>
      <c r="BF577" s="20">
        <v>7.384612076935225E-2</v>
      </c>
      <c r="BG577" s="20">
        <v>0.1056046884057352</v>
      </c>
    </row>
    <row r="578" spans="2:59" x14ac:dyDescent="0.35">
      <c r="B578" s="19" t="s">
        <v>242</v>
      </c>
      <c r="C578" s="20">
        <v>0.25767462352073339</v>
      </c>
      <c r="D578" s="20">
        <v>0.31091268367083658</v>
      </c>
      <c r="E578" s="20">
        <v>0.26403335536953232</v>
      </c>
      <c r="F578" s="20">
        <v>0.24996667289369751</v>
      </c>
      <c r="G578" s="20">
        <v>0.25239797114852303</v>
      </c>
      <c r="H578" s="20">
        <v>0.26413652969056228</v>
      </c>
      <c r="I578" s="20">
        <v>0.22324355328306261</v>
      </c>
      <c r="K578" s="20">
        <v>0.24050180847878699</v>
      </c>
      <c r="L578" s="20">
        <v>0.27434816309919591</v>
      </c>
      <c r="N578" s="20">
        <v>0.24189079426283799</v>
      </c>
      <c r="O578" s="20">
        <v>0.24282629198887129</v>
      </c>
      <c r="P578" s="20">
        <v>0.28256694145352101</v>
      </c>
      <c r="Q578" s="20">
        <v>0.32985281901529478</v>
      </c>
      <c r="R578" s="20">
        <v>0.24007774533876861</v>
      </c>
      <c r="S578" s="20">
        <v>0.3147017618290861</v>
      </c>
      <c r="T578" s="20">
        <v>0.22693665792149439</v>
      </c>
      <c r="U578" s="20">
        <v>0.2843589405374955</v>
      </c>
      <c r="V578" s="20">
        <v>0.21916467994887109</v>
      </c>
      <c r="W578" s="20">
        <v>0.27011383955743901</v>
      </c>
      <c r="X578" s="20">
        <v>0.2465130599738605</v>
      </c>
      <c r="Y578" s="20">
        <v>0.25245090202754028</v>
      </c>
      <c r="AA578" s="20">
        <v>0.22401492736844519</v>
      </c>
      <c r="AB578" s="20">
        <v>0.27694595529815558</v>
      </c>
      <c r="AC578" s="20">
        <v>0.27911345326282833</v>
      </c>
      <c r="AD578" s="20">
        <v>0.2530518866706773</v>
      </c>
      <c r="AF578" s="20">
        <v>0.25756985364389912</v>
      </c>
      <c r="AG578" s="20">
        <v>0.22248169780507329</v>
      </c>
      <c r="AH578" s="20">
        <v>0.26511499600015859</v>
      </c>
      <c r="AI578" s="20">
        <v>0.29254551889520602</v>
      </c>
      <c r="AJ578" s="20">
        <v>0.24483694767103109</v>
      </c>
      <c r="AK578" s="20">
        <v>0.27256256033047888</v>
      </c>
      <c r="AL578" s="20">
        <v>0.30521778302292468</v>
      </c>
      <c r="AM578" s="20">
        <v>0.19461630780243089</v>
      </c>
      <c r="AN578" s="20">
        <v>0.28841552403244242</v>
      </c>
      <c r="AP578" s="20">
        <v>0.27286856904010931</v>
      </c>
      <c r="AQ578" s="20">
        <v>0.21248312719448309</v>
      </c>
      <c r="AR578" s="20">
        <v>0.22696162677402351</v>
      </c>
      <c r="AS578" s="20">
        <v>0.36836538901553317</v>
      </c>
      <c r="AT578" s="20">
        <v>0.27489546064828352</v>
      </c>
      <c r="AU578" s="20">
        <v>0.28180915437547049</v>
      </c>
      <c r="AV578" s="20">
        <v>0.1486943403081728</v>
      </c>
      <c r="AW578" s="20">
        <v>0.28903025246666347</v>
      </c>
      <c r="AY578" s="20">
        <v>0.28584327976786578</v>
      </c>
      <c r="AZ578" s="20">
        <v>0.16509560424237391</v>
      </c>
      <c r="BA578" s="20">
        <v>0.26123757597165898</v>
      </c>
      <c r="BB578" s="20">
        <v>0.32126137243130082</v>
      </c>
      <c r="BC578" s="20">
        <v>0.27805609406799631</v>
      </c>
      <c r="BD578" s="20">
        <v>0.27264108969085721</v>
      </c>
      <c r="BE578" s="20">
        <v>0.32005758440530518</v>
      </c>
      <c r="BF578" s="20">
        <v>0.22446268532600011</v>
      </c>
      <c r="BG578" s="20">
        <v>0.2781505476707265</v>
      </c>
    </row>
    <row r="579" spans="2:59" x14ac:dyDescent="0.35">
      <c r="B579" s="19" t="s">
        <v>243</v>
      </c>
      <c r="C579" s="20">
        <v>0.29600139179935242</v>
      </c>
      <c r="D579" s="20">
        <v>0.31349017390987888</v>
      </c>
      <c r="E579" s="20">
        <v>0.34949889806746909</v>
      </c>
      <c r="F579" s="20">
        <v>0.30059434491265152</v>
      </c>
      <c r="G579" s="20">
        <v>0.27918008816398698</v>
      </c>
      <c r="H579" s="20">
        <v>0.27200126518164369</v>
      </c>
      <c r="I579" s="20">
        <v>0.26699866466025057</v>
      </c>
      <c r="K579" s="20">
        <v>0.31497247377390608</v>
      </c>
      <c r="L579" s="20">
        <v>0.27761606370210001</v>
      </c>
      <c r="N579" s="20">
        <v>0.31164366063354138</v>
      </c>
      <c r="O579" s="20">
        <v>0.26196568061419517</v>
      </c>
      <c r="P579" s="20">
        <v>0.2473221507536755</v>
      </c>
      <c r="Q579" s="20">
        <v>0.31832290140919672</v>
      </c>
      <c r="R579" s="20">
        <v>0.31406897593067479</v>
      </c>
      <c r="S579" s="20">
        <v>0.24002481143940479</v>
      </c>
      <c r="T579" s="20">
        <v>0.35304968812859722</v>
      </c>
      <c r="U579" s="20">
        <v>0.29450311074401769</v>
      </c>
      <c r="V579" s="20">
        <v>0.35590638361900961</v>
      </c>
      <c r="W579" s="20">
        <v>0.26669840901289649</v>
      </c>
      <c r="X579" s="20">
        <v>0.25561187778401828</v>
      </c>
      <c r="Y579" s="20">
        <v>0.27883706571786382</v>
      </c>
      <c r="AA579" s="20">
        <v>0.35831556512425272</v>
      </c>
      <c r="AB579" s="20">
        <v>0.30573621872428852</v>
      </c>
      <c r="AC579" s="20">
        <v>0.24558703839690199</v>
      </c>
      <c r="AD579" s="20">
        <v>0.26382409860493261</v>
      </c>
      <c r="AF579" s="20">
        <v>0.22125580065078171</v>
      </c>
      <c r="AG579" s="20">
        <v>0.42956314392348027</v>
      </c>
      <c r="AH579" s="20">
        <v>0.43425441180163288</v>
      </c>
      <c r="AI579" s="20">
        <v>0.27904874356867099</v>
      </c>
      <c r="AJ579" s="20">
        <v>0.18254805853760689</v>
      </c>
      <c r="AK579" s="20">
        <v>0.31425726642030538</v>
      </c>
      <c r="AL579" s="20">
        <v>0.189064668165356</v>
      </c>
      <c r="AM579" s="20">
        <v>9.4847527500908635E-2</v>
      </c>
      <c r="AN579" s="20">
        <v>0.27327341891345652</v>
      </c>
      <c r="AP579" s="20">
        <v>0.24445674477754889</v>
      </c>
      <c r="AQ579" s="20">
        <v>0.41644526711152258</v>
      </c>
      <c r="AR579" s="20">
        <v>0.4456728429823314</v>
      </c>
      <c r="AS579" s="20">
        <v>0.2796356277012309</v>
      </c>
      <c r="AT579" s="20">
        <v>0.18037011900946751</v>
      </c>
      <c r="AU579" s="20">
        <v>0.26674842976909552</v>
      </c>
      <c r="AV579" s="20">
        <v>5.5854605684822367E-2</v>
      </c>
      <c r="AW579" s="20">
        <v>0.21167866204728319</v>
      </c>
      <c r="AY579" s="20">
        <v>0.27994212219849512</v>
      </c>
      <c r="AZ579" s="20">
        <v>0.43611563028618611</v>
      </c>
      <c r="BA579" s="20">
        <v>0.43758622703234612</v>
      </c>
      <c r="BB579" s="20">
        <v>0.36150065949514321</v>
      </c>
      <c r="BC579" s="20">
        <v>0.18840089914683761</v>
      </c>
      <c r="BD579" s="20">
        <v>0.28678467129599272</v>
      </c>
      <c r="BE579" s="20">
        <v>6.9703891798353568E-2</v>
      </c>
      <c r="BF579" s="20">
        <v>0.22945763931892821</v>
      </c>
      <c r="BG579" s="20">
        <v>0.31912639750686028</v>
      </c>
    </row>
    <row r="580" spans="2:59" x14ac:dyDescent="0.35">
      <c r="B580" s="19" t="s">
        <v>244</v>
      </c>
      <c r="C580" s="20">
        <v>9.984484778895969E-2</v>
      </c>
      <c r="D580" s="20">
        <v>0.1037675554339276</v>
      </c>
      <c r="E580" s="20">
        <v>0.1010462170604273</v>
      </c>
      <c r="F580" s="20">
        <v>0.1108987471152023</v>
      </c>
      <c r="G580" s="20">
        <v>0.1005743377054629</v>
      </c>
      <c r="H580" s="20">
        <v>0.11218812315172701</v>
      </c>
      <c r="I580" s="20">
        <v>7.8493489470613242E-2</v>
      </c>
      <c r="K580" s="20">
        <v>0.1118217692971771</v>
      </c>
      <c r="L580" s="20">
        <v>8.8540358893104645E-2</v>
      </c>
      <c r="N580" s="20">
        <v>0.1065929280244404</v>
      </c>
      <c r="O580" s="20">
        <v>0.14201555007524391</v>
      </c>
      <c r="P580" s="20">
        <v>0.1107986944319565</v>
      </c>
      <c r="Q580" s="20">
        <v>8.4925129235712118E-2</v>
      </c>
      <c r="R580" s="20">
        <v>0.1862714999996892</v>
      </c>
      <c r="S580" s="20">
        <v>9.3578596382142276E-2</v>
      </c>
      <c r="T580" s="20">
        <v>8.7385904993408217E-2</v>
      </c>
      <c r="U580" s="20">
        <v>7.5606262891111053E-2</v>
      </c>
      <c r="V580" s="20">
        <v>9.3039424907278664E-2</v>
      </c>
      <c r="W580" s="20">
        <v>7.2664054895474395E-2</v>
      </c>
      <c r="X580" s="20">
        <v>7.7338326858035711E-2</v>
      </c>
      <c r="Y580" s="20">
        <v>8.3526499698401563E-2</v>
      </c>
      <c r="AA580" s="20">
        <v>0.12729032383196079</v>
      </c>
      <c r="AB580" s="20">
        <v>9.7491020532690514E-2</v>
      </c>
      <c r="AC580" s="20">
        <v>8.4437298288335988E-2</v>
      </c>
      <c r="AD580" s="20">
        <v>8.6508310575733327E-2</v>
      </c>
      <c r="AF580" s="20">
        <v>6.7762134173517508E-2</v>
      </c>
      <c r="AG580" s="20">
        <v>0.1750703523369625</v>
      </c>
      <c r="AH580" s="20">
        <v>7.1132559867130393E-2</v>
      </c>
      <c r="AI580" s="20">
        <v>0.11793887125027989</v>
      </c>
      <c r="AJ580" s="20">
        <v>0.10117531368709851</v>
      </c>
      <c r="AK580" s="20">
        <v>0.1021514837697325</v>
      </c>
      <c r="AL580" s="20">
        <v>4.7361083995463522E-2</v>
      </c>
      <c r="AM580" s="20">
        <v>3.2895299211537062E-2</v>
      </c>
      <c r="AN580" s="20">
        <v>7.6009155683695442E-2</v>
      </c>
      <c r="AP580" s="20">
        <v>5.4621512166940347E-2</v>
      </c>
      <c r="AQ580" s="20">
        <v>0.1873041553019017</v>
      </c>
      <c r="AR580" s="20">
        <v>6.3363110094101741E-2</v>
      </c>
      <c r="AS580" s="20">
        <v>8.099887711728522E-2</v>
      </c>
      <c r="AT580" s="20">
        <v>4.3483802844613242E-2</v>
      </c>
      <c r="AU580" s="20">
        <v>0.1281351824555122</v>
      </c>
      <c r="AV580" s="20">
        <v>1.687856590346707E-2</v>
      </c>
      <c r="AW580" s="20">
        <v>6.4784343074163961E-2</v>
      </c>
      <c r="AY580" s="20">
        <v>5.1639113577506252E-2</v>
      </c>
      <c r="AZ580" s="20">
        <v>0.26950096234816928</v>
      </c>
      <c r="BA580" s="20">
        <v>5.1389299644406208E-2</v>
      </c>
      <c r="BB580" s="20">
        <v>7.8599139344741137E-2</v>
      </c>
      <c r="BC580" s="20">
        <v>3.7312013579553202E-2</v>
      </c>
      <c r="BD580" s="20">
        <v>0.1390587987199958</v>
      </c>
      <c r="BE580" s="20">
        <v>2.3696648212244601E-2</v>
      </c>
      <c r="BF580" s="20">
        <v>4.4017427907382813E-2</v>
      </c>
      <c r="BG580" s="20">
        <v>0.1151314047042277</v>
      </c>
    </row>
    <row r="581" spans="2:59" x14ac:dyDescent="0.35">
      <c r="B581" s="19" t="s">
        <v>95</v>
      </c>
      <c r="C581" s="20">
        <v>0.14155886411353891</v>
      </c>
      <c r="D581" s="20">
        <v>0.1237776856957342</v>
      </c>
      <c r="E581" s="20">
        <v>0.1233270058533403</v>
      </c>
      <c r="F581" s="20">
        <v>0.16595500765607679</v>
      </c>
      <c r="G581" s="20">
        <v>0.13415376959442199</v>
      </c>
      <c r="H581" s="20">
        <v>0.13153963705625979</v>
      </c>
      <c r="I581" s="20">
        <v>0.16114543249863619</v>
      </c>
      <c r="K581" s="20">
        <v>0.1105512358738642</v>
      </c>
      <c r="L581" s="20">
        <v>0.17163148847514251</v>
      </c>
      <c r="N581" s="20">
        <v>0.165088787170417</v>
      </c>
      <c r="O581" s="20">
        <v>0.19606201676489479</v>
      </c>
      <c r="P581" s="20">
        <v>0.13093906378794709</v>
      </c>
      <c r="Q581" s="20">
        <v>0.14194235264610039</v>
      </c>
      <c r="R581" s="20">
        <v>0.1043798120814269</v>
      </c>
      <c r="S581" s="20">
        <v>0.1534157477635299</v>
      </c>
      <c r="T581" s="20">
        <v>0.1184745603003913</v>
      </c>
      <c r="U581" s="20">
        <v>0.1427054248380113</v>
      </c>
      <c r="V581" s="20">
        <v>0.1374620780060809</v>
      </c>
      <c r="W581" s="20">
        <v>0.16221724325430029</v>
      </c>
      <c r="X581" s="20">
        <v>0.14181565012837241</v>
      </c>
      <c r="Y581" s="20">
        <v>0.13364761832215291</v>
      </c>
      <c r="AA581" s="20">
        <v>0.12421795047997811</v>
      </c>
      <c r="AB581" s="20">
        <v>0.1484881023838342</v>
      </c>
      <c r="AC581" s="20">
        <v>0.12822819309865091</v>
      </c>
      <c r="AD581" s="20">
        <v>0.1652035832960965</v>
      </c>
      <c r="AF581" s="20">
        <v>0.1175743776909611</v>
      </c>
      <c r="AG581" s="20">
        <v>6.7457992702094183E-2</v>
      </c>
      <c r="AH581" s="20">
        <v>0.1230331198510721</v>
      </c>
      <c r="AI581" s="20">
        <v>0.14104011082171469</v>
      </c>
      <c r="AJ581" s="20">
        <v>3.8257950173685717E-2</v>
      </c>
      <c r="AK581" s="20">
        <v>0.13785941643223329</v>
      </c>
      <c r="AL581" s="20">
        <v>0.27375903097894883</v>
      </c>
      <c r="AM581" s="20">
        <v>0.54366413752567089</v>
      </c>
      <c r="AN581" s="20">
        <v>0.15918957782264201</v>
      </c>
      <c r="AP581" s="20">
        <v>0.1095849549998274</v>
      </c>
      <c r="AQ581" s="20">
        <v>7.4245314454331898E-2</v>
      </c>
      <c r="AR581" s="20">
        <v>0.1183317111388195</v>
      </c>
      <c r="AS581" s="20">
        <v>0.12374160555607221</v>
      </c>
      <c r="AT581" s="20">
        <v>8.6005159967797853E-2</v>
      </c>
      <c r="AU581" s="20">
        <v>0.15497066934517201</v>
      </c>
      <c r="AV581" s="20">
        <v>0.64728652019523325</v>
      </c>
      <c r="AW581" s="20">
        <v>0.26821156747828379</v>
      </c>
      <c r="AY581" s="20">
        <v>0.12686692402006411</v>
      </c>
      <c r="AZ581" s="20">
        <v>5.2476772099357763E-2</v>
      </c>
      <c r="BA581" s="20">
        <v>0.1420796913435016</v>
      </c>
      <c r="BB581" s="20">
        <v>8.8476521358928792E-2</v>
      </c>
      <c r="BC581" s="20">
        <v>8.98494356979299E-2</v>
      </c>
      <c r="BD581" s="20">
        <v>0.1484983436828132</v>
      </c>
      <c r="BE581" s="20">
        <v>0.4309026442306767</v>
      </c>
      <c r="BF581" s="20">
        <v>0.37769527016185689</v>
      </c>
      <c r="BG581" s="20">
        <v>0.1206469503644616</v>
      </c>
    </row>
    <row r="583" spans="2:59" ht="29" x14ac:dyDescent="0.35">
      <c r="B583" s="17" t="s">
        <v>245</v>
      </c>
    </row>
    <row r="584" spans="2:59" x14ac:dyDescent="0.35">
      <c r="B584" s="18" t="s">
        <v>16</v>
      </c>
    </row>
    <row r="585" spans="2:59" x14ac:dyDescent="0.35">
      <c r="B585" s="19" t="s">
        <v>246</v>
      </c>
      <c r="C585" s="20">
        <v>0.18161933444658959</v>
      </c>
      <c r="D585" s="20">
        <v>0.1106530087647109</v>
      </c>
      <c r="E585" s="20">
        <v>0.1087051073645126</v>
      </c>
      <c r="F585" s="20">
        <v>0.14655984948510389</v>
      </c>
      <c r="G585" s="20">
        <v>0.2224806836031315</v>
      </c>
      <c r="H585" s="20">
        <v>0.2281566786803795</v>
      </c>
      <c r="I585" s="20">
        <v>0.25203152475780921</v>
      </c>
      <c r="K585" s="20">
        <v>0.19369930255455239</v>
      </c>
      <c r="L585" s="20">
        <v>0.1695089963327856</v>
      </c>
      <c r="N585" s="20">
        <v>0.14972397669514731</v>
      </c>
      <c r="O585" s="20">
        <v>0.16082034966570971</v>
      </c>
      <c r="P585" s="20">
        <v>0.2251575757320477</v>
      </c>
      <c r="Q585" s="20">
        <v>0.15946098211959789</v>
      </c>
      <c r="R585" s="20">
        <v>0.13766066709568689</v>
      </c>
      <c r="S585" s="20">
        <v>0.16031693379476791</v>
      </c>
      <c r="T585" s="20">
        <v>0.22664114550816719</v>
      </c>
      <c r="U585" s="20">
        <v>0.169495697593124</v>
      </c>
      <c r="V585" s="20">
        <v>0.15323637694766379</v>
      </c>
      <c r="W585" s="20">
        <v>0.1800768159012569</v>
      </c>
      <c r="X585" s="20">
        <v>0.24495482769747251</v>
      </c>
      <c r="Y585" s="20">
        <v>0.24570237031304171</v>
      </c>
      <c r="AA585" s="20">
        <v>0.14080490157627659</v>
      </c>
      <c r="AB585" s="20">
        <v>0.1954420690988832</v>
      </c>
      <c r="AC585" s="20">
        <v>0.21689489319813571</v>
      </c>
      <c r="AD585" s="20">
        <v>0.18073848624613861</v>
      </c>
      <c r="AF585" s="20">
        <v>0.31096958325207019</v>
      </c>
      <c r="AG585" s="20">
        <v>6.4913578734851263E-2</v>
      </c>
      <c r="AH585" s="20">
        <v>0.1154369134723118</v>
      </c>
      <c r="AI585" s="20">
        <v>0.1178752771400996</v>
      </c>
      <c r="AJ585" s="20">
        <v>0.4146362285054494</v>
      </c>
      <c r="AK585" s="20">
        <v>0.19931607422162431</v>
      </c>
      <c r="AL585" s="20">
        <v>0.1824815912262806</v>
      </c>
      <c r="AM585" s="20">
        <v>0.1317047177552845</v>
      </c>
      <c r="AN585" s="20">
        <v>0.17325758182369699</v>
      </c>
      <c r="AP585" s="20">
        <v>0.28082584107879871</v>
      </c>
      <c r="AQ585" s="20">
        <v>8.7117513059700211E-2</v>
      </c>
      <c r="AR585" s="20">
        <v>0.1213363990739896</v>
      </c>
      <c r="AS585" s="20">
        <v>0.1139601447491735</v>
      </c>
      <c r="AT585" s="20">
        <v>0.3719058772754838</v>
      </c>
      <c r="AU585" s="20">
        <v>0.15170081773589819</v>
      </c>
      <c r="AV585" s="20">
        <v>0.1248371482316632</v>
      </c>
      <c r="AW585" s="20">
        <v>0.16958223146599061</v>
      </c>
      <c r="AY585" s="20">
        <v>0.2255889760910097</v>
      </c>
      <c r="AZ585" s="20">
        <v>3.3029556679327728E-2</v>
      </c>
      <c r="BA585" s="20">
        <v>0.1083288560024163</v>
      </c>
      <c r="BB585" s="20">
        <v>0.109664421533005</v>
      </c>
      <c r="BC585" s="20">
        <v>0.36096221331912592</v>
      </c>
      <c r="BD585" s="20">
        <v>0.17599753524116829</v>
      </c>
      <c r="BE585" s="20">
        <v>0.23060286502225469</v>
      </c>
      <c r="BF585" s="20">
        <v>0.12350590891143411</v>
      </c>
      <c r="BG585" s="20">
        <v>0.1652553534981562</v>
      </c>
    </row>
    <row r="586" spans="2:59" x14ac:dyDescent="0.35">
      <c r="B586" s="19" t="s">
        <v>247</v>
      </c>
      <c r="C586" s="20">
        <v>0.18718496548887401</v>
      </c>
      <c r="D586" s="20">
        <v>0.19400898770133901</v>
      </c>
      <c r="E586" s="20">
        <v>0.13723062227081109</v>
      </c>
      <c r="F586" s="20">
        <v>0.17568386578319439</v>
      </c>
      <c r="G586" s="20">
        <v>0.18874743978509589</v>
      </c>
      <c r="H586" s="20">
        <v>0.18891990618895441</v>
      </c>
      <c r="I586" s="20">
        <v>0.22992411539525129</v>
      </c>
      <c r="K586" s="20">
        <v>0.18558502998593479</v>
      </c>
      <c r="L586" s="20">
        <v>0.18831580650409929</v>
      </c>
      <c r="N586" s="20">
        <v>0.23037992831024931</v>
      </c>
      <c r="O586" s="20">
        <v>0.28462418537116863</v>
      </c>
      <c r="P586" s="20">
        <v>0.13270808501130929</v>
      </c>
      <c r="Q586" s="20">
        <v>9.3170551223473022E-2</v>
      </c>
      <c r="R586" s="20">
        <v>0.14179437393506761</v>
      </c>
      <c r="S586" s="20">
        <v>0.2693589926722173</v>
      </c>
      <c r="T586" s="20">
        <v>0.1619654588347807</v>
      </c>
      <c r="U586" s="20">
        <v>0.15905263343090889</v>
      </c>
      <c r="V586" s="20">
        <v>0.15370139719424511</v>
      </c>
      <c r="W586" s="20">
        <v>0.20647695690519161</v>
      </c>
      <c r="X586" s="20">
        <v>0.24027022986306151</v>
      </c>
      <c r="Y586" s="20">
        <v>0.1907024496110809</v>
      </c>
      <c r="AA586" s="20">
        <v>0.1708452936747418</v>
      </c>
      <c r="AB586" s="20">
        <v>0.20293953871677661</v>
      </c>
      <c r="AC586" s="20">
        <v>0.20627526781513819</v>
      </c>
      <c r="AD586" s="20">
        <v>0.1721443068380179</v>
      </c>
      <c r="AF586" s="20">
        <v>0.25730941402658108</v>
      </c>
      <c r="AG586" s="20">
        <v>0.1397974046555446</v>
      </c>
      <c r="AH586" s="20">
        <v>0.16031926173320249</v>
      </c>
      <c r="AI586" s="20">
        <v>0.1509390489224289</v>
      </c>
      <c r="AJ586" s="20">
        <v>0.2139566988291276</v>
      </c>
      <c r="AK586" s="20">
        <v>0.25060324722017291</v>
      </c>
      <c r="AL586" s="20">
        <v>0.17144171954403731</v>
      </c>
      <c r="AM586" s="20">
        <v>0.1738492390645078</v>
      </c>
      <c r="AN586" s="20">
        <v>0.16221782111180999</v>
      </c>
      <c r="AP586" s="20">
        <v>0.25601774360658031</v>
      </c>
      <c r="AQ586" s="20">
        <v>0.12953875336000081</v>
      </c>
      <c r="AR586" s="20">
        <v>0.17340652742879559</v>
      </c>
      <c r="AS586" s="20">
        <v>0.21910535837088321</v>
      </c>
      <c r="AT586" s="20">
        <v>0.22187076267339109</v>
      </c>
      <c r="AU586" s="20">
        <v>0.25909731007224079</v>
      </c>
      <c r="AV586" s="20">
        <v>8.6825327530745539E-2</v>
      </c>
      <c r="AW586" s="20">
        <v>0.18755955580762479</v>
      </c>
      <c r="AY586" s="20">
        <v>0.26423918081050629</v>
      </c>
      <c r="AZ586" s="20">
        <v>7.7616943145165568E-2</v>
      </c>
      <c r="BA586" s="20">
        <v>0.18646073261701901</v>
      </c>
      <c r="BB586" s="20">
        <v>0.1862794511480306</v>
      </c>
      <c r="BC586" s="20">
        <v>0.2448379278156359</v>
      </c>
      <c r="BD586" s="20">
        <v>0.18746119862061009</v>
      </c>
      <c r="BE586" s="20">
        <v>0.1112842292477718</v>
      </c>
      <c r="BF586" s="20">
        <v>0.2153450120183838</v>
      </c>
      <c r="BG586" s="20">
        <v>0.19175693146736941</v>
      </c>
    </row>
    <row r="587" spans="2:59" x14ac:dyDescent="0.35">
      <c r="B587" s="19" t="s">
        <v>248</v>
      </c>
      <c r="C587" s="20">
        <v>0.34518223289682359</v>
      </c>
      <c r="D587" s="20">
        <v>0.39686976238488841</v>
      </c>
      <c r="E587" s="20">
        <v>0.40436231216613722</v>
      </c>
      <c r="F587" s="20">
        <v>0.35053415949621541</v>
      </c>
      <c r="G587" s="20">
        <v>0.34382412253242151</v>
      </c>
      <c r="H587" s="20">
        <v>0.3056238596930978</v>
      </c>
      <c r="I587" s="20">
        <v>0.28613948423060531</v>
      </c>
      <c r="K587" s="20">
        <v>0.361940923950483</v>
      </c>
      <c r="L587" s="20">
        <v>0.32917006159987111</v>
      </c>
      <c r="N587" s="20">
        <v>0.33656341392955408</v>
      </c>
      <c r="O587" s="20">
        <v>0.28463638838608668</v>
      </c>
      <c r="P587" s="20">
        <v>0.31710579298742142</v>
      </c>
      <c r="Q587" s="20">
        <v>0.41019815738782461</v>
      </c>
      <c r="R587" s="20">
        <v>0.39625818170087113</v>
      </c>
      <c r="S587" s="20">
        <v>0.27950570302768651</v>
      </c>
      <c r="T587" s="20">
        <v>0.37192220690473959</v>
      </c>
      <c r="U587" s="20">
        <v>0.34636075783684478</v>
      </c>
      <c r="V587" s="20">
        <v>0.43213489821360163</v>
      </c>
      <c r="W587" s="20">
        <v>0.34499477774832049</v>
      </c>
      <c r="X587" s="20">
        <v>0.23915654121108701</v>
      </c>
      <c r="Y587" s="20">
        <v>0.29407852442731941</v>
      </c>
      <c r="AA587" s="20">
        <v>0.42151942218562449</v>
      </c>
      <c r="AB587" s="20">
        <v>0.34195076193302559</v>
      </c>
      <c r="AC587" s="20">
        <v>0.2977297572729023</v>
      </c>
      <c r="AD587" s="20">
        <v>0.30612703141287362</v>
      </c>
      <c r="AF587" s="20">
        <v>0.25080190061429541</v>
      </c>
      <c r="AG587" s="20">
        <v>0.47119272934896239</v>
      </c>
      <c r="AH587" s="20">
        <v>0.48014774215368972</v>
      </c>
      <c r="AI587" s="20">
        <v>0.36409593910036692</v>
      </c>
      <c r="AJ587" s="20">
        <v>0.1665067288228694</v>
      </c>
      <c r="AK587" s="20">
        <v>0.3613279803244171</v>
      </c>
      <c r="AL587" s="20">
        <v>0.25731919064429859</v>
      </c>
      <c r="AM587" s="20">
        <v>0.17291287461430771</v>
      </c>
      <c r="AN587" s="20">
        <v>0.36579491897188388</v>
      </c>
      <c r="AP587" s="20">
        <v>0.28607473652273219</v>
      </c>
      <c r="AQ587" s="20">
        <v>0.46738421650995038</v>
      </c>
      <c r="AR587" s="20">
        <v>0.46142307977764901</v>
      </c>
      <c r="AS587" s="20">
        <v>0.37116102412679708</v>
      </c>
      <c r="AT587" s="20">
        <v>0.23422720841443531</v>
      </c>
      <c r="AU587" s="20">
        <v>0.34663680730625762</v>
      </c>
      <c r="AV587" s="20">
        <v>0.1133306805384868</v>
      </c>
      <c r="AW587" s="20">
        <v>0.2541398963286432</v>
      </c>
      <c r="AY587" s="20">
        <v>0.3202985629018768</v>
      </c>
      <c r="AZ587" s="20">
        <v>0.48215506826752219</v>
      </c>
      <c r="BA587" s="20">
        <v>0.46214032204168037</v>
      </c>
      <c r="BB587" s="20">
        <v>0.43778241928280048</v>
      </c>
      <c r="BC587" s="20">
        <v>0.23937664236698269</v>
      </c>
      <c r="BD587" s="20">
        <v>0.41023635692442029</v>
      </c>
      <c r="BE587" s="20">
        <v>0.13602461011218001</v>
      </c>
      <c r="BF587" s="20">
        <v>0.26588285803194511</v>
      </c>
      <c r="BG587" s="20">
        <v>0.32000871613395809</v>
      </c>
    </row>
    <row r="588" spans="2:59" x14ac:dyDescent="0.35">
      <c r="B588" s="19" t="s">
        <v>249</v>
      </c>
      <c r="C588" s="20">
        <v>0.1322864783368824</v>
      </c>
      <c r="D588" s="20">
        <v>0.11171397406529091</v>
      </c>
      <c r="E588" s="20">
        <v>0.1958467917857056</v>
      </c>
      <c r="F588" s="20">
        <v>0.1347242203561074</v>
      </c>
      <c r="G588" s="20">
        <v>0.1298120733987535</v>
      </c>
      <c r="H588" s="20">
        <v>0.1294855481263337</v>
      </c>
      <c r="I588" s="20">
        <v>9.6450603913433464E-2</v>
      </c>
      <c r="K588" s="20">
        <v>0.14724865439032669</v>
      </c>
      <c r="L588" s="20">
        <v>0.1181961779875417</v>
      </c>
      <c r="N588" s="20">
        <v>0.1109683460613823</v>
      </c>
      <c r="O588" s="20">
        <v>9.6115237476943921E-2</v>
      </c>
      <c r="P588" s="20">
        <v>0.13272351676388541</v>
      </c>
      <c r="Q588" s="20">
        <v>0.1483983858822206</v>
      </c>
      <c r="R588" s="20">
        <v>0.23186114008289399</v>
      </c>
      <c r="S588" s="20">
        <v>0.1496832032713728</v>
      </c>
      <c r="T588" s="20">
        <v>0.1211876242712616</v>
      </c>
      <c r="U588" s="20">
        <v>0.1262635071025196</v>
      </c>
      <c r="V588" s="20">
        <v>0.14661029180161461</v>
      </c>
      <c r="W588" s="20">
        <v>9.5848454464696184E-2</v>
      </c>
      <c r="X588" s="20">
        <v>9.6352981935324017E-2</v>
      </c>
      <c r="Y588" s="20">
        <v>9.8213870403275158E-2</v>
      </c>
      <c r="AA588" s="20">
        <v>0.16047017698304569</v>
      </c>
      <c r="AB588" s="20">
        <v>0.1209410035157344</v>
      </c>
      <c r="AC588" s="20">
        <v>0.1182292523107244</v>
      </c>
      <c r="AD588" s="20">
        <v>0.12640208577098111</v>
      </c>
      <c r="AF588" s="20">
        <v>8.4307592753520053E-2</v>
      </c>
      <c r="AG588" s="20">
        <v>0.22756589311189579</v>
      </c>
      <c r="AH588" s="20">
        <v>0.12964151103639029</v>
      </c>
      <c r="AI588" s="20">
        <v>0.1956922808022093</v>
      </c>
      <c r="AJ588" s="20">
        <v>0.1502435060517511</v>
      </c>
      <c r="AK588" s="20">
        <v>7.1817984366843945E-2</v>
      </c>
      <c r="AL588" s="20">
        <v>6.3409117389443881E-2</v>
      </c>
      <c r="AM588" s="20">
        <v>1.9535121871063509E-2</v>
      </c>
      <c r="AN588" s="20">
        <v>0.10664999960987</v>
      </c>
      <c r="AP588" s="20">
        <v>7.9528295652191966E-2</v>
      </c>
      <c r="AQ588" s="20">
        <v>0.22676948078225689</v>
      </c>
      <c r="AR588" s="20">
        <v>0.13694719693642721</v>
      </c>
      <c r="AS588" s="20">
        <v>0.1357971042744078</v>
      </c>
      <c r="AT588" s="20">
        <v>8.0522086347275798E-2</v>
      </c>
      <c r="AU588" s="20">
        <v>9.5136531043683956E-2</v>
      </c>
      <c r="AV588" s="20">
        <v>0</v>
      </c>
      <c r="AW588" s="20">
        <v>8.3329807853725166E-2</v>
      </c>
      <c r="AY588" s="20">
        <v>7.495816482407025E-2</v>
      </c>
      <c r="AZ588" s="20">
        <v>0.32161263238207771</v>
      </c>
      <c r="BA588" s="20">
        <v>0.1013565095424698</v>
      </c>
      <c r="BB588" s="20">
        <v>0.13914112316704269</v>
      </c>
      <c r="BC588" s="20">
        <v>6.163230475197725E-2</v>
      </c>
      <c r="BD588" s="20">
        <v>9.7157262002455669E-2</v>
      </c>
      <c r="BE588" s="20">
        <v>4.3354543149112107E-2</v>
      </c>
      <c r="BF588" s="20">
        <v>4.9988672101115093E-2</v>
      </c>
      <c r="BG588" s="20">
        <v>0.1543805810129287</v>
      </c>
    </row>
    <row r="589" spans="2:59" x14ac:dyDescent="0.35">
      <c r="B589" s="19" t="s">
        <v>95</v>
      </c>
      <c r="C589" s="20">
        <v>0.15372698883083041</v>
      </c>
      <c r="D589" s="20">
        <v>0.18675426708377099</v>
      </c>
      <c r="E589" s="20">
        <v>0.15385516641283351</v>
      </c>
      <c r="F589" s="20">
        <v>0.19249790487937879</v>
      </c>
      <c r="G589" s="20">
        <v>0.1151356806805976</v>
      </c>
      <c r="H589" s="20">
        <v>0.14781400731123451</v>
      </c>
      <c r="I589" s="20">
        <v>0.13545427170290081</v>
      </c>
      <c r="K589" s="20">
        <v>0.111526089118703</v>
      </c>
      <c r="L589" s="20">
        <v>0.19480895757570249</v>
      </c>
      <c r="N589" s="20">
        <v>0.17236433500366699</v>
      </c>
      <c r="O589" s="20">
        <v>0.17380383910009109</v>
      </c>
      <c r="P589" s="20">
        <v>0.19230502950533609</v>
      </c>
      <c r="Q589" s="20">
        <v>0.1887719233868837</v>
      </c>
      <c r="R589" s="20">
        <v>9.2425637185480414E-2</v>
      </c>
      <c r="S589" s="20">
        <v>0.14113516723395561</v>
      </c>
      <c r="T589" s="20">
        <v>0.118283564481051</v>
      </c>
      <c r="U589" s="20">
        <v>0.19882740403660271</v>
      </c>
      <c r="V589" s="20">
        <v>0.1143170358428748</v>
      </c>
      <c r="W589" s="20">
        <v>0.1726029949805345</v>
      </c>
      <c r="X589" s="20">
        <v>0.1792654192930549</v>
      </c>
      <c r="Y589" s="20">
        <v>0.171302785245283</v>
      </c>
      <c r="AA589" s="20">
        <v>0.10636020558031151</v>
      </c>
      <c r="AB589" s="20">
        <v>0.1387266267355802</v>
      </c>
      <c r="AC589" s="20">
        <v>0.1608708294030993</v>
      </c>
      <c r="AD589" s="20">
        <v>0.21458808973198881</v>
      </c>
      <c r="AF589" s="20">
        <v>9.6611509353533215E-2</v>
      </c>
      <c r="AG589" s="20">
        <v>9.6530394148745813E-2</v>
      </c>
      <c r="AH589" s="20">
        <v>0.1144545716044056</v>
      </c>
      <c r="AI589" s="20">
        <v>0.1713974540348952</v>
      </c>
      <c r="AJ589" s="20">
        <v>5.465683779080268E-2</v>
      </c>
      <c r="AK589" s="20">
        <v>0.116934713866942</v>
      </c>
      <c r="AL589" s="20">
        <v>0.32534838119593951</v>
      </c>
      <c r="AM589" s="20">
        <v>0.5019980466948365</v>
      </c>
      <c r="AN589" s="20">
        <v>0.19207967848273921</v>
      </c>
      <c r="AP589" s="20">
        <v>9.7553383139696817E-2</v>
      </c>
      <c r="AQ589" s="20">
        <v>8.9190036288091468E-2</v>
      </c>
      <c r="AR589" s="20">
        <v>0.1068867967831388</v>
      </c>
      <c r="AS589" s="20">
        <v>0.15997636847873831</v>
      </c>
      <c r="AT589" s="20">
        <v>9.1474065289413944E-2</v>
      </c>
      <c r="AU589" s="20">
        <v>0.1474285338419194</v>
      </c>
      <c r="AV589" s="20">
        <v>0.67500684369910446</v>
      </c>
      <c r="AW589" s="20">
        <v>0.30538850854401622</v>
      </c>
      <c r="AY589" s="20">
        <v>0.114915115372537</v>
      </c>
      <c r="AZ589" s="20">
        <v>8.558579952590703E-2</v>
      </c>
      <c r="BA589" s="20">
        <v>0.14171357979641441</v>
      </c>
      <c r="BB589" s="20">
        <v>0.1271325848691211</v>
      </c>
      <c r="BC589" s="20">
        <v>9.3190911746278096E-2</v>
      </c>
      <c r="BD589" s="20">
        <v>0.12914764721134561</v>
      </c>
      <c r="BE589" s="20">
        <v>0.47873375246868138</v>
      </c>
      <c r="BF589" s="20">
        <v>0.34527754893712198</v>
      </c>
      <c r="BG589" s="20">
        <v>0.1685984178875877</v>
      </c>
    </row>
    <row r="591" spans="2:59" ht="58" x14ac:dyDescent="0.35">
      <c r="B591" s="17" t="s">
        <v>250</v>
      </c>
    </row>
    <row r="592" spans="2:59" x14ac:dyDescent="0.35">
      <c r="B592" s="18" t="s">
        <v>16</v>
      </c>
    </row>
    <row r="593" spans="2:59" ht="29" x14ac:dyDescent="0.35">
      <c r="B593" s="19" t="s">
        <v>251</v>
      </c>
      <c r="C593" s="20">
        <v>0.14890947350468969</v>
      </c>
      <c r="D593" s="20">
        <v>8.7623127388204644E-2</v>
      </c>
      <c r="E593" s="20">
        <v>8.9995079605340547E-2</v>
      </c>
      <c r="F593" s="20">
        <v>9.9378607678000275E-2</v>
      </c>
      <c r="G593" s="20">
        <v>0.21098989707621521</v>
      </c>
      <c r="H593" s="20">
        <v>0.15083337182741541</v>
      </c>
      <c r="I593" s="20">
        <v>0.2259611078554942</v>
      </c>
      <c r="K593" s="20">
        <v>0.15299790714614259</v>
      </c>
      <c r="L593" s="20">
        <v>0.14448489895925251</v>
      </c>
      <c r="N593" s="20">
        <v>9.2319412995198913E-2</v>
      </c>
      <c r="O593" s="20">
        <v>0.1912300450511078</v>
      </c>
      <c r="P593" s="20">
        <v>0.1854787543601083</v>
      </c>
      <c r="Q593" s="20">
        <v>0.13054628860267459</v>
      </c>
      <c r="R593" s="20">
        <v>0.1107206602781602</v>
      </c>
      <c r="S593" s="20">
        <v>0.17499198812645389</v>
      </c>
      <c r="T593" s="20">
        <v>0.1804051977163556</v>
      </c>
      <c r="U593" s="20">
        <v>0.1191089912050491</v>
      </c>
      <c r="V593" s="20">
        <v>0.1371648332853391</v>
      </c>
      <c r="W593" s="20">
        <v>0.15010068879231139</v>
      </c>
      <c r="X593" s="20">
        <v>0.1818676554738721</v>
      </c>
      <c r="Y593" s="20">
        <v>0.1951320499489364</v>
      </c>
      <c r="AA593" s="20">
        <v>0.1023552594345572</v>
      </c>
      <c r="AB593" s="20">
        <v>0.15698309855535181</v>
      </c>
      <c r="AC593" s="20">
        <v>0.1698115671996126</v>
      </c>
      <c r="AD593" s="20">
        <v>0.17277159646659529</v>
      </c>
      <c r="AF593" s="20">
        <v>0.26201485720540402</v>
      </c>
      <c r="AG593" s="20">
        <v>5.425555733607286E-2</v>
      </c>
      <c r="AH593" s="20">
        <v>7.0557094330840814E-2</v>
      </c>
      <c r="AI593" s="20">
        <v>0.1087111501455611</v>
      </c>
      <c r="AJ593" s="20">
        <v>0.36750672562051467</v>
      </c>
      <c r="AK593" s="20">
        <v>0.125200546038399</v>
      </c>
      <c r="AL593" s="20">
        <v>0.1322778362462019</v>
      </c>
      <c r="AM593" s="20">
        <v>9.7324587022335207E-2</v>
      </c>
      <c r="AN593" s="20">
        <v>0.16021921884713511</v>
      </c>
      <c r="AP593" s="20">
        <v>0.2604865519397479</v>
      </c>
      <c r="AQ593" s="20">
        <v>6.5219675006227273E-2</v>
      </c>
      <c r="AR593" s="20">
        <v>0.10066010305000821</v>
      </c>
      <c r="AS593" s="20">
        <v>8.3575920812198681E-2</v>
      </c>
      <c r="AT593" s="20">
        <v>0.32160227243864747</v>
      </c>
      <c r="AU593" s="20">
        <v>0.1230381585841286</v>
      </c>
      <c r="AV593" s="20">
        <v>8.1403046456085246E-2</v>
      </c>
      <c r="AW593" s="20">
        <v>0.1146263403760833</v>
      </c>
      <c r="AY593" s="20">
        <v>0.1954872025087499</v>
      </c>
      <c r="AZ593" s="20">
        <v>3.2289522136887162E-2</v>
      </c>
      <c r="BA593" s="20">
        <v>9.5113234343258232E-2</v>
      </c>
      <c r="BB593" s="20">
        <v>5.9590206245564499E-2</v>
      </c>
      <c r="BC593" s="20">
        <v>0.31231195855614652</v>
      </c>
      <c r="BD593" s="20">
        <v>0.1081281325475875</v>
      </c>
      <c r="BE593" s="20">
        <v>0.136682719783039</v>
      </c>
      <c r="BF593" s="20">
        <v>7.9728058283810868E-2</v>
      </c>
      <c r="BG593" s="20">
        <v>0.1987077552457186</v>
      </c>
    </row>
    <row r="594" spans="2:59" ht="29" x14ac:dyDescent="0.35">
      <c r="B594" s="19" t="s">
        <v>252</v>
      </c>
      <c r="C594" s="20">
        <v>0.12843235794623961</v>
      </c>
      <c r="D594" s="20">
        <v>0.1657235733130982</v>
      </c>
      <c r="E594" s="20">
        <v>0.1252799566342227</v>
      </c>
      <c r="F594" s="20">
        <v>0.10868905628853839</v>
      </c>
      <c r="G594" s="20">
        <v>0.1138618425223601</v>
      </c>
      <c r="H594" s="20">
        <v>0.1243753695550705</v>
      </c>
      <c r="I594" s="20">
        <v>0.1365624410975505</v>
      </c>
      <c r="K594" s="20">
        <v>0.1429347836397093</v>
      </c>
      <c r="L594" s="20">
        <v>0.1147759053661016</v>
      </c>
      <c r="N594" s="20">
        <v>0.1389706888935523</v>
      </c>
      <c r="O594" s="20">
        <v>0.1137394157509502</v>
      </c>
      <c r="P594" s="20">
        <v>6.405389883863391E-2</v>
      </c>
      <c r="Q594" s="20">
        <v>0.1457977863222292</v>
      </c>
      <c r="R594" s="20">
        <v>9.7390682898330361E-2</v>
      </c>
      <c r="S594" s="20">
        <v>0.12600734681199091</v>
      </c>
      <c r="T594" s="20">
        <v>0.1781855600792181</v>
      </c>
      <c r="U594" s="20">
        <v>0.12659128219246599</v>
      </c>
      <c r="V594" s="20">
        <v>0.13906078573132979</v>
      </c>
      <c r="W594" s="20">
        <v>0.12942671061989769</v>
      </c>
      <c r="X594" s="20">
        <v>0.13331706601858651</v>
      </c>
      <c r="Y594" s="20">
        <v>0.1318336205087694</v>
      </c>
      <c r="AA594" s="20">
        <v>0.11526901515019181</v>
      </c>
      <c r="AB594" s="20">
        <v>0.11395604874081421</v>
      </c>
      <c r="AC594" s="20">
        <v>0.1740167340653867</v>
      </c>
      <c r="AD594" s="20">
        <v>0.1179004752093214</v>
      </c>
      <c r="AF594" s="20">
        <v>0.17710685520968961</v>
      </c>
      <c r="AG594" s="20">
        <v>0.1160487193302078</v>
      </c>
      <c r="AH594" s="20">
        <v>0.1120711581243581</v>
      </c>
      <c r="AI594" s="20">
        <v>0.1314221885710741</v>
      </c>
      <c r="AJ594" s="20">
        <v>0.1276027303543445</v>
      </c>
      <c r="AK594" s="20">
        <v>7.3258399133572169E-2</v>
      </c>
      <c r="AL594" s="20">
        <v>0.10238532728669041</v>
      </c>
      <c r="AM594" s="20">
        <v>9.4946898917465938E-2</v>
      </c>
      <c r="AN594" s="20">
        <v>0.1033073139315225</v>
      </c>
      <c r="AP594" s="20">
        <v>0.17523662123404549</v>
      </c>
      <c r="AQ594" s="20">
        <v>0.103605148284341</v>
      </c>
      <c r="AR594" s="20">
        <v>7.7518608892798338E-2</v>
      </c>
      <c r="AS594" s="20">
        <v>0.13202966744179209</v>
      </c>
      <c r="AT594" s="20">
        <v>0.19766963880373881</v>
      </c>
      <c r="AU594" s="20">
        <v>7.9695004651099494E-2</v>
      </c>
      <c r="AV594" s="20">
        <v>4.3133325399789361E-2</v>
      </c>
      <c r="AW594" s="20">
        <v>0.1135636191679477</v>
      </c>
      <c r="AY594" s="20">
        <v>0.17573724145520159</v>
      </c>
      <c r="AZ594" s="20">
        <v>7.9681464334015767E-2</v>
      </c>
      <c r="BA594" s="20">
        <v>5.7826826345563291E-2</v>
      </c>
      <c r="BB594" s="20">
        <v>0.13650141401543239</v>
      </c>
      <c r="BC594" s="20">
        <v>0.16388212122820511</v>
      </c>
      <c r="BD594" s="20">
        <v>8.0197310179534492E-2</v>
      </c>
      <c r="BE594" s="20">
        <v>0.12140240952356331</v>
      </c>
      <c r="BF594" s="20">
        <v>9.5988822484619721E-2</v>
      </c>
      <c r="BG594" s="20">
        <v>0.20111178304968169</v>
      </c>
    </row>
    <row r="595" spans="2:59" ht="29" x14ac:dyDescent="0.35">
      <c r="B595" s="19" t="s">
        <v>253</v>
      </c>
      <c r="C595" s="20">
        <v>0.34933660491421292</v>
      </c>
      <c r="D595" s="20">
        <v>0.39862931027783371</v>
      </c>
      <c r="E595" s="20">
        <v>0.32519431313379471</v>
      </c>
      <c r="F595" s="20">
        <v>0.35876190642044209</v>
      </c>
      <c r="G595" s="20">
        <v>0.32172958226597248</v>
      </c>
      <c r="H595" s="20">
        <v>0.34686456218991929</v>
      </c>
      <c r="I595" s="20">
        <v>0.35238777418530193</v>
      </c>
      <c r="K595" s="20">
        <v>0.32082014916406881</v>
      </c>
      <c r="L595" s="20">
        <v>0.37784600900816789</v>
      </c>
      <c r="N595" s="20">
        <v>0.39333035031991148</v>
      </c>
      <c r="O595" s="20">
        <v>0.35080123960478432</v>
      </c>
      <c r="P595" s="20">
        <v>0.38661129468040489</v>
      </c>
      <c r="Q595" s="20">
        <v>0.3561717577167644</v>
      </c>
      <c r="R595" s="20">
        <v>0.30450660552360032</v>
      </c>
      <c r="S595" s="20">
        <v>0.34254981376629118</v>
      </c>
      <c r="T595" s="20">
        <v>0.27064197054063888</v>
      </c>
      <c r="U595" s="20">
        <v>0.39994192842408871</v>
      </c>
      <c r="V595" s="20">
        <v>0.34093383103138952</v>
      </c>
      <c r="W595" s="20">
        <v>0.37457893968816119</v>
      </c>
      <c r="X595" s="20">
        <v>0.33343134881679748</v>
      </c>
      <c r="Y595" s="20">
        <v>0.34320801821741742</v>
      </c>
      <c r="AA595" s="20">
        <v>0.3319374939096959</v>
      </c>
      <c r="AB595" s="20">
        <v>0.38040040778661671</v>
      </c>
      <c r="AC595" s="20">
        <v>0.32294587066346098</v>
      </c>
      <c r="AD595" s="20">
        <v>0.35727499021990827</v>
      </c>
      <c r="AF595" s="20">
        <v>0.33250796154084572</v>
      </c>
      <c r="AG595" s="20">
        <v>0.30521400561520567</v>
      </c>
      <c r="AH595" s="20">
        <v>0.40995077259347801</v>
      </c>
      <c r="AI595" s="20">
        <v>0.39486930834955669</v>
      </c>
      <c r="AJ595" s="20">
        <v>0.2433028927992493</v>
      </c>
      <c r="AK595" s="20">
        <v>0.44866604665239351</v>
      </c>
      <c r="AL595" s="20">
        <v>0.37320504291860068</v>
      </c>
      <c r="AM595" s="20">
        <v>0.27701967633239011</v>
      </c>
      <c r="AN595" s="20">
        <v>0.4427695002542239</v>
      </c>
      <c r="AP595" s="20">
        <v>0.33412790757982552</v>
      </c>
      <c r="AQ595" s="20">
        <v>0.30118789513760957</v>
      </c>
      <c r="AR595" s="20">
        <v>0.44744051637029408</v>
      </c>
      <c r="AS595" s="20">
        <v>0.44632635318230252</v>
      </c>
      <c r="AT595" s="20">
        <v>0.31497455966399329</v>
      </c>
      <c r="AU595" s="20">
        <v>0.47417404641538069</v>
      </c>
      <c r="AV595" s="20">
        <v>0.26950792759863718</v>
      </c>
      <c r="AW595" s="20">
        <v>0.38646753090384039</v>
      </c>
      <c r="AY595" s="20">
        <v>0.34952039544716912</v>
      </c>
      <c r="AZ595" s="20">
        <v>0.2467156912811122</v>
      </c>
      <c r="BA595" s="20">
        <v>0.51049984392150405</v>
      </c>
      <c r="BB595" s="20">
        <v>0.43756167187464001</v>
      </c>
      <c r="BC595" s="20">
        <v>0.31361227700714939</v>
      </c>
      <c r="BD595" s="20">
        <v>0.44796860247380882</v>
      </c>
      <c r="BE595" s="20">
        <v>0.34359340239831632</v>
      </c>
      <c r="BF595" s="20">
        <v>0.41572171251996992</v>
      </c>
      <c r="BG595" s="20">
        <v>0.32265923797448559</v>
      </c>
    </row>
    <row r="596" spans="2:59" ht="29" x14ac:dyDescent="0.35">
      <c r="B596" s="19" t="s">
        <v>254</v>
      </c>
      <c r="C596" s="20">
        <v>0.1971125150220554</v>
      </c>
      <c r="D596" s="20">
        <v>0.21374304982946929</v>
      </c>
      <c r="E596" s="20">
        <v>0.23330150000579061</v>
      </c>
      <c r="F596" s="20">
        <v>0.22329008566336789</v>
      </c>
      <c r="G596" s="20">
        <v>0.16697801238091059</v>
      </c>
      <c r="H596" s="20">
        <v>0.20081218898466621</v>
      </c>
      <c r="I596" s="20">
        <v>0.15747665406303341</v>
      </c>
      <c r="K596" s="20">
        <v>0.2349162124079508</v>
      </c>
      <c r="L596" s="20">
        <v>0.15864927231070611</v>
      </c>
      <c r="N596" s="20">
        <v>0.21237766276093961</v>
      </c>
      <c r="O596" s="20">
        <v>0.17702758477022981</v>
      </c>
      <c r="P596" s="20">
        <v>0.16781795378388201</v>
      </c>
      <c r="Q596" s="20">
        <v>0.22504269400371091</v>
      </c>
      <c r="R596" s="20">
        <v>0.22445897726234471</v>
      </c>
      <c r="S596" s="20">
        <v>0.1803452836275391</v>
      </c>
      <c r="T596" s="20">
        <v>0.22303532540557949</v>
      </c>
      <c r="U596" s="20">
        <v>0.19419310093225539</v>
      </c>
      <c r="V596" s="20">
        <v>0.21956579007401891</v>
      </c>
      <c r="W596" s="20">
        <v>0.16378732948892791</v>
      </c>
      <c r="X596" s="20">
        <v>0.16746165775105959</v>
      </c>
      <c r="Y596" s="20">
        <v>0.19642152079799671</v>
      </c>
      <c r="AA596" s="20">
        <v>0.25626417486648112</v>
      </c>
      <c r="AB596" s="20">
        <v>0.19752681184938559</v>
      </c>
      <c r="AC596" s="20">
        <v>0.16725086885267129</v>
      </c>
      <c r="AD596" s="20">
        <v>0.1596674982513758</v>
      </c>
      <c r="AF596" s="20">
        <v>0.12912174284179109</v>
      </c>
      <c r="AG596" s="20">
        <v>0.29714481975946128</v>
      </c>
      <c r="AH596" s="20">
        <v>0.2837281955899365</v>
      </c>
      <c r="AI596" s="20">
        <v>0.25959555985074878</v>
      </c>
      <c r="AJ596" s="20">
        <v>0.15096397900118749</v>
      </c>
      <c r="AK596" s="20">
        <v>0.220425280710845</v>
      </c>
      <c r="AL596" s="20">
        <v>0.12724062580320941</v>
      </c>
      <c r="AM596" s="20">
        <v>4.6669602922420297E-2</v>
      </c>
      <c r="AN596" s="20">
        <v>0.15835297146334371</v>
      </c>
      <c r="AP596" s="20">
        <v>0.13526258053524801</v>
      </c>
      <c r="AQ596" s="20">
        <v>0.29197008383057049</v>
      </c>
      <c r="AR596" s="20">
        <v>0.27726914189933882</v>
      </c>
      <c r="AS596" s="20">
        <v>0.25081997516649368</v>
      </c>
      <c r="AT596" s="20">
        <v>9.5700110792541621E-2</v>
      </c>
      <c r="AU596" s="20">
        <v>0.19490056534024899</v>
      </c>
      <c r="AV596" s="20">
        <v>3.8714178099715883E-2</v>
      </c>
      <c r="AW596" s="20">
        <v>0.14220022929899939</v>
      </c>
      <c r="AY596" s="20">
        <v>0.18026848310472421</v>
      </c>
      <c r="AZ596" s="20">
        <v>0.31795713936748399</v>
      </c>
      <c r="BA596" s="20">
        <v>0.21001348449000939</v>
      </c>
      <c r="BB596" s="20">
        <v>0.26679611940647852</v>
      </c>
      <c r="BC596" s="20">
        <v>0.1247090328772638</v>
      </c>
      <c r="BD596" s="20">
        <v>0.22412223058788419</v>
      </c>
      <c r="BE596" s="20">
        <v>5.1895846251800638E-2</v>
      </c>
      <c r="BF596" s="20">
        <v>0.1400070774221418</v>
      </c>
      <c r="BG596" s="20">
        <v>0.16268380812066921</v>
      </c>
    </row>
    <row r="597" spans="2:59" x14ac:dyDescent="0.35">
      <c r="B597" s="19" t="s">
        <v>255</v>
      </c>
      <c r="C597" s="20">
        <v>9.5321590883160848E-2</v>
      </c>
      <c r="D597" s="20">
        <v>4.9220243514522193E-2</v>
      </c>
      <c r="E597" s="20">
        <v>0.1248198513789005</v>
      </c>
      <c r="F597" s="20">
        <v>8.5267902128672329E-2</v>
      </c>
      <c r="G597" s="20">
        <v>0.10372123375064329</v>
      </c>
      <c r="H597" s="20">
        <v>0.10316129259249961</v>
      </c>
      <c r="I597" s="20">
        <v>9.8225291933195999E-2</v>
      </c>
      <c r="K597" s="20">
        <v>9.8304865485455403E-2</v>
      </c>
      <c r="L597" s="20">
        <v>9.2802702870462411E-2</v>
      </c>
      <c r="N597" s="20">
        <v>8.0120464486893153E-2</v>
      </c>
      <c r="O597" s="20">
        <v>9.7798594456025775E-2</v>
      </c>
      <c r="P597" s="20">
        <v>7.5144644492305734E-2</v>
      </c>
      <c r="Q597" s="20">
        <v>6.5446093761775959E-2</v>
      </c>
      <c r="R597" s="20">
        <v>0.2002108235239691</v>
      </c>
      <c r="S597" s="20">
        <v>8.7758583099854862E-2</v>
      </c>
      <c r="T597" s="20">
        <v>5.6953069399323139E-2</v>
      </c>
      <c r="U597" s="20">
        <v>8.0510675178621691E-2</v>
      </c>
      <c r="V597" s="20">
        <v>0.10976199093305709</v>
      </c>
      <c r="W597" s="20">
        <v>8.3995895550926611E-2</v>
      </c>
      <c r="X597" s="20">
        <v>6.6898042103106764E-2</v>
      </c>
      <c r="Y597" s="20">
        <v>7.6692232514210285E-2</v>
      </c>
      <c r="AA597" s="20">
        <v>0.14119780477225249</v>
      </c>
      <c r="AB597" s="20">
        <v>8.699159867057607E-2</v>
      </c>
      <c r="AC597" s="20">
        <v>7.4694909357951533E-2</v>
      </c>
      <c r="AD597" s="20">
        <v>7.2886577417370702E-2</v>
      </c>
      <c r="AF597" s="20">
        <v>5.8016547319000383E-2</v>
      </c>
      <c r="AG597" s="20">
        <v>0.1917272411632536</v>
      </c>
      <c r="AH597" s="20">
        <v>0.1027155287138901</v>
      </c>
      <c r="AI597" s="20">
        <v>6.6221155422544489E-2</v>
      </c>
      <c r="AJ597" s="20">
        <v>7.372031320074382E-2</v>
      </c>
      <c r="AK597" s="20">
        <v>4.5144782485773763E-2</v>
      </c>
      <c r="AL597" s="20">
        <v>4.32351501232014E-2</v>
      </c>
      <c r="AM597" s="20">
        <v>4.9926763112329797E-2</v>
      </c>
      <c r="AN597" s="20">
        <v>4.3309351901779203E-2</v>
      </c>
      <c r="AP597" s="20">
        <v>5.6741989908300212E-2</v>
      </c>
      <c r="AQ597" s="20">
        <v>0.19536791702986339</v>
      </c>
      <c r="AR597" s="20">
        <v>8.3839447722660693E-2</v>
      </c>
      <c r="AS597" s="20">
        <v>4.6876556501337811E-2</v>
      </c>
      <c r="AT597" s="20">
        <v>2.025943200695339E-2</v>
      </c>
      <c r="AU597" s="20">
        <v>6.6119777018036008E-2</v>
      </c>
      <c r="AV597" s="20">
        <v>1.7302940535945641E-2</v>
      </c>
      <c r="AW597" s="20">
        <v>5.5207573496697297E-2</v>
      </c>
      <c r="AY597" s="20">
        <v>5.4916227795655533E-2</v>
      </c>
      <c r="AZ597" s="20">
        <v>0.27891483139913958</v>
      </c>
      <c r="BA597" s="20">
        <v>8.6662629343875766E-2</v>
      </c>
      <c r="BB597" s="20">
        <v>5.7370694652990779E-2</v>
      </c>
      <c r="BC597" s="20">
        <v>3.4064176667882473E-2</v>
      </c>
      <c r="BD597" s="20">
        <v>7.1656820013634062E-2</v>
      </c>
      <c r="BE597" s="20">
        <v>1.59432095163357E-2</v>
      </c>
      <c r="BF597" s="20">
        <v>4.3588393444758809E-2</v>
      </c>
      <c r="BG597" s="20">
        <v>5.5710365062343011E-2</v>
      </c>
    </row>
    <row r="598" spans="2:59" x14ac:dyDescent="0.35">
      <c r="B598" s="19" t="s">
        <v>135</v>
      </c>
      <c r="C598" s="20">
        <v>8.0887457729641468E-2</v>
      </c>
      <c r="D598" s="20">
        <v>8.5060695676872064E-2</v>
      </c>
      <c r="E598" s="20">
        <v>0.101409299241951</v>
      </c>
      <c r="F598" s="20">
        <v>0.1246124418209788</v>
      </c>
      <c r="G598" s="20">
        <v>8.2719432003898224E-2</v>
      </c>
      <c r="H598" s="20">
        <v>7.3953214850428967E-2</v>
      </c>
      <c r="I598" s="20">
        <v>2.9386730865424111E-2</v>
      </c>
      <c r="K598" s="20">
        <v>5.0026082156672959E-2</v>
      </c>
      <c r="L598" s="20">
        <v>0.1114412114853096</v>
      </c>
      <c r="N598" s="20">
        <v>8.2881420543504877E-2</v>
      </c>
      <c r="O598" s="20">
        <v>6.9403120366902105E-2</v>
      </c>
      <c r="P598" s="20">
        <v>0.120893453844665</v>
      </c>
      <c r="Q598" s="20">
        <v>7.6995379592844873E-2</v>
      </c>
      <c r="R598" s="20">
        <v>6.2712250513595399E-2</v>
      </c>
      <c r="S598" s="20">
        <v>8.8346984567870185E-2</v>
      </c>
      <c r="T598" s="20">
        <v>9.0778876858884777E-2</v>
      </c>
      <c r="U598" s="20">
        <v>7.965402206751912E-2</v>
      </c>
      <c r="V598" s="20">
        <v>5.3512768944865348E-2</v>
      </c>
      <c r="W598" s="20">
        <v>9.8110435859774969E-2</v>
      </c>
      <c r="X598" s="20">
        <v>0.1170242298365774</v>
      </c>
      <c r="Y598" s="20">
        <v>5.6712558012669972E-2</v>
      </c>
      <c r="AA598" s="20">
        <v>5.2976251866821512E-2</v>
      </c>
      <c r="AB598" s="20">
        <v>6.414203439725559E-2</v>
      </c>
      <c r="AC598" s="20">
        <v>9.1280049860916784E-2</v>
      </c>
      <c r="AD598" s="20">
        <v>0.11949886243542859</v>
      </c>
      <c r="AF598" s="20">
        <v>4.1232035883269312E-2</v>
      </c>
      <c r="AG598" s="20">
        <v>3.5609656795798549E-2</v>
      </c>
      <c r="AH598" s="20">
        <v>2.0977250647496701E-2</v>
      </c>
      <c r="AI598" s="20">
        <v>3.9180637660514779E-2</v>
      </c>
      <c r="AJ598" s="20">
        <v>3.6903359023960247E-2</v>
      </c>
      <c r="AK598" s="20">
        <v>8.7304944979016669E-2</v>
      </c>
      <c r="AL598" s="20">
        <v>0.22165601762209619</v>
      </c>
      <c r="AM598" s="20">
        <v>0.43411247169305872</v>
      </c>
      <c r="AN598" s="20">
        <v>9.2041643601995807E-2</v>
      </c>
      <c r="AP598" s="20">
        <v>3.8144348802832843E-2</v>
      </c>
      <c r="AQ598" s="20">
        <v>4.2649280711387981E-2</v>
      </c>
      <c r="AR598" s="20">
        <v>1.3272182064899919E-2</v>
      </c>
      <c r="AS598" s="20">
        <v>4.0371526895875073E-2</v>
      </c>
      <c r="AT598" s="20">
        <v>4.9793986294125327E-2</v>
      </c>
      <c r="AU598" s="20">
        <v>6.2072447991106207E-2</v>
      </c>
      <c r="AV598" s="20">
        <v>0.54993858190982681</v>
      </c>
      <c r="AW598" s="20">
        <v>0.18793470675643181</v>
      </c>
      <c r="AY598" s="20">
        <v>4.4070449688499783E-2</v>
      </c>
      <c r="AZ598" s="20">
        <v>4.4441351481361233E-2</v>
      </c>
      <c r="BA598" s="20">
        <v>3.9883981555789177E-2</v>
      </c>
      <c r="BB598" s="20">
        <v>4.2179893804893807E-2</v>
      </c>
      <c r="BC598" s="20">
        <v>5.1420433663352617E-2</v>
      </c>
      <c r="BD598" s="20">
        <v>6.7926904197551041E-2</v>
      </c>
      <c r="BE598" s="20">
        <v>0.33048241252694499</v>
      </c>
      <c r="BF598" s="20">
        <v>0.2249659358446989</v>
      </c>
      <c r="BG598" s="20">
        <v>5.9127050547101948E-2</v>
      </c>
    </row>
    <row r="600" spans="2:59" ht="43.5" x14ac:dyDescent="0.35">
      <c r="B600" s="17" t="s">
        <v>256</v>
      </c>
    </row>
    <row r="601" spans="2:59" x14ac:dyDescent="0.35">
      <c r="B601" s="18" t="s">
        <v>16</v>
      </c>
    </row>
    <row r="602" spans="2:59" x14ac:dyDescent="0.35">
      <c r="B602" s="19" t="s">
        <v>164</v>
      </c>
      <c r="C602" s="20">
        <v>0.1256866662386468</v>
      </c>
      <c r="D602" s="20">
        <v>0.13993215811942311</v>
      </c>
      <c r="E602" s="20">
        <v>0.11066577916928171</v>
      </c>
      <c r="F602" s="20">
        <v>0.12686454871098879</v>
      </c>
      <c r="G602" s="20">
        <v>0.1141285746183513</v>
      </c>
      <c r="H602" s="20">
        <v>0.1119613811251821</v>
      </c>
      <c r="I602" s="20">
        <v>0.14592111043699471</v>
      </c>
      <c r="K602" s="20">
        <v>0.14203734578325389</v>
      </c>
      <c r="L602" s="20">
        <v>0.110209226609082</v>
      </c>
      <c r="N602" s="20">
        <v>8.8369956673134686E-2</v>
      </c>
      <c r="O602" s="20">
        <v>0.10050808587642029</v>
      </c>
      <c r="P602" s="20">
        <v>9.9085896686768302E-2</v>
      </c>
      <c r="Q602" s="20">
        <v>8.3684092763376156E-2</v>
      </c>
      <c r="R602" s="20">
        <v>0.14084467993006861</v>
      </c>
      <c r="S602" s="20">
        <v>0.1065010887502645</v>
      </c>
      <c r="T602" s="20">
        <v>0.17007853515530261</v>
      </c>
      <c r="U602" s="20">
        <v>0.11979959246970601</v>
      </c>
      <c r="V602" s="20">
        <v>0.14843819630624841</v>
      </c>
      <c r="W602" s="20">
        <v>0.1265508761071871</v>
      </c>
      <c r="X602" s="20">
        <v>0.122933620136582</v>
      </c>
      <c r="Y602" s="20">
        <v>0.1404134270498662</v>
      </c>
      <c r="AA602" s="20">
        <v>0.1455351601031929</v>
      </c>
      <c r="AB602" s="20">
        <v>0.139068440018003</v>
      </c>
      <c r="AC602" s="20">
        <v>0.1077363686656688</v>
      </c>
      <c r="AD602" s="20">
        <v>0.10650043015714999</v>
      </c>
      <c r="AF602" s="20">
        <v>0.151482176712575</v>
      </c>
      <c r="AG602" s="20">
        <v>0.1117765951939025</v>
      </c>
      <c r="AH602" s="20">
        <v>9.5225078921181802E-2</v>
      </c>
      <c r="AI602" s="20">
        <v>0.25117534011309878</v>
      </c>
      <c r="AJ602" s="20">
        <v>0.2009127712224765</v>
      </c>
      <c r="AK602" s="20">
        <v>0.1135879473803709</v>
      </c>
      <c r="AL602" s="20">
        <v>9.3015280272198339E-2</v>
      </c>
      <c r="AM602" s="20">
        <v>1.670977705554846E-2</v>
      </c>
      <c r="AN602" s="20">
        <v>0.1102162208792086</v>
      </c>
      <c r="AP602" s="20">
        <v>0.13549610108189331</v>
      </c>
      <c r="AQ602" s="20">
        <v>0.1280284405468162</v>
      </c>
      <c r="AR602" s="20">
        <v>8.4297020313341117E-2</v>
      </c>
      <c r="AS602" s="20">
        <v>0.26403517792751879</v>
      </c>
      <c r="AT602" s="20">
        <v>0.15384658413326671</v>
      </c>
      <c r="AU602" s="20">
        <v>6.4558471685908447E-2</v>
      </c>
      <c r="AV602" s="20">
        <v>0</v>
      </c>
      <c r="AW602" s="20">
        <v>8.6966238353996569E-2</v>
      </c>
      <c r="AY602" s="20">
        <v>9.842995155162905E-2</v>
      </c>
      <c r="AZ602" s="20">
        <v>9.4842673097864996E-2</v>
      </c>
      <c r="BA602" s="20">
        <v>9.6820691887784846E-2</v>
      </c>
      <c r="BB602" s="20">
        <v>0.29493897024057247</v>
      </c>
      <c r="BC602" s="20">
        <v>0.14719169087901371</v>
      </c>
      <c r="BD602" s="20">
        <v>7.0589542681298051E-2</v>
      </c>
      <c r="BE602" s="20">
        <v>4.5882406128025383E-2</v>
      </c>
      <c r="BF602" s="20">
        <v>4.9213517893612613E-2</v>
      </c>
      <c r="BG602" s="20">
        <v>0.13459194383765491</v>
      </c>
    </row>
    <row r="603" spans="2:59" x14ac:dyDescent="0.35">
      <c r="B603" s="19" t="s">
        <v>257</v>
      </c>
      <c r="C603" s="20">
        <v>0.1754863095388654</v>
      </c>
      <c r="D603" s="20">
        <v>0.17012719884609939</v>
      </c>
      <c r="E603" s="20">
        <v>0.1707387931428643</v>
      </c>
      <c r="F603" s="20">
        <v>0.16921168363275249</v>
      </c>
      <c r="G603" s="20">
        <v>0.18452432927498921</v>
      </c>
      <c r="H603" s="20">
        <v>0.20995522615815931</v>
      </c>
      <c r="I603" s="20">
        <v>0.15759657734037091</v>
      </c>
      <c r="K603" s="20">
        <v>0.19902586388975979</v>
      </c>
      <c r="L603" s="20">
        <v>0.1531809184111535</v>
      </c>
      <c r="N603" s="20">
        <v>0.18166469014447059</v>
      </c>
      <c r="O603" s="20">
        <v>0.20010491673578359</v>
      </c>
      <c r="P603" s="20">
        <v>0.14983055978193119</v>
      </c>
      <c r="Q603" s="20">
        <v>0.11640068222279799</v>
      </c>
      <c r="R603" s="20">
        <v>0.172708784892599</v>
      </c>
      <c r="S603" s="20">
        <v>0.2013839255800563</v>
      </c>
      <c r="T603" s="20">
        <v>0.19109193507001501</v>
      </c>
      <c r="U603" s="20">
        <v>0.16833037233473799</v>
      </c>
      <c r="V603" s="20">
        <v>0.1919692265764559</v>
      </c>
      <c r="W603" s="20">
        <v>0.1681651186252319</v>
      </c>
      <c r="X603" s="20">
        <v>0.15546252074133171</v>
      </c>
      <c r="Y603" s="20">
        <v>0.1796802092067106</v>
      </c>
      <c r="AA603" s="20">
        <v>0.21711275958459009</v>
      </c>
      <c r="AB603" s="20">
        <v>0.1956355301619831</v>
      </c>
      <c r="AC603" s="20">
        <v>0.15527225781593421</v>
      </c>
      <c r="AD603" s="20">
        <v>0.12513613992765019</v>
      </c>
      <c r="AF603" s="20">
        <v>0.15986514392092671</v>
      </c>
      <c r="AG603" s="20">
        <v>0.2337113223337359</v>
      </c>
      <c r="AH603" s="20">
        <v>0.30013115871953661</v>
      </c>
      <c r="AI603" s="20">
        <v>0.13940725379965979</v>
      </c>
      <c r="AJ603" s="20">
        <v>7.9006740891204033E-2</v>
      </c>
      <c r="AK603" s="20">
        <v>0.19644711560631731</v>
      </c>
      <c r="AL603" s="20">
        <v>9.858349804202525E-2</v>
      </c>
      <c r="AM603" s="20">
        <v>0</v>
      </c>
      <c r="AN603" s="20">
        <v>0.16759414162156011</v>
      </c>
      <c r="AP603" s="20">
        <v>0.12920807585066291</v>
      </c>
      <c r="AQ603" s="20">
        <v>0.2267940180328768</v>
      </c>
      <c r="AR603" s="20">
        <v>0.31425006735962169</v>
      </c>
      <c r="AS603" s="20">
        <v>0.1207730901285035</v>
      </c>
      <c r="AT603" s="20">
        <v>0.1650223171232777</v>
      </c>
      <c r="AU603" s="20">
        <v>0.25959300430832649</v>
      </c>
      <c r="AV603" s="20">
        <v>2.3482637886616638E-2</v>
      </c>
      <c r="AW603" s="20">
        <v>0.1159041854181008</v>
      </c>
      <c r="AY603" s="20">
        <v>0.1192804465246713</v>
      </c>
      <c r="AZ603" s="20">
        <v>0.254592885233069</v>
      </c>
      <c r="BA603" s="20">
        <v>0.36280645440849041</v>
      </c>
      <c r="BB603" s="20">
        <v>0.16450818747165599</v>
      </c>
      <c r="BC603" s="20">
        <v>0.15141224246330909</v>
      </c>
      <c r="BD603" s="20">
        <v>0.24168454966751921</v>
      </c>
      <c r="BE603" s="20">
        <v>4.3422520146265312E-2</v>
      </c>
      <c r="BF603" s="20">
        <v>0.116849446442989</v>
      </c>
      <c r="BG603" s="20">
        <v>0.12854230407915029</v>
      </c>
    </row>
    <row r="604" spans="2:59" x14ac:dyDescent="0.35">
      <c r="B604" s="19" t="s">
        <v>258</v>
      </c>
      <c r="C604" s="20">
        <v>0.14476756574215269</v>
      </c>
      <c r="D604" s="20">
        <v>0.25823601428357068</v>
      </c>
      <c r="E604" s="20">
        <v>0.25454265953774058</v>
      </c>
      <c r="F604" s="20">
        <v>0.1470224090359204</v>
      </c>
      <c r="G604" s="20">
        <v>0.1183718291072582</v>
      </c>
      <c r="H604" s="20">
        <v>4.6915755011366821E-2</v>
      </c>
      <c r="I604" s="20">
        <v>6.537336619100978E-2</v>
      </c>
      <c r="K604" s="20">
        <v>0.15420777043195369</v>
      </c>
      <c r="L604" s="20">
        <v>0.13491150114102721</v>
      </c>
      <c r="N604" s="20">
        <v>8.1994779884234759E-2</v>
      </c>
      <c r="O604" s="20">
        <v>0.13595501349251701</v>
      </c>
      <c r="P604" s="20">
        <v>0.15941686153006021</v>
      </c>
      <c r="Q604" s="20">
        <v>0.1049999212223803</v>
      </c>
      <c r="R604" s="20">
        <v>0.18040303875776609</v>
      </c>
      <c r="S604" s="20">
        <v>0.10634399103317969</v>
      </c>
      <c r="T604" s="20">
        <v>0.1535372450633187</v>
      </c>
      <c r="U604" s="20">
        <v>0.20053302400854631</v>
      </c>
      <c r="V604" s="20">
        <v>0.1838299718290719</v>
      </c>
      <c r="W604" s="20">
        <v>0.1162514402377853</v>
      </c>
      <c r="X604" s="20">
        <v>0.16378204151544329</v>
      </c>
      <c r="Y604" s="20">
        <v>0.1114804192160536</v>
      </c>
      <c r="AA604" s="20">
        <v>0.15331573484043551</v>
      </c>
      <c r="AB604" s="20">
        <v>0.1349800534172805</v>
      </c>
      <c r="AC604" s="20">
        <v>0.1557086301103264</v>
      </c>
      <c r="AD604" s="20">
        <v>0.1364781802904062</v>
      </c>
      <c r="AF604" s="20">
        <v>0.16638757303634391</v>
      </c>
      <c r="AG604" s="20">
        <v>0.17713720863580931</v>
      </c>
      <c r="AH604" s="20">
        <v>9.5999177208321115E-2</v>
      </c>
      <c r="AI604" s="20">
        <v>0.12500740110893449</v>
      </c>
      <c r="AJ604" s="20">
        <v>0.14897493420220179</v>
      </c>
      <c r="AK604" s="20">
        <v>5.8445776318266529E-2</v>
      </c>
      <c r="AL604" s="20">
        <v>8.5103477296274571E-2</v>
      </c>
      <c r="AM604" s="20">
        <v>3.3363918551951782E-2</v>
      </c>
      <c r="AN604" s="20">
        <v>0.17718368519817049</v>
      </c>
      <c r="AP604" s="20">
        <v>0.2265246375669924</v>
      </c>
      <c r="AQ604" s="20">
        <v>0.1598269986640414</v>
      </c>
      <c r="AR604" s="20">
        <v>0.1035451861195459</v>
      </c>
      <c r="AS604" s="20">
        <v>0.17274709184860371</v>
      </c>
      <c r="AT604" s="20">
        <v>8.9849894835502542E-2</v>
      </c>
      <c r="AU604" s="20">
        <v>8.102908971923363E-2</v>
      </c>
      <c r="AV604" s="20">
        <v>4.0101350530069392E-2</v>
      </c>
      <c r="AW604" s="20">
        <v>0.10820183583674441</v>
      </c>
      <c r="AY604" s="20">
        <v>0.30848211660213992</v>
      </c>
      <c r="AZ604" s="20">
        <v>0.16902159167137129</v>
      </c>
      <c r="BA604" s="20">
        <v>6.1825111267818408E-2</v>
      </c>
      <c r="BB604" s="20">
        <v>0.15022891125395521</v>
      </c>
      <c r="BC604" s="20">
        <v>8.8789580825841555E-2</v>
      </c>
      <c r="BD604" s="20">
        <v>6.9628530963294577E-2</v>
      </c>
      <c r="BE604" s="20">
        <v>8.8473707001920351E-2</v>
      </c>
      <c r="BF604" s="20">
        <v>7.5418003661933922E-2</v>
      </c>
      <c r="BG604" s="20">
        <v>0.1768953563367103</v>
      </c>
    </row>
    <row r="605" spans="2:59" x14ac:dyDescent="0.35">
      <c r="B605" s="19" t="s">
        <v>163</v>
      </c>
      <c r="C605" s="20">
        <v>0.1399300988608197</v>
      </c>
      <c r="D605" s="20">
        <v>0.16208027551728049</v>
      </c>
      <c r="E605" s="20">
        <v>0.17579895672256929</v>
      </c>
      <c r="F605" s="20">
        <v>0.15090884028652879</v>
      </c>
      <c r="G605" s="20">
        <v>0.1580621574953153</v>
      </c>
      <c r="H605" s="20">
        <v>0.1024442230862264</v>
      </c>
      <c r="I605" s="20">
        <v>9.7758832631591699E-2</v>
      </c>
      <c r="K605" s="20">
        <v>0.15230807887416881</v>
      </c>
      <c r="L605" s="20">
        <v>0.12735232662228199</v>
      </c>
      <c r="N605" s="20">
        <v>0.1642391517907556</v>
      </c>
      <c r="O605" s="20">
        <v>6.3680346253540118E-2</v>
      </c>
      <c r="P605" s="20">
        <v>0.13986737776099509</v>
      </c>
      <c r="Q605" s="20">
        <v>0.25806674824398218</v>
      </c>
      <c r="R605" s="20">
        <v>0.16840271990676031</v>
      </c>
      <c r="S605" s="20">
        <v>0.17040656457064929</v>
      </c>
      <c r="T605" s="20">
        <v>8.1637850845544854E-2</v>
      </c>
      <c r="U605" s="20">
        <v>0.13456179663765641</v>
      </c>
      <c r="V605" s="20">
        <v>0.12907734655355521</v>
      </c>
      <c r="W605" s="20">
        <v>0.13002151697667019</v>
      </c>
      <c r="X605" s="20">
        <v>9.6295839253361493E-2</v>
      </c>
      <c r="Y605" s="20">
        <v>0.14765626869592979</v>
      </c>
      <c r="AA605" s="20">
        <v>0.1162039169541967</v>
      </c>
      <c r="AB605" s="20">
        <v>0.1112399890582538</v>
      </c>
      <c r="AC605" s="20">
        <v>0.163716855241092</v>
      </c>
      <c r="AD605" s="20">
        <v>0.17480910805624211</v>
      </c>
      <c r="AF605" s="20">
        <v>0.1375061759705922</v>
      </c>
      <c r="AG605" s="20">
        <v>0.12917996815464519</v>
      </c>
      <c r="AH605" s="20">
        <v>0.1174268986910709</v>
      </c>
      <c r="AI605" s="20">
        <v>0.15735742724001961</v>
      </c>
      <c r="AJ605" s="20">
        <v>0.31773344864647518</v>
      </c>
      <c r="AK605" s="20">
        <v>0.15714245818119771</v>
      </c>
      <c r="AL605" s="20">
        <v>0.1195929579529922</v>
      </c>
      <c r="AM605" s="20">
        <v>0.12274309123042949</v>
      </c>
      <c r="AN605" s="20">
        <v>0.15752499810098719</v>
      </c>
      <c r="AP605" s="20">
        <v>0.13162584483579609</v>
      </c>
      <c r="AQ605" s="20">
        <v>0.13897981794219799</v>
      </c>
      <c r="AR605" s="20">
        <v>9.7160973795730979E-2</v>
      </c>
      <c r="AS605" s="20">
        <v>9.9856419882465922E-2</v>
      </c>
      <c r="AT605" s="20">
        <v>0.2852312565969975</v>
      </c>
      <c r="AU605" s="20">
        <v>0.10936655125670761</v>
      </c>
      <c r="AV605" s="20">
        <v>7.0423745234894725E-2</v>
      </c>
      <c r="AW605" s="20">
        <v>9.4250861227658397E-2</v>
      </c>
      <c r="AY605" s="20">
        <v>9.2696874594781764E-2</v>
      </c>
      <c r="AZ605" s="20">
        <v>0.1399988565680956</v>
      </c>
      <c r="BA605" s="20">
        <v>8.716793830374972E-2</v>
      </c>
      <c r="BB605" s="20">
        <v>0.1080517995165786</v>
      </c>
      <c r="BC605" s="20">
        <v>0.27389380877409247</v>
      </c>
      <c r="BD605" s="20">
        <v>0.11115020755026001</v>
      </c>
      <c r="BE605" s="20">
        <v>3.117553559522547E-2</v>
      </c>
      <c r="BF605" s="20">
        <v>2.9235360371550129E-2</v>
      </c>
      <c r="BG605" s="20">
        <v>0.16283415591984879</v>
      </c>
    </row>
    <row r="606" spans="2:59" ht="29" x14ac:dyDescent="0.35">
      <c r="B606" s="19" t="s">
        <v>259</v>
      </c>
      <c r="C606" s="20">
        <v>3.2485991377673669E-2</v>
      </c>
      <c r="D606" s="20">
        <v>3.9143878000483523E-2</v>
      </c>
      <c r="E606" s="20">
        <v>4.1187596916829612E-2</v>
      </c>
      <c r="F606" s="20">
        <v>2.329020052475329E-2</v>
      </c>
      <c r="G606" s="20">
        <v>3.4043703256584512E-2</v>
      </c>
      <c r="H606" s="20">
        <v>4.5373719516666168E-2</v>
      </c>
      <c r="I606" s="20">
        <v>1.8550067601749182E-2</v>
      </c>
      <c r="K606" s="20">
        <v>3.1397530482428548E-2</v>
      </c>
      <c r="L606" s="20">
        <v>3.3688480930013143E-2</v>
      </c>
      <c r="N606" s="20">
        <v>9.0919763841491946E-2</v>
      </c>
      <c r="O606" s="20">
        <v>7.0349472193716317E-2</v>
      </c>
      <c r="P606" s="20">
        <v>8.5582347490406139E-3</v>
      </c>
      <c r="Q606" s="20">
        <v>1.182220235908382E-2</v>
      </c>
      <c r="R606" s="20">
        <v>2.6334652818722871E-2</v>
      </c>
      <c r="S606" s="20">
        <v>2.498999280438961E-2</v>
      </c>
      <c r="T606" s="20">
        <v>4.0765321621896007E-2</v>
      </c>
      <c r="U606" s="20">
        <v>2.059250914998265E-2</v>
      </c>
      <c r="V606" s="20">
        <v>3.3598266521122723E-2</v>
      </c>
      <c r="W606" s="20">
        <v>2.8213054781532191E-2</v>
      </c>
      <c r="X606" s="20">
        <v>4.1399529037895923E-3</v>
      </c>
      <c r="Y606" s="20">
        <v>3.328542447624238E-2</v>
      </c>
      <c r="AA606" s="20">
        <v>3.0529660478195761E-2</v>
      </c>
      <c r="AB606" s="20">
        <v>2.8139313002216421E-2</v>
      </c>
      <c r="AC606" s="20">
        <v>3.8416498275523861E-2</v>
      </c>
      <c r="AD606" s="20">
        <v>3.398359075841044E-2</v>
      </c>
      <c r="AF606" s="20">
        <v>2.48598902551555E-2</v>
      </c>
      <c r="AG606" s="20">
        <v>2.3870653945301318E-2</v>
      </c>
      <c r="AH606" s="20">
        <v>1.3179116023477671E-2</v>
      </c>
      <c r="AI606" s="20">
        <v>7.9026358549442732E-2</v>
      </c>
      <c r="AJ606" s="20">
        <v>5.0691271040785559E-2</v>
      </c>
      <c r="AK606" s="20">
        <v>0.1551215635285168</v>
      </c>
      <c r="AL606" s="20">
        <v>2.493075871237033E-2</v>
      </c>
      <c r="AM606" s="20">
        <v>3.4785338939133277E-2</v>
      </c>
      <c r="AN606" s="20">
        <v>3.1017334555847719E-2</v>
      </c>
      <c r="AP606" s="20">
        <v>3.6067172881903052E-2</v>
      </c>
      <c r="AQ606" s="20">
        <v>2.3087665850078591E-2</v>
      </c>
      <c r="AR606" s="20">
        <v>1.8425434556632769E-2</v>
      </c>
      <c r="AS606" s="20">
        <v>4.7059479668986062E-2</v>
      </c>
      <c r="AT606" s="20">
        <v>3.3059437198314591E-2</v>
      </c>
      <c r="AU606" s="20">
        <v>0.18208459285652201</v>
      </c>
      <c r="AV606" s="20">
        <v>2.3434372197149271E-2</v>
      </c>
      <c r="AW606" s="20">
        <v>2.1837172274940281E-2</v>
      </c>
      <c r="AY606" s="20">
        <v>3.0375938455238519E-2</v>
      </c>
      <c r="AZ606" s="20">
        <v>1.687377927211671E-2</v>
      </c>
      <c r="BA606" s="20">
        <v>7.1128391991273797E-3</v>
      </c>
      <c r="BB606" s="20">
        <v>3.8643771213904818E-2</v>
      </c>
      <c r="BC606" s="20">
        <v>2.538500832331881E-2</v>
      </c>
      <c r="BD606" s="20">
        <v>0.2152673813851568</v>
      </c>
      <c r="BE606" s="20">
        <v>3.0654309796683429E-2</v>
      </c>
      <c r="BF606" s="20">
        <v>1.4454916517876429E-2</v>
      </c>
      <c r="BG606" s="20">
        <v>6.2702305683987145E-2</v>
      </c>
    </row>
    <row r="607" spans="2:59" x14ac:dyDescent="0.35">
      <c r="B607" s="19" t="s">
        <v>135</v>
      </c>
      <c r="C607" s="20">
        <v>0.3816433682418417</v>
      </c>
      <c r="D607" s="20">
        <v>0.23048047523314291</v>
      </c>
      <c r="E607" s="20">
        <v>0.24706621451071459</v>
      </c>
      <c r="F607" s="20">
        <v>0.382702317809056</v>
      </c>
      <c r="G607" s="20">
        <v>0.39086940624750161</v>
      </c>
      <c r="H607" s="20">
        <v>0.48334969510239911</v>
      </c>
      <c r="I607" s="20">
        <v>0.51480004579828376</v>
      </c>
      <c r="K607" s="20">
        <v>0.32102341053843508</v>
      </c>
      <c r="L607" s="20">
        <v>0.4406575462864421</v>
      </c>
      <c r="N607" s="20">
        <v>0.39281165766591258</v>
      </c>
      <c r="O607" s="20">
        <v>0.42940216544802262</v>
      </c>
      <c r="P607" s="20">
        <v>0.44324106949120429</v>
      </c>
      <c r="Q607" s="20">
        <v>0.4250263531883795</v>
      </c>
      <c r="R607" s="20">
        <v>0.31130612369408311</v>
      </c>
      <c r="S607" s="20">
        <v>0.39037443726146082</v>
      </c>
      <c r="T607" s="20">
        <v>0.36288911224392278</v>
      </c>
      <c r="U607" s="20">
        <v>0.35618270539937052</v>
      </c>
      <c r="V607" s="20">
        <v>0.31308699221354569</v>
      </c>
      <c r="W607" s="20">
        <v>0.43079799327159302</v>
      </c>
      <c r="X607" s="20">
        <v>0.4573860254494917</v>
      </c>
      <c r="Y607" s="20">
        <v>0.38748425135519748</v>
      </c>
      <c r="AA607" s="20">
        <v>0.33730276803938908</v>
      </c>
      <c r="AB607" s="20">
        <v>0.39093667434226309</v>
      </c>
      <c r="AC607" s="20">
        <v>0.37914938989145458</v>
      </c>
      <c r="AD607" s="20">
        <v>0.42309255081014108</v>
      </c>
      <c r="AF607" s="20">
        <v>0.35989904010440688</v>
      </c>
      <c r="AG607" s="20">
        <v>0.32432425173660578</v>
      </c>
      <c r="AH607" s="20">
        <v>0.37803857043641209</v>
      </c>
      <c r="AI607" s="20">
        <v>0.2480262191888446</v>
      </c>
      <c r="AJ607" s="20">
        <v>0.2026808339968571</v>
      </c>
      <c r="AK607" s="20">
        <v>0.31925513898533092</v>
      </c>
      <c r="AL607" s="20">
        <v>0.57877402772413933</v>
      </c>
      <c r="AM607" s="20">
        <v>0.79239787422293717</v>
      </c>
      <c r="AN607" s="20">
        <v>0.35646361964422579</v>
      </c>
      <c r="AP607" s="20">
        <v>0.34107816778275218</v>
      </c>
      <c r="AQ607" s="20">
        <v>0.32328305896398879</v>
      </c>
      <c r="AR607" s="20">
        <v>0.38232131785512768</v>
      </c>
      <c r="AS607" s="20">
        <v>0.29552874054392198</v>
      </c>
      <c r="AT607" s="20">
        <v>0.27299051011264092</v>
      </c>
      <c r="AU607" s="20">
        <v>0.30336829017330191</v>
      </c>
      <c r="AV607" s="20">
        <v>0.84255789415127003</v>
      </c>
      <c r="AW607" s="20">
        <v>0.57283970688855956</v>
      </c>
      <c r="AY607" s="20">
        <v>0.35073467227153948</v>
      </c>
      <c r="AZ607" s="20">
        <v>0.32467021415748237</v>
      </c>
      <c r="BA607" s="20">
        <v>0.3842669649330292</v>
      </c>
      <c r="BB607" s="20">
        <v>0.24362836030333279</v>
      </c>
      <c r="BC607" s="20">
        <v>0.31332766873442408</v>
      </c>
      <c r="BD607" s="20">
        <v>0.2916797877524715</v>
      </c>
      <c r="BE607" s="20">
        <v>0.76039152133188004</v>
      </c>
      <c r="BF607" s="20">
        <v>0.71482875511203792</v>
      </c>
      <c r="BG607" s="20">
        <v>0.33443393414264871</v>
      </c>
    </row>
  </sheetData>
  <mergeCells count="7">
    <mergeCell ref="D5:I5"/>
    <mergeCell ref="AF5:AN5"/>
    <mergeCell ref="AY5:BG5"/>
    <mergeCell ref="K5:L5"/>
    <mergeCell ref="N5:Y5"/>
    <mergeCell ref="AA5:AD5"/>
    <mergeCell ref="AP5:AW5"/>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145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763</v>
      </c>
      <c r="D7" s="14">
        <v>104</v>
      </c>
      <c r="E7" s="14">
        <v>131</v>
      </c>
      <c r="F7" s="14">
        <v>134</v>
      </c>
      <c r="G7" s="14">
        <v>131</v>
      </c>
      <c r="H7" s="14">
        <v>118</v>
      </c>
      <c r="I7" s="14">
        <v>145</v>
      </c>
      <c r="K7" s="14">
        <v>388</v>
      </c>
      <c r="L7" s="14">
        <v>372</v>
      </c>
      <c r="N7" s="14">
        <v>86</v>
      </c>
      <c r="O7" s="14">
        <v>17</v>
      </c>
      <c r="P7" s="14">
        <v>38</v>
      </c>
      <c r="Q7" s="14">
        <v>24</v>
      </c>
      <c r="R7" s="14">
        <v>91</v>
      </c>
      <c r="S7" s="14">
        <v>60</v>
      </c>
      <c r="T7" s="14">
        <v>43</v>
      </c>
      <c r="U7" s="14">
        <v>66</v>
      </c>
      <c r="V7" s="14">
        <v>114</v>
      </c>
      <c r="W7" s="14">
        <v>99</v>
      </c>
      <c r="X7" s="14">
        <v>59</v>
      </c>
      <c r="Y7" s="14">
        <v>66</v>
      </c>
      <c r="AA7" s="14">
        <v>261</v>
      </c>
      <c r="AB7" s="14">
        <v>191</v>
      </c>
      <c r="AC7" s="14">
        <v>153</v>
      </c>
      <c r="AD7" s="14">
        <v>157</v>
      </c>
      <c r="AF7" s="14">
        <v>158</v>
      </c>
      <c r="AG7" s="14">
        <v>305</v>
      </c>
      <c r="AH7" s="14">
        <v>67</v>
      </c>
      <c r="AI7" s="14">
        <v>42</v>
      </c>
      <c r="AJ7" s="14">
        <v>12</v>
      </c>
      <c r="AK7" s="14">
        <v>31</v>
      </c>
      <c r="AL7" s="14">
        <v>72</v>
      </c>
      <c r="AM7" s="14">
        <v>8</v>
      </c>
      <c r="AN7" s="14">
        <v>68</v>
      </c>
      <c r="AP7" s="14">
        <v>97</v>
      </c>
      <c r="AQ7" s="14">
        <v>343</v>
      </c>
      <c r="AR7" s="14">
        <v>71</v>
      </c>
      <c r="AS7" s="14">
        <v>50</v>
      </c>
      <c r="AT7" s="14">
        <v>54</v>
      </c>
      <c r="AU7" s="14">
        <v>30</v>
      </c>
      <c r="AV7" s="14">
        <v>8</v>
      </c>
      <c r="AW7" s="14">
        <v>110</v>
      </c>
      <c r="AY7" s="14">
        <v>94</v>
      </c>
      <c r="AZ7" s="14">
        <v>250</v>
      </c>
      <c r="BA7" s="14">
        <v>62</v>
      </c>
      <c r="BB7" s="14">
        <v>118</v>
      </c>
      <c r="BC7" s="14">
        <v>80</v>
      </c>
      <c r="BD7" s="14">
        <v>36</v>
      </c>
      <c r="BE7" s="14">
        <v>28</v>
      </c>
      <c r="BF7" s="14">
        <v>56</v>
      </c>
      <c r="BG7" s="14">
        <v>39</v>
      </c>
    </row>
    <row r="8" spans="2:61" x14ac:dyDescent="0.35">
      <c r="B8" s="7" t="s">
        <v>68</v>
      </c>
      <c r="C8" s="16">
        <v>770</v>
      </c>
      <c r="D8" s="16">
        <v>99</v>
      </c>
      <c r="E8" s="16">
        <v>128</v>
      </c>
      <c r="F8" s="16">
        <v>124</v>
      </c>
      <c r="G8" s="16">
        <v>130</v>
      </c>
      <c r="H8" s="16">
        <v>118</v>
      </c>
      <c r="I8" s="16">
        <v>171</v>
      </c>
      <c r="K8" s="16">
        <v>392</v>
      </c>
      <c r="L8" s="16">
        <v>375</v>
      </c>
      <c r="N8" s="16">
        <v>84</v>
      </c>
      <c r="O8" s="16">
        <v>24</v>
      </c>
      <c r="P8" s="16">
        <v>35</v>
      </c>
      <c r="Q8" s="16">
        <v>21</v>
      </c>
      <c r="R8" s="16">
        <v>88</v>
      </c>
      <c r="S8" s="16">
        <v>57</v>
      </c>
      <c r="T8" s="16">
        <v>49</v>
      </c>
      <c r="U8" s="16">
        <v>65</v>
      </c>
      <c r="V8" s="16">
        <v>121</v>
      </c>
      <c r="W8" s="16">
        <v>106</v>
      </c>
      <c r="X8" s="16">
        <v>57</v>
      </c>
      <c r="Y8" s="16">
        <v>64</v>
      </c>
      <c r="AA8" s="16">
        <v>240</v>
      </c>
      <c r="AB8" s="16">
        <v>217</v>
      </c>
      <c r="AC8" s="16">
        <v>148</v>
      </c>
      <c r="AD8" s="16">
        <v>165</v>
      </c>
      <c r="AF8" s="16">
        <v>164</v>
      </c>
      <c r="AG8" s="16">
        <v>304</v>
      </c>
      <c r="AH8" s="16">
        <v>68</v>
      </c>
      <c r="AI8" s="16">
        <v>41</v>
      </c>
      <c r="AJ8" s="16">
        <v>12</v>
      </c>
      <c r="AK8" s="16">
        <v>30</v>
      </c>
      <c r="AL8" s="16">
        <v>73</v>
      </c>
      <c r="AM8" s="16">
        <v>9</v>
      </c>
      <c r="AN8" s="16">
        <v>70</v>
      </c>
      <c r="AP8" s="16">
        <v>99</v>
      </c>
      <c r="AQ8" s="16">
        <v>342</v>
      </c>
      <c r="AR8" s="16">
        <v>73</v>
      </c>
      <c r="AS8" s="16">
        <v>49</v>
      </c>
      <c r="AT8" s="16">
        <v>56</v>
      </c>
      <c r="AU8" s="16">
        <v>29</v>
      </c>
      <c r="AV8" s="16">
        <v>9</v>
      </c>
      <c r="AW8" s="16">
        <v>114</v>
      </c>
      <c r="AY8" s="16">
        <v>95</v>
      </c>
      <c r="AZ8" s="16">
        <v>251</v>
      </c>
      <c r="BA8" s="16">
        <v>63</v>
      </c>
      <c r="BB8" s="16">
        <v>115</v>
      </c>
      <c r="BC8" s="16">
        <v>81</v>
      </c>
      <c r="BD8" s="16">
        <v>34</v>
      </c>
      <c r="BE8" s="16">
        <v>29</v>
      </c>
      <c r="BF8" s="16">
        <v>60</v>
      </c>
      <c r="BG8" s="16">
        <v>42</v>
      </c>
    </row>
    <row r="9" spans="2:61" ht="46" customHeight="1" x14ac:dyDescent="0.35">
      <c r="B9" s="22" t="s">
        <v>146</v>
      </c>
      <c r="C9" s="20">
        <v>0.1075136636288542</v>
      </c>
      <c r="D9" s="20">
        <v>0.26166124013721748</v>
      </c>
      <c r="E9" s="20">
        <v>0.14116980014596819</v>
      </c>
      <c r="F9" s="20">
        <v>0.1021997464325983</v>
      </c>
      <c r="G9" s="20">
        <v>0.1036337953625622</v>
      </c>
      <c r="H9" s="20">
        <v>4.5583185682412403E-2</v>
      </c>
      <c r="I9" s="20">
        <v>4.2718956497681003E-2</v>
      </c>
      <c r="K9" s="20">
        <v>9.5643865384216056E-2</v>
      </c>
      <c r="L9" s="20">
        <v>0.12086626453282021</v>
      </c>
      <c r="N9" s="20">
        <v>8.1000915422516223E-2</v>
      </c>
      <c r="O9" s="20">
        <v>0</v>
      </c>
      <c r="P9" s="20">
        <v>0.14103290208442401</v>
      </c>
      <c r="Q9" s="20">
        <v>3.8623695320795202E-2</v>
      </c>
      <c r="R9" s="20">
        <v>0.12509137236875001</v>
      </c>
      <c r="S9" s="20">
        <v>0.1554849587933628</v>
      </c>
      <c r="T9" s="20">
        <v>0.161319769046703</v>
      </c>
      <c r="U9" s="20">
        <v>0.1036882925791633</v>
      </c>
      <c r="V9" s="20">
        <v>0.12475361056158329</v>
      </c>
      <c r="W9" s="20">
        <v>7.8788770880349551E-2</v>
      </c>
      <c r="X9" s="20">
        <v>9.9945732545574345E-2</v>
      </c>
      <c r="Y9" s="20">
        <v>0.104491151073054</v>
      </c>
      <c r="AA9" s="20">
        <v>0.118140470496022</v>
      </c>
      <c r="AB9" s="20">
        <v>6.2832107455934136E-2</v>
      </c>
      <c r="AC9" s="20">
        <v>0.1063041604454761</v>
      </c>
      <c r="AD9" s="20">
        <v>0.15281400296838091</v>
      </c>
      <c r="AF9" s="20">
        <v>0.10772779138412431</v>
      </c>
      <c r="AG9" s="20">
        <v>9.921021966894672E-2</v>
      </c>
      <c r="AH9" s="20">
        <v>9.5236516738070154E-2</v>
      </c>
      <c r="AI9" s="20">
        <v>0.1360003286546434</v>
      </c>
      <c r="AJ9" s="20">
        <v>9.5147149530273423E-2</v>
      </c>
      <c r="AK9" s="20">
        <v>0.1175671373428275</v>
      </c>
      <c r="AL9" s="20">
        <v>3.8114803364294819E-2</v>
      </c>
      <c r="AM9" s="20">
        <v>0.40111205970929281</v>
      </c>
      <c r="AN9" s="20">
        <v>0.17138590219039859</v>
      </c>
      <c r="AP9" s="20">
        <v>0.12550048932064409</v>
      </c>
      <c r="AQ9" s="20">
        <v>8.6951010958425431E-2</v>
      </c>
      <c r="AR9" s="20">
        <v>0.11376394723394211</v>
      </c>
      <c r="AS9" s="20">
        <v>0.1513029504270311</v>
      </c>
      <c r="AT9" s="20">
        <v>0.1674933951979248</v>
      </c>
      <c r="AU9" s="20">
        <v>0.121054195072754</v>
      </c>
      <c r="AV9" s="20">
        <v>0.4239467281969021</v>
      </c>
      <c r="AW9" s="20">
        <v>7.3347245959083915E-2</v>
      </c>
      <c r="AY9" s="20">
        <v>0.1218529595522761</v>
      </c>
      <c r="AZ9" s="20">
        <v>6.5540683051007909E-2</v>
      </c>
      <c r="BA9" s="20">
        <v>0.10934182037261821</v>
      </c>
      <c r="BB9" s="20">
        <v>0.213783279130245</v>
      </c>
      <c r="BC9" s="20">
        <v>0.1536949664678823</v>
      </c>
      <c r="BD9" s="20">
        <v>8.228993313825704E-2</v>
      </c>
      <c r="BE9" s="20">
        <v>6.8172567357132258E-2</v>
      </c>
      <c r="BF9" s="20">
        <v>4.925751479272187E-2</v>
      </c>
      <c r="BG9" s="20">
        <v>7.4180240141418621E-2</v>
      </c>
    </row>
    <row r="10" spans="2:61" ht="32" customHeight="1" x14ac:dyDescent="0.35">
      <c r="B10" s="22" t="s">
        <v>147</v>
      </c>
      <c r="C10" s="20">
        <v>0.37261926023025382</v>
      </c>
      <c r="D10" s="20">
        <v>0.23656207827562531</v>
      </c>
      <c r="E10" s="20">
        <v>0.29544568824981488</v>
      </c>
      <c r="F10" s="20">
        <v>0.42322375736792178</v>
      </c>
      <c r="G10" s="20">
        <v>0.41204480287731171</v>
      </c>
      <c r="H10" s="20">
        <v>0.37966996591571189</v>
      </c>
      <c r="I10" s="20">
        <v>0.43732471128475042</v>
      </c>
      <c r="K10" s="20">
        <v>0.36554282811794853</v>
      </c>
      <c r="L10" s="20">
        <v>0.38322480630959588</v>
      </c>
      <c r="N10" s="20">
        <v>0.34636655937050631</v>
      </c>
      <c r="O10" s="20">
        <v>0.63121760214719103</v>
      </c>
      <c r="P10" s="20">
        <v>0.29835733652785351</v>
      </c>
      <c r="Q10" s="20">
        <v>0.53252921077602622</v>
      </c>
      <c r="R10" s="20">
        <v>0.23962671053851581</v>
      </c>
      <c r="S10" s="20">
        <v>0.31038974705062228</v>
      </c>
      <c r="T10" s="20">
        <v>0.4132080479973877</v>
      </c>
      <c r="U10" s="20">
        <v>0.39528040965290029</v>
      </c>
      <c r="V10" s="20">
        <v>0.37365972918017809</v>
      </c>
      <c r="W10" s="20">
        <v>0.39898583879207089</v>
      </c>
      <c r="X10" s="20">
        <v>0.36491185678711352</v>
      </c>
      <c r="Y10" s="20">
        <v>0.44177129700929652</v>
      </c>
      <c r="AA10" s="20">
        <v>0.42875173013292101</v>
      </c>
      <c r="AB10" s="20">
        <v>0.42003042003028662</v>
      </c>
      <c r="AC10" s="20">
        <v>0.31503160948238912</v>
      </c>
      <c r="AD10" s="20">
        <v>0.2832697093805896</v>
      </c>
      <c r="AF10" s="20">
        <v>0.44356656117572868</v>
      </c>
      <c r="AG10" s="20">
        <v>0.33309125079654439</v>
      </c>
      <c r="AH10" s="20">
        <v>0.45460790575296789</v>
      </c>
      <c r="AI10" s="20">
        <v>0.30122818167926269</v>
      </c>
      <c r="AJ10" s="20">
        <v>0.24075922546796261</v>
      </c>
      <c r="AK10" s="20">
        <v>0.39121980966745618</v>
      </c>
      <c r="AL10" s="20">
        <v>0.37416663549519452</v>
      </c>
      <c r="AM10" s="20">
        <v>0.1413692189888717</v>
      </c>
      <c r="AN10" s="20">
        <v>0.38207741754859681</v>
      </c>
      <c r="AP10" s="20">
        <v>0.47450138730740821</v>
      </c>
      <c r="AQ10" s="20">
        <v>0.34731933399786519</v>
      </c>
      <c r="AR10" s="20">
        <v>0.42502753948576022</v>
      </c>
      <c r="AS10" s="20">
        <v>0.31665188935851812</v>
      </c>
      <c r="AT10" s="20">
        <v>0.25438942823244481</v>
      </c>
      <c r="AU10" s="20">
        <v>0.43851131759545281</v>
      </c>
      <c r="AV10" s="20">
        <v>0.26010472441908677</v>
      </c>
      <c r="AW10" s="20">
        <v>0.40035208897651747</v>
      </c>
      <c r="AY10" s="20">
        <v>0.46439421100198019</v>
      </c>
      <c r="AZ10" s="20">
        <v>0.30510198639505959</v>
      </c>
      <c r="BA10" s="20">
        <v>0.44739598974971628</v>
      </c>
      <c r="BB10" s="20">
        <v>0.36978318614541877</v>
      </c>
      <c r="BC10" s="20">
        <v>0.26392902121008333</v>
      </c>
      <c r="BD10" s="20">
        <v>0.44889358516243189</v>
      </c>
      <c r="BE10" s="20">
        <v>0.31944891838721567</v>
      </c>
      <c r="BF10" s="20">
        <v>0.4411922625657026</v>
      </c>
      <c r="BG10" s="20">
        <v>0.54704219808850507</v>
      </c>
    </row>
    <row r="11" spans="2:61" ht="32" customHeight="1" x14ac:dyDescent="0.35">
      <c r="B11" s="22" t="s">
        <v>148</v>
      </c>
      <c r="C11" s="20">
        <v>0.1176073073752372</v>
      </c>
      <c r="D11" s="20">
        <v>0.20811347179892889</v>
      </c>
      <c r="E11" s="20">
        <v>0.1646675343992749</v>
      </c>
      <c r="F11" s="20">
        <v>0.13147039511353439</v>
      </c>
      <c r="G11" s="20">
        <v>9.1765042305972447E-2</v>
      </c>
      <c r="H11" s="20">
        <v>9.7567933543818305E-2</v>
      </c>
      <c r="I11" s="20">
        <v>5.3613974435159417E-2</v>
      </c>
      <c r="K11" s="20">
        <v>0.12204305504540169</v>
      </c>
      <c r="L11" s="20">
        <v>0.1139702022754263</v>
      </c>
      <c r="N11" s="20">
        <v>0.10038086492065609</v>
      </c>
      <c r="O11" s="20">
        <v>0</v>
      </c>
      <c r="P11" s="20">
        <v>0.14495977459042039</v>
      </c>
      <c r="Q11" s="20">
        <v>0.222292727247313</v>
      </c>
      <c r="R11" s="20">
        <v>0.16285408494330109</v>
      </c>
      <c r="S11" s="20">
        <v>0.11052915116359641</v>
      </c>
      <c r="T11" s="20">
        <v>0.12535754017858991</v>
      </c>
      <c r="U11" s="20">
        <v>0.100600442994546</v>
      </c>
      <c r="V11" s="20">
        <v>0.13749174832851249</v>
      </c>
      <c r="W11" s="20">
        <v>0.13551146033461101</v>
      </c>
      <c r="X11" s="20">
        <v>0.1057338447340114</v>
      </c>
      <c r="Y11" s="20">
        <v>3.3367149254541838E-2</v>
      </c>
      <c r="AA11" s="20">
        <v>5.4256309201131822E-2</v>
      </c>
      <c r="AB11" s="20">
        <v>9.8770729487916153E-2</v>
      </c>
      <c r="AC11" s="20">
        <v>0.17259321126606481</v>
      </c>
      <c r="AD11" s="20">
        <v>0.18633271209313479</v>
      </c>
      <c r="AF11" s="20">
        <v>0.13441395434797221</v>
      </c>
      <c r="AG11" s="20">
        <v>8.8756176215371158E-2</v>
      </c>
      <c r="AH11" s="20">
        <v>8.4261073641512627E-2</v>
      </c>
      <c r="AI11" s="20">
        <v>0.1501024278424099</v>
      </c>
      <c r="AJ11" s="20">
        <v>0.38981945187199829</v>
      </c>
      <c r="AK11" s="20">
        <v>9.464287309863724E-2</v>
      </c>
      <c r="AL11" s="20">
        <v>0.19274886303524211</v>
      </c>
      <c r="AM11" s="20">
        <v>0</v>
      </c>
      <c r="AN11" s="20">
        <v>0.1160825840320705</v>
      </c>
      <c r="AP11" s="20">
        <v>0.11947694987747701</v>
      </c>
      <c r="AQ11" s="20">
        <v>9.5429485568816266E-2</v>
      </c>
      <c r="AR11" s="20">
        <v>5.8860399930340652E-2</v>
      </c>
      <c r="AS11" s="20">
        <v>0.10622886171124241</v>
      </c>
      <c r="AT11" s="20">
        <v>0.2905049273622386</v>
      </c>
      <c r="AU11" s="20">
        <v>9.7449993946180688E-2</v>
      </c>
      <c r="AV11" s="20">
        <v>9.6364986497882998E-2</v>
      </c>
      <c r="AW11" s="20">
        <v>0.1475921426681944</v>
      </c>
      <c r="AY11" s="20">
        <v>9.1083764636555306E-2</v>
      </c>
      <c r="AZ11" s="20">
        <v>7.9808560392558861E-2</v>
      </c>
      <c r="BA11" s="20">
        <v>7.736598160545273E-2</v>
      </c>
      <c r="BB11" s="20">
        <v>9.692282860697185E-2</v>
      </c>
      <c r="BC11" s="20">
        <v>0.32574065840920541</v>
      </c>
      <c r="BD11" s="20">
        <v>0.12731142577546159</v>
      </c>
      <c r="BE11" s="20">
        <v>0.27261014779961512</v>
      </c>
      <c r="BF11" s="20">
        <v>7.4812600940640198E-2</v>
      </c>
      <c r="BG11" s="20">
        <v>6.7510892777391321E-2</v>
      </c>
    </row>
    <row r="12" spans="2:61" ht="46" customHeight="1" x14ac:dyDescent="0.35">
      <c r="B12" s="22" t="s">
        <v>149</v>
      </c>
      <c r="C12" s="20">
        <v>0.30291802550732189</v>
      </c>
      <c r="D12" s="20">
        <v>0.193861420842288</v>
      </c>
      <c r="E12" s="20">
        <v>0.33255558732364449</v>
      </c>
      <c r="F12" s="20">
        <v>0.26235476986624962</v>
      </c>
      <c r="G12" s="20">
        <v>0.30369532293821139</v>
      </c>
      <c r="H12" s="20">
        <v>0.33260790243118871</v>
      </c>
      <c r="I12" s="20">
        <v>0.35211375562996661</v>
      </c>
      <c r="K12" s="20">
        <v>0.32960311643284129</v>
      </c>
      <c r="L12" s="20">
        <v>0.27425181379409458</v>
      </c>
      <c r="N12" s="20">
        <v>0.2927805495241107</v>
      </c>
      <c r="O12" s="20">
        <v>0.18856053718825519</v>
      </c>
      <c r="P12" s="20">
        <v>0.25140400609050179</v>
      </c>
      <c r="Q12" s="20">
        <v>0.2065543666558656</v>
      </c>
      <c r="R12" s="20">
        <v>0.38294180785665671</v>
      </c>
      <c r="S12" s="20">
        <v>0.3225028523276196</v>
      </c>
      <c r="T12" s="20">
        <v>0.22583775438029749</v>
      </c>
      <c r="U12" s="20">
        <v>0.32539766417349458</v>
      </c>
      <c r="V12" s="20">
        <v>0.29939704949431672</v>
      </c>
      <c r="W12" s="20">
        <v>0.28143468457152121</v>
      </c>
      <c r="X12" s="20">
        <v>0.31359559940092069</v>
      </c>
      <c r="Y12" s="20">
        <v>0.36139521481604048</v>
      </c>
      <c r="AA12" s="20">
        <v>0.31819298336535912</v>
      </c>
      <c r="AB12" s="20">
        <v>0.31975997844999787</v>
      </c>
      <c r="AC12" s="20">
        <v>0.30396535766159838</v>
      </c>
      <c r="AD12" s="20">
        <v>0.26008159957230947</v>
      </c>
      <c r="AF12" s="20">
        <v>0.18839120379575491</v>
      </c>
      <c r="AG12" s="20">
        <v>0.42750618914824751</v>
      </c>
      <c r="AH12" s="20">
        <v>0.29735778823873388</v>
      </c>
      <c r="AI12" s="20">
        <v>0.29862384865322011</v>
      </c>
      <c r="AJ12" s="20">
        <v>0.27427417312976549</v>
      </c>
      <c r="AK12" s="20">
        <v>0.1646055615331482</v>
      </c>
      <c r="AL12" s="20">
        <v>0.21073319361962289</v>
      </c>
      <c r="AM12" s="20">
        <v>0.25759729720894581</v>
      </c>
      <c r="AN12" s="20">
        <v>0.20438531370102539</v>
      </c>
      <c r="AP12" s="20">
        <v>0.18101339728565671</v>
      </c>
      <c r="AQ12" s="20">
        <v>0.40778555570513952</v>
      </c>
      <c r="AR12" s="20">
        <v>0.33350457540408662</v>
      </c>
      <c r="AS12" s="20">
        <v>0.27890646895370702</v>
      </c>
      <c r="AT12" s="20">
        <v>0.24742157063697509</v>
      </c>
      <c r="AU12" s="20">
        <v>0.1041397720176393</v>
      </c>
      <c r="AV12" s="20">
        <v>0</v>
      </c>
      <c r="AW12" s="20">
        <v>0.18614543369498229</v>
      </c>
      <c r="AY12" s="20">
        <v>0.21104653672028001</v>
      </c>
      <c r="AZ12" s="20">
        <v>0.49149833405078192</v>
      </c>
      <c r="BA12" s="20">
        <v>0.33370868238344392</v>
      </c>
      <c r="BB12" s="20">
        <v>0.1985300498533869</v>
      </c>
      <c r="BC12" s="20">
        <v>0.16603724322912219</v>
      </c>
      <c r="BD12" s="20">
        <v>0.1400781502901462</v>
      </c>
      <c r="BE12" s="20">
        <v>7.3975255363042322E-2</v>
      </c>
      <c r="BF12" s="20">
        <v>0.25775999124917343</v>
      </c>
      <c r="BG12" s="20">
        <v>0.24400686126246471</v>
      </c>
    </row>
    <row r="13" spans="2:61" ht="19" customHeight="1" x14ac:dyDescent="0.35">
      <c r="B13" s="22" t="s">
        <v>144</v>
      </c>
      <c r="C13" s="20">
        <v>5.3931651784410332E-2</v>
      </c>
      <c r="D13" s="20">
        <v>5.7409240373825617E-2</v>
      </c>
      <c r="E13" s="20">
        <v>3.4348746586988527E-2</v>
      </c>
      <c r="F13" s="20">
        <v>3.4780767552190318E-2</v>
      </c>
      <c r="G13" s="20">
        <v>3.0449304624380429E-2</v>
      </c>
      <c r="H13" s="20">
        <v>9.1018869844723752E-2</v>
      </c>
      <c r="I13" s="20">
        <v>7.2800442632039733E-2</v>
      </c>
      <c r="K13" s="20">
        <v>5.1208999615726322E-2</v>
      </c>
      <c r="L13" s="20">
        <v>5.4372855768407898E-2</v>
      </c>
      <c r="N13" s="20">
        <v>0.14313413444481421</v>
      </c>
      <c r="O13" s="20">
        <v>5.7663977832257199E-2</v>
      </c>
      <c r="P13" s="20">
        <v>5.0329174038455098E-2</v>
      </c>
      <c r="Q13" s="20">
        <v>0</v>
      </c>
      <c r="R13" s="20">
        <v>5.5861271959257393E-2</v>
      </c>
      <c r="S13" s="20">
        <v>6.5309055238836441E-2</v>
      </c>
      <c r="T13" s="20">
        <v>2.446510518623693E-2</v>
      </c>
      <c r="U13" s="20">
        <v>0</v>
      </c>
      <c r="V13" s="20">
        <v>2.797025593160761E-2</v>
      </c>
      <c r="W13" s="20">
        <v>6.4916122231029549E-2</v>
      </c>
      <c r="X13" s="20">
        <v>8.483227798976388E-2</v>
      </c>
      <c r="Y13" s="20">
        <v>2.4536306709853659E-2</v>
      </c>
      <c r="AA13" s="20">
        <v>5.4464827634037358E-2</v>
      </c>
      <c r="AB13" s="20">
        <v>4.6338687829998941E-2</v>
      </c>
      <c r="AC13" s="20">
        <v>6.5245845783664227E-2</v>
      </c>
      <c r="AD13" s="20">
        <v>4.5028593077400071E-2</v>
      </c>
      <c r="AF13" s="20">
        <v>9.6261656568377679E-2</v>
      </c>
      <c r="AG13" s="20">
        <v>1.8013135185461729E-2</v>
      </c>
      <c r="AH13" s="20">
        <v>3.9143871897865688E-2</v>
      </c>
      <c r="AI13" s="20">
        <v>4.3503302801400662E-2</v>
      </c>
      <c r="AJ13" s="20">
        <v>0</v>
      </c>
      <c r="AK13" s="20">
        <v>0.19567133577323439</v>
      </c>
      <c r="AL13" s="20">
        <v>4.4959644202167012E-2</v>
      </c>
      <c r="AM13" s="20">
        <v>0</v>
      </c>
      <c r="AN13" s="20">
        <v>9.5567136258432023E-2</v>
      </c>
      <c r="AP13" s="20">
        <v>7.6525943694636833E-2</v>
      </c>
      <c r="AQ13" s="20">
        <v>3.2023042252982803E-2</v>
      </c>
      <c r="AR13" s="20">
        <v>5.54769811537291E-2</v>
      </c>
      <c r="AS13" s="20">
        <v>6.4165861896050169E-2</v>
      </c>
      <c r="AT13" s="20">
        <v>0</v>
      </c>
      <c r="AU13" s="20">
        <v>0.20147497494787431</v>
      </c>
      <c r="AV13" s="20">
        <v>0</v>
      </c>
      <c r="AW13" s="20">
        <v>8.749072176790007E-2</v>
      </c>
      <c r="AY13" s="20">
        <v>8.7638757445835561E-2</v>
      </c>
      <c r="AZ13" s="20">
        <v>2.844120190773523E-2</v>
      </c>
      <c r="BA13" s="20">
        <v>3.2187525888768699E-2</v>
      </c>
      <c r="BB13" s="20">
        <v>4.1133872192402013E-2</v>
      </c>
      <c r="BC13" s="20">
        <v>2.5570038849167431E-2</v>
      </c>
      <c r="BD13" s="20">
        <v>0.16991156653554529</v>
      </c>
      <c r="BE13" s="20">
        <v>7.7745851068013266E-2</v>
      </c>
      <c r="BF13" s="20">
        <v>0.1203512524720671</v>
      </c>
      <c r="BG13" s="20">
        <v>4.6189679932791043E-2</v>
      </c>
    </row>
    <row r="14" spans="2:61" ht="19" customHeight="1" x14ac:dyDescent="0.35">
      <c r="B14" s="22" t="s">
        <v>135</v>
      </c>
      <c r="C14" s="20">
        <v>4.5410091473922637E-2</v>
      </c>
      <c r="D14" s="20">
        <v>4.2392548572114712E-2</v>
      </c>
      <c r="E14" s="20">
        <v>3.1812643294308829E-2</v>
      </c>
      <c r="F14" s="20">
        <v>4.5970563667505633E-2</v>
      </c>
      <c r="G14" s="20">
        <v>5.8411731891561902E-2</v>
      </c>
      <c r="H14" s="20">
        <v>5.3552142582145197E-2</v>
      </c>
      <c r="I14" s="20">
        <v>4.14281595204029E-2</v>
      </c>
      <c r="K14" s="20">
        <v>3.5958135403866297E-2</v>
      </c>
      <c r="L14" s="20">
        <v>5.3314057319655127E-2</v>
      </c>
      <c r="N14" s="20">
        <v>3.6336976317396637E-2</v>
      </c>
      <c r="O14" s="20">
        <v>0.1225578828322965</v>
      </c>
      <c r="P14" s="20">
        <v>0.1139168066683451</v>
      </c>
      <c r="Q14" s="20">
        <v>0</v>
      </c>
      <c r="R14" s="20">
        <v>3.3624752333518797E-2</v>
      </c>
      <c r="S14" s="20">
        <v>3.5784235425962541E-2</v>
      </c>
      <c r="T14" s="20">
        <v>4.9811783210785172E-2</v>
      </c>
      <c r="U14" s="20">
        <v>7.5033190599895702E-2</v>
      </c>
      <c r="V14" s="20">
        <v>3.6727606503801719E-2</v>
      </c>
      <c r="W14" s="20">
        <v>4.0363123190417807E-2</v>
      </c>
      <c r="X14" s="20">
        <v>3.098068854261617E-2</v>
      </c>
      <c r="Y14" s="20">
        <v>3.4438881137213911E-2</v>
      </c>
      <c r="AA14" s="20">
        <v>2.6193679170528839E-2</v>
      </c>
      <c r="AB14" s="20">
        <v>5.2268076745866303E-2</v>
      </c>
      <c r="AC14" s="20">
        <v>3.685981536080736E-2</v>
      </c>
      <c r="AD14" s="20">
        <v>7.2473382908185072E-2</v>
      </c>
      <c r="AF14" s="20">
        <v>2.9638832728042248E-2</v>
      </c>
      <c r="AG14" s="20">
        <v>3.3423028985428503E-2</v>
      </c>
      <c r="AH14" s="20">
        <v>2.9392843730849851E-2</v>
      </c>
      <c r="AI14" s="20">
        <v>7.0541910369063376E-2</v>
      </c>
      <c r="AJ14" s="20">
        <v>0</v>
      </c>
      <c r="AK14" s="20">
        <v>3.6293282584696371E-2</v>
      </c>
      <c r="AL14" s="20">
        <v>0.13927686028347849</v>
      </c>
      <c r="AM14" s="20">
        <v>0.1999214240928899</v>
      </c>
      <c r="AN14" s="20">
        <v>3.050164626947666E-2</v>
      </c>
      <c r="AP14" s="20">
        <v>2.2981832514177361E-2</v>
      </c>
      <c r="AQ14" s="20">
        <v>3.049157151677084E-2</v>
      </c>
      <c r="AR14" s="20">
        <v>1.3366556792141399E-2</v>
      </c>
      <c r="AS14" s="20">
        <v>8.2743967653451309E-2</v>
      </c>
      <c r="AT14" s="20">
        <v>4.0190678570416437E-2</v>
      </c>
      <c r="AU14" s="20">
        <v>3.7369746420099041E-2</v>
      </c>
      <c r="AV14" s="20">
        <v>0.2195835608861281</v>
      </c>
      <c r="AW14" s="20">
        <v>0.105072366933322</v>
      </c>
      <c r="AY14" s="20">
        <v>2.398377064307286E-2</v>
      </c>
      <c r="AZ14" s="20">
        <v>2.9609234202856299E-2</v>
      </c>
      <c r="BA14" s="20">
        <v>0</v>
      </c>
      <c r="BB14" s="20">
        <v>7.984678407157543E-2</v>
      </c>
      <c r="BC14" s="20">
        <v>6.5028071834539569E-2</v>
      </c>
      <c r="BD14" s="20">
        <v>3.1515339098157853E-2</v>
      </c>
      <c r="BE14" s="20">
        <v>0.18804726002498121</v>
      </c>
      <c r="BF14" s="20">
        <v>5.6626377979694852E-2</v>
      </c>
      <c r="BG14" s="20">
        <v>2.1070127797429242E-2</v>
      </c>
    </row>
    <row r="16" spans="2:61" x14ac:dyDescent="0.35">
      <c r="B16" s="24" t="s">
        <v>18</v>
      </c>
    </row>
    <row r="17" spans="2:2" x14ac:dyDescent="0.35">
      <c r="B17" t="s">
        <v>260</v>
      </c>
    </row>
    <row r="18" spans="2:2" x14ac:dyDescent="0.35">
      <c r="B18"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BI24"/>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150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105</v>
      </c>
      <c r="C9" s="20">
        <v>6.0208053682165918E-2</v>
      </c>
      <c r="D9" s="20">
        <v>7.3022933584834901E-2</v>
      </c>
      <c r="E9" s="20">
        <v>7.7429083303396498E-2</v>
      </c>
      <c r="F9" s="20">
        <v>6.5235886481635225E-2</v>
      </c>
      <c r="G9" s="20">
        <v>4.1990487192938471E-2</v>
      </c>
      <c r="H9" s="20">
        <v>7.2949674123287331E-2</v>
      </c>
      <c r="I9" s="20">
        <v>3.9858292422924498E-2</v>
      </c>
      <c r="K9" s="20">
        <v>4.1790514712328523E-2</v>
      </c>
      <c r="L9" s="20">
        <v>7.7442731155536432E-2</v>
      </c>
      <c r="N9" s="20">
        <v>5.7100356612489807E-2</v>
      </c>
      <c r="O9" s="20">
        <v>6.786842915849893E-2</v>
      </c>
      <c r="P9" s="20">
        <v>5.7073832291799097E-2</v>
      </c>
      <c r="Q9" s="20">
        <v>0.1177341885044275</v>
      </c>
      <c r="R9" s="20">
        <v>6.0584475855472171E-2</v>
      </c>
      <c r="S9" s="20">
        <v>6.9675817468366139E-2</v>
      </c>
      <c r="T9" s="20">
        <v>2.4837919528768779E-2</v>
      </c>
      <c r="U9" s="20">
        <v>7.2501978527836866E-2</v>
      </c>
      <c r="V9" s="20">
        <v>3.8128550737873898E-2</v>
      </c>
      <c r="W9" s="20">
        <v>8.682832870051832E-2</v>
      </c>
      <c r="X9" s="20">
        <v>7.6902794291089066E-2</v>
      </c>
      <c r="Y9" s="20">
        <v>2.443808928450511E-2</v>
      </c>
      <c r="AA9" s="20">
        <v>3.2136673042463287E-2</v>
      </c>
      <c r="AB9" s="20">
        <v>5.3917543353756522E-2</v>
      </c>
      <c r="AC9" s="20">
        <v>6.7098709726066755E-2</v>
      </c>
      <c r="AD9" s="20">
        <v>9.1149134714008442E-2</v>
      </c>
      <c r="AF9" s="20">
        <v>1.505721900605567E-2</v>
      </c>
      <c r="AG9" s="20">
        <v>1.145410497676219E-2</v>
      </c>
      <c r="AH9" s="20">
        <v>2.5762864208998759E-2</v>
      </c>
      <c r="AI9" s="20">
        <v>4.123162246256843E-2</v>
      </c>
      <c r="AJ9" s="20">
        <v>3.4373173017159128E-2</v>
      </c>
      <c r="AK9" s="20">
        <v>2.7165482663479231E-2</v>
      </c>
      <c r="AL9" s="20">
        <v>0.28121591660621298</v>
      </c>
      <c r="AM9" s="20">
        <v>0.1044188612044208</v>
      </c>
      <c r="AN9" s="20">
        <v>6.3252887773473668E-2</v>
      </c>
      <c r="AP9" s="20">
        <v>9.0150987523348481E-3</v>
      </c>
      <c r="AQ9" s="20">
        <v>1.0656866482831351E-2</v>
      </c>
      <c r="AR9" s="20">
        <v>1.760484321134724E-2</v>
      </c>
      <c r="AS9" s="20">
        <v>4.7416653079377417E-2</v>
      </c>
      <c r="AT9" s="20">
        <v>1.40793475829935E-2</v>
      </c>
      <c r="AU9" s="20">
        <v>1.4331240982403629E-2</v>
      </c>
      <c r="AV9" s="20">
        <v>0.12963175730229259</v>
      </c>
      <c r="AW9" s="20">
        <v>0.2408882685850168</v>
      </c>
      <c r="AY9" s="20">
        <v>7.2653814352661578E-3</v>
      </c>
      <c r="AZ9" s="20">
        <v>2.6416384182556929E-2</v>
      </c>
      <c r="BA9" s="20">
        <v>5.3985730235433663E-3</v>
      </c>
      <c r="BB9" s="20">
        <v>2.0809738798475631E-2</v>
      </c>
      <c r="BC9" s="20">
        <v>2.249556580483919E-2</v>
      </c>
      <c r="BD9" s="20">
        <v>2.5971078307251119E-2</v>
      </c>
      <c r="BE9" s="20">
        <v>0.61515914619433731</v>
      </c>
      <c r="BF9" s="20">
        <v>8.0667975959945612E-2</v>
      </c>
      <c r="BG9" s="20">
        <v>9.3297953504045596E-3</v>
      </c>
    </row>
    <row r="10" spans="2:61" ht="19" customHeight="1" x14ac:dyDescent="0.35">
      <c r="B10" s="22" t="s">
        <v>106</v>
      </c>
      <c r="C10" s="20">
        <v>1.295593694014904E-2</v>
      </c>
      <c r="D10" s="20">
        <v>3.1637465763077237E-2</v>
      </c>
      <c r="E10" s="20">
        <v>1.7435123190770629E-2</v>
      </c>
      <c r="F10" s="20">
        <v>1.1353332514442061E-2</v>
      </c>
      <c r="G10" s="20">
        <v>1.081755652048777E-2</v>
      </c>
      <c r="H10" s="20">
        <v>8.8043990464235326E-3</v>
      </c>
      <c r="I10" s="20">
        <v>2.692989587152592E-3</v>
      </c>
      <c r="K10" s="20">
        <v>1.6093261888038279E-2</v>
      </c>
      <c r="L10" s="20">
        <v>9.9391350678438989E-3</v>
      </c>
      <c r="N10" s="20">
        <v>5.8743907516254548E-3</v>
      </c>
      <c r="O10" s="20">
        <v>2.342174145223001E-2</v>
      </c>
      <c r="P10" s="20">
        <v>0</v>
      </c>
      <c r="Q10" s="20">
        <v>2.236677916046282E-2</v>
      </c>
      <c r="R10" s="20">
        <v>1.6472923502357399E-2</v>
      </c>
      <c r="S10" s="20">
        <v>2.1426462623901511E-2</v>
      </c>
      <c r="T10" s="20">
        <v>9.5400033901572607E-3</v>
      </c>
      <c r="U10" s="20">
        <v>1.5665365806835821E-2</v>
      </c>
      <c r="V10" s="20">
        <v>1.2367016197538119E-2</v>
      </c>
      <c r="W10" s="20">
        <v>8.4403780705732782E-3</v>
      </c>
      <c r="X10" s="20">
        <v>1.8197048148036708E-2</v>
      </c>
      <c r="Y10" s="20">
        <v>1.0544127382204961E-2</v>
      </c>
      <c r="AA10" s="20">
        <v>1.5683022191608611E-3</v>
      </c>
      <c r="AB10" s="20">
        <v>1.1473387490786311E-2</v>
      </c>
      <c r="AC10" s="20">
        <v>1.2541349696818331E-2</v>
      </c>
      <c r="AD10" s="20">
        <v>2.7191385509475689E-2</v>
      </c>
      <c r="AF10" s="20">
        <v>1.8080200554565419E-3</v>
      </c>
      <c r="AG10" s="20">
        <v>5.4729146396471319E-3</v>
      </c>
      <c r="AH10" s="20">
        <v>7.9494171741344381E-3</v>
      </c>
      <c r="AI10" s="20">
        <v>2.8519105341327958E-2</v>
      </c>
      <c r="AJ10" s="20">
        <v>0</v>
      </c>
      <c r="AK10" s="20">
        <v>0</v>
      </c>
      <c r="AL10" s="20">
        <v>4.1717784896727172E-2</v>
      </c>
      <c r="AM10" s="20">
        <v>5.9313758047868988E-2</v>
      </c>
      <c r="AN10" s="20">
        <v>1.5250628392511369E-2</v>
      </c>
      <c r="AP10" s="20">
        <v>5.3969847576293417E-3</v>
      </c>
      <c r="AQ10" s="20">
        <v>5.8841355920257587E-3</v>
      </c>
      <c r="AR10" s="20">
        <v>0</v>
      </c>
      <c r="AS10" s="20">
        <v>1.5061762832522479E-2</v>
      </c>
      <c r="AT10" s="20">
        <v>3.3521479371557521E-3</v>
      </c>
      <c r="AU10" s="20">
        <v>0</v>
      </c>
      <c r="AV10" s="20">
        <v>8.1593241373731626E-2</v>
      </c>
      <c r="AW10" s="20">
        <v>3.5733018539111878E-2</v>
      </c>
      <c r="AY10" s="20">
        <v>3.1665525359893519E-3</v>
      </c>
      <c r="AZ10" s="20">
        <v>4.0253220113097843E-3</v>
      </c>
      <c r="BA10" s="20">
        <v>0</v>
      </c>
      <c r="BB10" s="20">
        <v>2.019815128425418E-2</v>
      </c>
      <c r="BC10" s="20">
        <v>2.4782711988699442E-3</v>
      </c>
      <c r="BD10" s="20">
        <v>0</v>
      </c>
      <c r="BE10" s="20">
        <v>9.8887705974499279E-2</v>
      </c>
      <c r="BF10" s="20">
        <v>2.4267163847023179E-2</v>
      </c>
      <c r="BG10" s="20">
        <v>9.4052920630109255E-3</v>
      </c>
    </row>
    <row r="11" spans="2:61" ht="19" customHeight="1" x14ac:dyDescent="0.35">
      <c r="B11" s="22" t="s">
        <v>107</v>
      </c>
      <c r="C11" s="20">
        <v>2.5073635793717079E-2</v>
      </c>
      <c r="D11" s="20">
        <v>9.337097930869151E-2</v>
      </c>
      <c r="E11" s="20">
        <v>3.6176080348973932E-2</v>
      </c>
      <c r="F11" s="20">
        <v>7.4121936724804768E-3</v>
      </c>
      <c r="G11" s="20">
        <v>1.4474260986501029E-2</v>
      </c>
      <c r="H11" s="20">
        <v>7.7799246200330983E-3</v>
      </c>
      <c r="I11" s="20">
        <v>5.00403933409192E-3</v>
      </c>
      <c r="K11" s="20">
        <v>1.8096413321128421E-2</v>
      </c>
      <c r="L11" s="20">
        <v>3.2009909084025193E-2</v>
      </c>
      <c r="N11" s="20">
        <v>1.010360182606213E-2</v>
      </c>
      <c r="O11" s="20">
        <v>0</v>
      </c>
      <c r="P11" s="20">
        <v>3.3368157003539962E-2</v>
      </c>
      <c r="Q11" s="20">
        <v>4.5197849008452987E-2</v>
      </c>
      <c r="R11" s="20">
        <v>3.4401772866942237E-2</v>
      </c>
      <c r="S11" s="20">
        <v>4.3380049581089833E-2</v>
      </c>
      <c r="T11" s="20">
        <v>3.5118025909184808E-2</v>
      </c>
      <c r="U11" s="20">
        <v>3.061582333003008E-2</v>
      </c>
      <c r="V11" s="20">
        <v>2.773597939870363E-2</v>
      </c>
      <c r="W11" s="20">
        <v>6.6675429801374688E-3</v>
      </c>
      <c r="X11" s="20">
        <v>3.036209775611854E-2</v>
      </c>
      <c r="Y11" s="20">
        <v>1.1572867051901831E-2</v>
      </c>
      <c r="AA11" s="20">
        <v>1.6982863893842189E-2</v>
      </c>
      <c r="AB11" s="20">
        <v>9.8645775125659144E-3</v>
      </c>
      <c r="AC11" s="20">
        <v>1.7400908315571829E-2</v>
      </c>
      <c r="AD11" s="20">
        <v>5.6447999810447118E-2</v>
      </c>
      <c r="AF11" s="20">
        <v>1.074769848056378E-2</v>
      </c>
      <c r="AG11" s="20">
        <v>2.6087845475919309E-2</v>
      </c>
      <c r="AH11" s="20">
        <v>3.0550795859092358E-2</v>
      </c>
      <c r="AI11" s="20">
        <v>1.7443201222862081E-2</v>
      </c>
      <c r="AJ11" s="20">
        <v>4.8616472896790178E-2</v>
      </c>
      <c r="AK11" s="20">
        <v>0</v>
      </c>
      <c r="AL11" s="20">
        <v>3.5959287423445417E-2</v>
      </c>
      <c r="AM11" s="20">
        <v>3.4055872933697127E-2</v>
      </c>
      <c r="AN11" s="20">
        <v>4.5189759654159389E-2</v>
      </c>
      <c r="AP11" s="20">
        <v>1.7898337807858981E-2</v>
      </c>
      <c r="AQ11" s="20">
        <v>1.5512114216257009E-2</v>
      </c>
      <c r="AR11" s="20">
        <v>4.3050031471651783E-2</v>
      </c>
      <c r="AS11" s="20">
        <v>3.557806408089656E-2</v>
      </c>
      <c r="AT11" s="20">
        <v>3.4642897937355983E-2</v>
      </c>
      <c r="AU11" s="20">
        <v>0</v>
      </c>
      <c r="AV11" s="20">
        <v>0</v>
      </c>
      <c r="AW11" s="20">
        <v>3.7941767030054981E-2</v>
      </c>
      <c r="AY11" s="20">
        <v>8.6775510163612461E-3</v>
      </c>
      <c r="AZ11" s="20">
        <v>2.207971063532042E-2</v>
      </c>
      <c r="BA11" s="20">
        <v>2.136799027714812E-2</v>
      </c>
      <c r="BB11" s="20">
        <v>4.7512114611227819E-2</v>
      </c>
      <c r="BC11" s="20">
        <v>1.5920036969101201E-2</v>
      </c>
      <c r="BD11" s="20">
        <v>0</v>
      </c>
      <c r="BE11" s="20">
        <v>4.1606139519178013E-2</v>
      </c>
      <c r="BF11" s="20">
        <v>9.9255061483613325E-3</v>
      </c>
      <c r="BG11" s="20">
        <v>9.801761744967423E-2</v>
      </c>
    </row>
    <row r="12" spans="2:61" ht="19" customHeight="1" x14ac:dyDescent="0.35">
      <c r="B12" s="22" t="s">
        <v>151</v>
      </c>
      <c r="C12" s="20">
        <v>2.8166006858573289E-2</v>
      </c>
      <c r="D12" s="20">
        <v>6.6359545023144617E-2</v>
      </c>
      <c r="E12" s="20">
        <v>4.5227087568239198E-2</v>
      </c>
      <c r="F12" s="20">
        <v>2.8101332418927469E-2</v>
      </c>
      <c r="G12" s="20">
        <v>2.521846770399892E-2</v>
      </c>
      <c r="H12" s="20">
        <v>1.100921368021161E-2</v>
      </c>
      <c r="I12" s="20">
        <v>2.849386750848166E-3</v>
      </c>
      <c r="K12" s="20">
        <v>3.204744526250107E-2</v>
      </c>
      <c r="L12" s="20">
        <v>2.4484825057915958E-2</v>
      </c>
      <c r="N12" s="20">
        <v>1.531669551158462E-2</v>
      </c>
      <c r="O12" s="20">
        <v>4.0196042048950227E-2</v>
      </c>
      <c r="P12" s="20">
        <v>3.9907543555393971E-2</v>
      </c>
      <c r="Q12" s="20">
        <v>1.1361813794755831E-2</v>
      </c>
      <c r="R12" s="20">
        <v>5.6869694245719311E-2</v>
      </c>
      <c r="S12" s="20">
        <v>3.3721062105146922E-2</v>
      </c>
      <c r="T12" s="20">
        <v>3.0111469161647919E-2</v>
      </c>
      <c r="U12" s="20">
        <v>3.3303229540106068E-2</v>
      </c>
      <c r="V12" s="20">
        <v>2.4310881208991941E-2</v>
      </c>
      <c r="W12" s="20">
        <v>3.2335429580763513E-2</v>
      </c>
      <c r="X12" s="20">
        <v>1.0882076619594601E-2</v>
      </c>
      <c r="Y12" s="20">
        <v>6.5841719639325932E-3</v>
      </c>
      <c r="AA12" s="20">
        <v>1.0848118750933189E-2</v>
      </c>
      <c r="AB12" s="20">
        <v>2.910635025715546E-2</v>
      </c>
      <c r="AC12" s="20">
        <v>2.4552168752545109E-2</v>
      </c>
      <c r="AD12" s="20">
        <v>4.9143499559656793E-2</v>
      </c>
      <c r="AF12" s="20">
        <v>7.472426010154379E-3</v>
      </c>
      <c r="AG12" s="20">
        <v>2.6405315830497648E-2</v>
      </c>
      <c r="AH12" s="20">
        <v>3.3317575884464788E-2</v>
      </c>
      <c r="AI12" s="20">
        <v>8.1436975116542243E-2</v>
      </c>
      <c r="AJ12" s="20">
        <v>3.816267935228685E-2</v>
      </c>
      <c r="AK12" s="20">
        <v>0</v>
      </c>
      <c r="AL12" s="20">
        <v>3.8766435043636312E-2</v>
      </c>
      <c r="AM12" s="20">
        <v>1.7536877236158439E-2</v>
      </c>
      <c r="AN12" s="20">
        <v>5.4003576345685297E-2</v>
      </c>
      <c r="AP12" s="20">
        <v>1.122786249304477E-2</v>
      </c>
      <c r="AQ12" s="20">
        <v>1.838916891277503E-2</v>
      </c>
      <c r="AR12" s="20">
        <v>7.3898849742884184E-3</v>
      </c>
      <c r="AS12" s="20">
        <v>8.7820581201984715E-2</v>
      </c>
      <c r="AT12" s="20">
        <v>4.9830551676985142E-2</v>
      </c>
      <c r="AU12" s="20">
        <v>0</v>
      </c>
      <c r="AV12" s="20">
        <v>4.3978994105498798E-2</v>
      </c>
      <c r="AW12" s="20">
        <v>3.5425759385841311E-2</v>
      </c>
      <c r="AY12" s="20">
        <v>1.320914892913872E-2</v>
      </c>
      <c r="AZ12" s="20">
        <v>1.191920742983508E-2</v>
      </c>
      <c r="BA12" s="20">
        <v>3.010070269593737E-2</v>
      </c>
      <c r="BB12" s="20">
        <v>5.0144477500222932E-2</v>
      </c>
      <c r="BC12" s="20">
        <v>2.7415413842894629E-2</v>
      </c>
      <c r="BD12" s="20">
        <v>0</v>
      </c>
      <c r="BE12" s="20">
        <v>4.0960148732010607E-2</v>
      </c>
      <c r="BF12" s="20">
        <v>2.7976371674993929E-2</v>
      </c>
      <c r="BG12" s="20">
        <v>8.5885246811635937E-2</v>
      </c>
    </row>
    <row r="13" spans="2:61" ht="19" customHeight="1" x14ac:dyDescent="0.35">
      <c r="B13" s="22" t="s">
        <v>152</v>
      </c>
      <c r="C13" s="20">
        <v>2.8089916052206319E-2</v>
      </c>
      <c r="D13" s="20">
        <v>6.1840675715597503E-2</v>
      </c>
      <c r="E13" s="20">
        <v>5.8730667718784969E-2</v>
      </c>
      <c r="F13" s="20">
        <v>1.949797056418252E-2</v>
      </c>
      <c r="G13" s="20">
        <v>1.7835934182367279E-2</v>
      </c>
      <c r="H13" s="20">
        <v>1.195712215092209E-2</v>
      </c>
      <c r="I13" s="20">
        <v>6.8321013955280514E-3</v>
      </c>
      <c r="K13" s="20">
        <v>2.434244610527948E-2</v>
      </c>
      <c r="L13" s="20">
        <v>3.0652715979542881E-2</v>
      </c>
      <c r="N13" s="20">
        <v>1.5284611010193889E-2</v>
      </c>
      <c r="O13" s="20">
        <v>2.6837951385223491E-2</v>
      </c>
      <c r="P13" s="20">
        <v>3.9113506174844791E-2</v>
      </c>
      <c r="Q13" s="20">
        <v>3.116970316826935E-2</v>
      </c>
      <c r="R13" s="20">
        <v>3.7089283787212692E-2</v>
      </c>
      <c r="S13" s="20">
        <v>2.2953179316438411E-2</v>
      </c>
      <c r="T13" s="20">
        <v>3.1896055916521768E-2</v>
      </c>
      <c r="U13" s="20">
        <v>2.0367081952465949E-2</v>
      </c>
      <c r="V13" s="20">
        <v>3.2879545967635461E-2</v>
      </c>
      <c r="W13" s="20">
        <v>3.2100986262889833E-2</v>
      </c>
      <c r="X13" s="20">
        <v>1.270678688306982E-2</v>
      </c>
      <c r="Y13" s="20">
        <v>3.2561110986682178E-2</v>
      </c>
      <c r="AA13" s="20">
        <v>2.151319698290741E-2</v>
      </c>
      <c r="AB13" s="20">
        <v>2.3523393314302171E-2</v>
      </c>
      <c r="AC13" s="20">
        <v>2.6680476855733409E-2</v>
      </c>
      <c r="AD13" s="20">
        <v>4.1256240366653853E-2</v>
      </c>
      <c r="AF13" s="20">
        <v>7.2621383700817296E-3</v>
      </c>
      <c r="AG13" s="20">
        <v>3.3677836420250927E-2</v>
      </c>
      <c r="AH13" s="20">
        <v>2.9878613658297769E-2</v>
      </c>
      <c r="AI13" s="20">
        <v>2.9985022073934629E-2</v>
      </c>
      <c r="AJ13" s="20">
        <v>4.4827347193534123E-2</v>
      </c>
      <c r="AK13" s="20">
        <v>0</v>
      </c>
      <c r="AL13" s="20">
        <v>4.3067019171916937E-2</v>
      </c>
      <c r="AM13" s="20">
        <v>4.7743809356529367E-2</v>
      </c>
      <c r="AN13" s="20">
        <v>4.5047627664280311E-2</v>
      </c>
      <c r="AP13" s="20">
        <v>2.343108189425297E-2</v>
      </c>
      <c r="AQ13" s="20">
        <v>2.219504126042221E-2</v>
      </c>
      <c r="AR13" s="20">
        <v>2.016833820443887E-2</v>
      </c>
      <c r="AS13" s="20">
        <v>1.7408445978629759E-2</v>
      </c>
      <c r="AT13" s="20">
        <v>3.0817245541140761E-2</v>
      </c>
      <c r="AU13" s="20">
        <v>1.387942327561888E-2</v>
      </c>
      <c r="AV13" s="20">
        <v>3.7522745116658797E-2</v>
      </c>
      <c r="AW13" s="20">
        <v>4.8078874517015598E-2</v>
      </c>
      <c r="AY13" s="20">
        <v>1.427890081885568E-2</v>
      </c>
      <c r="AZ13" s="20">
        <v>2.156069319750176E-2</v>
      </c>
      <c r="BA13" s="20">
        <v>3.7276485590084757E-2</v>
      </c>
      <c r="BB13" s="20">
        <v>4.229636910676917E-2</v>
      </c>
      <c r="BC13" s="20">
        <v>2.873873317346717E-2</v>
      </c>
      <c r="BD13" s="20">
        <v>1.219748521028159E-2</v>
      </c>
      <c r="BE13" s="20">
        <v>1.598051052341555E-2</v>
      </c>
      <c r="BF13" s="20">
        <v>4.0941922723922268E-2</v>
      </c>
      <c r="BG13" s="20">
        <v>4.5314147236473958E-2</v>
      </c>
    </row>
    <row r="14" spans="2:61" ht="19" customHeight="1" x14ac:dyDescent="0.35">
      <c r="B14" s="22" t="s">
        <v>153</v>
      </c>
      <c r="C14" s="20">
        <v>5.8595187522346139E-2</v>
      </c>
      <c r="D14" s="20">
        <v>7.510895067777805E-2</v>
      </c>
      <c r="E14" s="20">
        <v>6.2448245340343808E-2</v>
      </c>
      <c r="F14" s="20">
        <v>7.8698306621407699E-2</v>
      </c>
      <c r="G14" s="20">
        <v>7.3487895906282144E-2</v>
      </c>
      <c r="H14" s="20">
        <v>4.571475742954885E-2</v>
      </c>
      <c r="I14" s="20">
        <v>2.486827192554817E-2</v>
      </c>
      <c r="K14" s="20">
        <v>4.0013221424287572E-2</v>
      </c>
      <c r="L14" s="20">
        <v>7.7033617425365755E-2</v>
      </c>
      <c r="N14" s="20">
        <v>5.075108513011474E-2</v>
      </c>
      <c r="O14" s="20">
        <v>0.1141293351576219</v>
      </c>
      <c r="P14" s="20">
        <v>5.7228292192837017E-2</v>
      </c>
      <c r="Q14" s="20">
        <v>5.5890686706442753E-2</v>
      </c>
      <c r="R14" s="20">
        <v>5.3837535124207379E-2</v>
      </c>
      <c r="S14" s="20">
        <v>4.979538877068105E-2</v>
      </c>
      <c r="T14" s="20">
        <v>0.1365524904178993</v>
      </c>
      <c r="U14" s="20">
        <v>8.6535923447004462E-2</v>
      </c>
      <c r="V14" s="20">
        <v>6.1018179289954982E-2</v>
      </c>
      <c r="W14" s="20">
        <v>2.9078982319032928E-2</v>
      </c>
      <c r="X14" s="20">
        <v>3.8847976931222522E-2</v>
      </c>
      <c r="Y14" s="20">
        <v>3.1466148038879538E-2</v>
      </c>
      <c r="AA14" s="20">
        <v>4.4832940812008532E-2</v>
      </c>
      <c r="AB14" s="20">
        <v>4.5056335404131218E-2</v>
      </c>
      <c r="AC14" s="20">
        <v>7.6191816217344513E-2</v>
      </c>
      <c r="AD14" s="20">
        <v>6.9444242719771551E-2</v>
      </c>
      <c r="AF14" s="20">
        <v>2.5577363163164901E-2</v>
      </c>
      <c r="AG14" s="20">
        <v>4.4357786386664537E-2</v>
      </c>
      <c r="AH14" s="20">
        <v>3.9634685277135123E-2</v>
      </c>
      <c r="AI14" s="20">
        <v>9.8597622005301935E-2</v>
      </c>
      <c r="AJ14" s="20">
        <v>8.5426959109142303E-2</v>
      </c>
      <c r="AK14" s="20">
        <v>2.898527535416991E-2</v>
      </c>
      <c r="AL14" s="20">
        <v>0.1111539193355838</v>
      </c>
      <c r="AM14" s="20">
        <v>0.2462768801917522</v>
      </c>
      <c r="AN14" s="20">
        <v>5.5355234896262269E-2</v>
      </c>
      <c r="AP14" s="20">
        <v>3.8942802052284738E-2</v>
      </c>
      <c r="AQ14" s="20">
        <v>3.4087682507834532E-2</v>
      </c>
      <c r="AR14" s="20">
        <v>4.2929836821535727E-2</v>
      </c>
      <c r="AS14" s="20">
        <v>4.2741867885272157E-2</v>
      </c>
      <c r="AT14" s="20">
        <v>4.8689200014133897E-2</v>
      </c>
      <c r="AU14" s="20">
        <v>3.1531970142456657E-2</v>
      </c>
      <c r="AV14" s="20">
        <v>0.27611179737802022</v>
      </c>
      <c r="AW14" s="20">
        <v>0.112089433452805</v>
      </c>
      <c r="AY14" s="20">
        <v>3.2238041453852638E-2</v>
      </c>
      <c r="AZ14" s="20">
        <v>4.7771487587584913E-2</v>
      </c>
      <c r="BA14" s="20">
        <v>2.1247879536667159E-2</v>
      </c>
      <c r="BB14" s="20">
        <v>5.1061099533120782E-2</v>
      </c>
      <c r="BC14" s="20">
        <v>3.5596947372689543E-2</v>
      </c>
      <c r="BD14" s="20">
        <v>2.631306486351602E-2</v>
      </c>
      <c r="BE14" s="20">
        <v>0.1219993577200011</v>
      </c>
      <c r="BF14" s="20">
        <v>0.17935156872940519</v>
      </c>
      <c r="BG14" s="20">
        <v>7.1437611935263295E-2</v>
      </c>
    </row>
    <row r="15" spans="2:61" ht="19" customHeight="1" x14ac:dyDescent="0.35">
      <c r="B15" s="22" t="s">
        <v>154</v>
      </c>
      <c r="C15" s="20">
        <v>4.4026881529592533E-2</v>
      </c>
      <c r="D15" s="20">
        <v>8.0499077676662145E-2</v>
      </c>
      <c r="E15" s="20">
        <v>6.7533304979017841E-2</v>
      </c>
      <c r="F15" s="20">
        <v>3.8413523695683537E-2</v>
      </c>
      <c r="G15" s="20">
        <v>4.7163221216547958E-2</v>
      </c>
      <c r="H15" s="20">
        <v>2.03298931632321E-2</v>
      </c>
      <c r="I15" s="20">
        <v>1.8585131312784439E-2</v>
      </c>
      <c r="K15" s="20">
        <v>4.5473816859845403E-2</v>
      </c>
      <c r="L15" s="20">
        <v>4.2795886336847638E-2</v>
      </c>
      <c r="N15" s="20">
        <v>4.5421983138764777E-2</v>
      </c>
      <c r="O15" s="20">
        <v>0</v>
      </c>
      <c r="P15" s="20">
        <v>6.4564512568147769E-2</v>
      </c>
      <c r="Q15" s="20">
        <v>7.4379194643720295E-2</v>
      </c>
      <c r="R15" s="20">
        <v>5.1290315882410932E-2</v>
      </c>
      <c r="S15" s="20">
        <v>3.932754395616854E-2</v>
      </c>
      <c r="T15" s="20">
        <v>3.7614959576140257E-2</v>
      </c>
      <c r="U15" s="20">
        <v>5.4227346301842783E-2</v>
      </c>
      <c r="V15" s="20">
        <v>4.2200493294490368E-2</v>
      </c>
      <c r="W15" s="20">
        <v>5.564643215484829E-2</v>
      </c>
      <c r="X15" s="20">
        <v>2.8834853916263399E-2</v>
      </c>
      <c r="Y15" s="20">
        <v>2.1986624238656671E-2</v>
      </c>
      <c r="AA15" s="20">
        <v>3.7671585435732888E-2</v>
      </c>
      <c r="AB15" s="20">
        <v>3.0387416300520931E-2</v>
      </c>
      <c r="AC15" s="20">
        <v>5.6317019227550898E-2</v>
      </c>
      <c r="AD15" s="20">
        <v>5.4366235533811508E-2</v>
      </c>
      <c r="AF15" s="20">
        <v>2.4509080077850659E-2</v>
      </c>
      <c r="AG15" s="20">
        <v>4.8487091691378742E-2</v>
      </c>
      <c r="AH15" s="20">
        <v>2.086397347160614E-2</v>
      </c>
      <c r="AI15" s="20">
        <v>8.0159014753647145E-2</v>
      </c>
      <c r="AJ15" s="20">
        <v>3.8201359302904248E-2</v>
      </c>
      <c r="AK15" s="20">
        <v>6.1039067358246171E-2</v>
      </c>
      <c r="AL15" s="20">
        <v>4.3920167825756508E-2</v>
      </c>
      <c r="AM15" s="20">
        <v>8.9751070921848461E-2</v>
      </c>
      <c r="AN15" s="20">
        <v>6.3794436085060344E-2</v>
      </c>
      <c r="AP15" s="20">
        <v>2.270151430653786E-2</v>
      </c>
      <c r="AQ15" s="20">
        <v>4.4185435617685058E-2</v>
      </c>
      <c r="AR15" s="20">
        <v>4.9933416462736593E-2</v>
      </c>
      <c r="AS15" s="20">
        <v>4.916179365678032E-2</v>
      </c>
      <c r="AT15" s="20">
        <v>3.8515970157081809E-2</v>
      </c>
      <c r="AU15" s="20">
        <v>6.6402061941658555E-2</v>
      </c>
      <c r="AV15" s="20">
        <v>5.9459608625240787E-2</v>
      </c>
      <c r="AW15" s="20">
        <v>5.8525126852586762E-2</v>
      </c>
      <c r="AY15" s="20">
        <v>2.739873375657732E-2</v>
      </c>
      <c r="AZ15" s="20">
        <v>4.7664055377607192E-2</v>
      </c>
      <c r="BA15" s="20">
        <v>4.6977116714929698E-2</v>
      </c>
      <c r="BB15" s="20">
        <v>5.0841954785198679E-2</v>
      </c>
      <c r="BC15" s="20">
        <v>4.8603168821050383E-2</v>
      </c>
      <c r="BD15" s="20">
        <v>7.1257050835067698E-2</v>
      </c>
      <c r="BE15" s="20">
        <v>1.618895836867788E-2</v>
      </c>
      <c r="BF15" s="20">
        <v>5.3009832305310402E-2</v>
      </c>
      <c r="BG15" s="20">
        <v>3.4145553709222759E-2</v>
      </c>
    </row>
    <row r="16" spans="2:61" ht="19" customHeight="1" x14ac:dyDescent="0.35">
      <c r="B16" s="22" t="s">
        <v>155</v>
      </c>
      <c r="C16" s="20">
        <v>5.8679885266102683E-2</v>
      </c>
      <c r="D16" s="20">
        <v>8.1039692729758001E-2</v>
      </c>
      <c r="E16" s="20">
        <v>0.1029058092077232</v>
      </c>
      <c r="F16" s="20">
        <v>9.0157543242243454E-2</v>
      </c>
      <c r="G16" s="20">
        <v>3.2294903657374863E-2</v>
      </c>
      <c r="H16" s="20">
        <v>2.8963391005243099E-2</v>
      </c>
      <c r="I16" s="20">
        <v>2.378882139044608E-2</v>
      </c>
      <c r="K16" s="20">
        <v>6.2048288195940431E-2</v>
      </c>
      <c r="L16" s="20">
        <v>5.5629548302043967E-2</v>
      </c>
      <c r="N16" s="20">
        <v>4.2452426844432622E-2</v>
      </c>
      <c r="O16" s="20">
        <v>4.70204029161213E-2</v>
      </c>
      <c r="P16" s="20">
        <v>2.7961240116732559E-2</v>
      </c>
      <c r="Q16" s="20">
        <v>7.5951950308438779E-2</v>
      </c>
      <c r="R16" s="20">
        <v>2.5564375453982269E-2</v>
      </c>
      <c r="S16" s="20">
        <v>2.8205826253076681E-2</v>
      </c>
      <c r="T16" s="20">
        <v>9.9246344186088228E-2</v>
      </c>
      <c r="U16" s="20">
        <v>9.9034667313458252E-2</v>
      </c>
      <c r="V16" s="20">
        <v>7.0092937883507955E-2</v>
      </c>
      <c r="W16" s="20">
        <v>5.0754465027845919E-2</v>
      </c>
      <c r="X16" s="20">
        <v>5.2715989561624238E-2</v>
      </c>
      <c r="Y16" s="20">
        <v>8.2897941301763145E-2</v>
      </c>
      <c r="AA16" s="20">
        <v>5.7026441109087861E-2</v>
      </c>
      <c r="AB16" s="20">
        <v>5.16917902931434E-2</v>
      </c>
      <c r="AC16" s="20">
        <v>8.2114247280906244E-2</v>
      </c>
      <c r="AD16" s="20">
        <v>4.7253020116492073E-2</v>
      </c>
      <c r="AF16" s="20">
        <v>4.0865572449531547E-2</v>
      </c>
      <c r="AG16" s="20">
        <v>6.6325831827838785E-2</v>
      </c>
      <c r="AH16" s="20">
        <v>5.0138007911843488E-2</v>
      </c>
      <c r="AI16" s="20">
        <v>5.7842617949519712E-2</v>
      </c>
      <c r="AJ16" s="20">
        <v>0</v>
      </c>
      <c r="AK16" s="20">
        <v>3.9551083804080532E-2</v>
      </c>
      <c r="AL16" s="20">
        <v>7.4934336181553846E-2</v>
      </c>
      <c r="AM16" s="20">
        <v>5.8743994891628848E-2</v>
      </c>
      <c r="AN16" s="20">
        <v>9.2915102569004843E-2</v>
      </c>
      <c r="AP16" s="20">
        <v>6.3614463492848008E-2</v>
      </c>
      <c r="AQ16" s="20">
        <v>6.6169599558670994E-2</v>
      </c>
      <c r="AR16" s="20">
        <v>3.9328505452960558E-2</v>
      </c>
      <c r="AS16" s="20">
        <v>3.7201470181295451E-2</v>
      </c>
      <c r="AT16" s="20">
        <v>6.2322949130871171E-2</v>
      </c>
      <c r="AU16" s="20">
        <v>4.3026108200578249E-2</v>
      </c>
      <c r="AV16" s="20">
        <v>9.4792384929839074E-2</v>
      </c>
      <c r="AW16" s="20">
        <v>5.1690102705794723E-2</v>
      </c>
      <c r="AY16" s="20">
        <v>6.5500815136368726E-2</v>
      </c>
      <c r="AZ16" s="20">
        <v>7.1094403667847916E-2</v>
      </c>
      <c r="BA16" s="20">
        <v>6.197567333909975E-2</v>
      </c>
      <c r="BB16" s="20">
        <v>5.6935875264597327E-2</v>
      </c>
      <c r="BC16" s="20">
        <v>5.3614089872435829E-2</v>
      </c>
      <c r="BD16" s="20">
        <v>7.5543372707988388E-2</v>
      </c>
      <c r="BE16" s="20">
        <v>8.922272089973985E-3</v>
      </c>
      <c r="BF16" s="20">
        <v>7.7572801605258784E-2</v>
      </c>
      <c r="BG16" s="20">
        <v>2.6684057466942999E-2</v>
      </c>
    </row>
    <row r="17" spans="2:59" ht="19" customHeight="1" x14ac:dyDescent="0.35">
      <c r="B17" s="22" t="s">
        <v>156</v>
      </c>
      <c r="C17" s="20">
        <v>8.4427757374093554E-2</v>
      </c>
      <c r="D17" s="20">
        <v>8.7193144212535809E-2</v>
      </c>
      <c r="E17" s="20">
        <v>9.103533933910897E-2</v>
      </c>
      <c r="F17" s="20">
        <v>0.1198807455638696</v>
      </c>
      <c r="G17" s="20">
        <v>0.11591066818324119</v>
      </c>
      <c r="H17" s="20">
        <v>6.9354705491639065E-2</v>
      </c>
      <c r="I17" s="20">
        <v>3.3319196072320249E-2</v>
      </c>
      <c r="K17" s="20">
        <v>9.2247767034067271E-2</v>
      </c>
      <c r="L17" s="20">
        <v>7.6247874140274119E-2</v>
      </c>
      <c r="N17" s="20">
        <v>5.9025808070212307E-2</v>
      </c>
      <c r="O17" s="20">
        <v>0.1152858751522229</v>
      </c>
      <c r="P17" s="20">
        <v>9.6639481121432683E-2</v>
      </c>
      <c r="Q17" s="20">
        <v>3.3400239399106302E-2</v>
      </c>
      <c r="R17" s="20">
        <v>0.1046367074362915</v>
      </c>
      <c r="S17" s="20">
        <v>9.7706929571519552E-2</v>
      </c>
      <c r="T17" s="20">
        <v>9.8637246545319301E-2</v>
      </c>
      <c r="U17" s="20">
        <v>9.8420708661683828E-2</v>
      </c>
      <c r="V17" s="20">
        <v>0.1006410595916296</v>
      </c>
      <c r="W17" s="20">
        <v>8.1015437983166294E-2</v>
      </c>
      <c r="X17" s="20">
        <v>6.4068919674828681E-2</v>
      </c>
      <c r="Y17" s="20">
        <v>5.158011852570412E-2</v>
      </c>
      <c r="AA17" s="20">
        <v>0.1054121738486071</v>
      </c>
      <c r="AB17" s="20">
        <v>7.2383797554458659E-2</v>
      </c>
      <c r="AC17" s="20">
        <v>9.0268929248068008E-2</v>
      </c>
      <c r="AD17" s="20">
        <v>6.9385056142471785E-2</v>
      </c>
      <c r="AF17" s="20">
        <v>6.5724269751650299E-2</v>
      </c>
      <c r="AG17" s="20">
        <v>0.1164862497169787</v>
      </c>
      <c r="AH17" s="20">
        <v>5.6345642957690158E-2</v>
      </c>
      <c r="AI17" s="20">
        <v>8.4744798690798526E-2</v>
      </c>
      <c r="AJ17" s="20">
        <v>4.1587971182721617E-2</v>
      </c>
      <c r="AK17" s="20">
        <v>4.4069236283182753E-2</v>
      </c>
      <c r="AL17" s="20">
        <v>8.8286951118911314E-2</v>
      </c>
      <c r="AM17" s="20">
        <v>0.1060516011967161</v>
      </c>
      <c r="AN17" s="20">
        <v>7.7996576407784374E-2</v>
      </c>
      <c r="AP17" s="20">
        <v>7.6257820934941101E-2</v>
      </c>
      <c r="AQ17" s="20">
        <v>0.1126860939239165</v>
      </c>
      <c r="AR17" s="20">
        <v>5.4285129666589917E-2</v>
      </c>
      <c r="AS17" s="20">
        <v>0.1007292424388309</v>
      </c>
      <c r="AT17" s="20">
        <v>5.0731907860145732E-2</v>
      </c>
      <c r="AU17" s="20">
        <v>3.2673134914827269E-2</v>
      </c>
      <c r="AV17" s="20">
        <v>0.1083781407271162</v>
      </c>
      <c r="AW17" s="20">
        <v>7.9733921233702112E-2</v>
      </c>
      <c r="AY17" s="20">
        <v>9.7107503270976211E-2</v>
      </c>
      <c r="AZ17" s="20">
        <v>0.1142558400525383</v>
      </c>
      <c r="BA17" s="20">
        <v>9.1507366617275002E-2</v>
      </c>
      <c r="BB17" s="20">
        <v>0.1109676949808231</v>
      </c>
      <c r="BC17" s="20">
        <v>7.5046312105778876E-2</v>
      </c>
      <c r="BD17" s="20">
        <v>2.8713734856491761E-2</v>
      </c>
      <c r="BE17" s="20">
        <v>1.4966222028336199E-2</v>
      </c>
      <c r="BF17" s="20">
        <v>7.0407408688759596E-2</v>
      </c>
      <c r="BG17" s="20">
        <v>4.573018066918156E-2</v>
      </c>
    </row>
    <row r="18" spans="2:59" ht="19" customHeight="1" x14ac:dyDescent="0.35">
      <c r="B18" s="22" t="s">
        <v>157</v>
      </c>
      <c r="C18" s="20">
        <v>8.6751981359819846E-2</v>
      </c>
      <c r="D18" s="20">
        <v>7.9358912793189032E-2</v>
      </c>
      <c r="E18" s="20">
        <v>7.5141310334313843E-2</v>
      </c>
      <c r="F18" s="20">
        <v>0.11830633437364479</v>
      </c>
      <c r="G18" s="20">
        <v>7.8569997957929613E-2</v>
      </c>
      <c r="H18" s="20">
        <v>7.3675794186867163E-2</v>
      </c>
      <c r="I18" s="20">
        <v>9.0963066971677664E-2</v>
      </c>
      <c r="K18" s="20">
        <v>0.1111365953162224</v>
      </c>
      <c r="L18" s="20">
        <v>6.2185069554932797E-2</v>
      </c>
      <c r="N18" s="20">
        <v>6.6741867747792227E-2</v>
      </c>
      <c r="O18" s="20">
        <v>4.2917038835092437E-2</v>
      </c>
      <c r="P18" s="20">
        <v>7.4431739372856812E-2</v>
      </c>
      <c r="Q18" s="20">
        <v>8.4044853877108999E-2</v>
      </c>
      <c r="R18" s="20">
        <v>7.7637645021781249E-2</v>
      </c>
      <c r="S18" s="20">
        <v>0.1247798566038935</v>
      </c>
      <c r="T18" s="20">
        <v>6.2427865038443282E-2</v>
      </c>
      <c r="U18" s="20">
        <v>6.3570803790797409E-2</v>
      </c>
      <c r="V18" s="20">
        <v>0.1223798353475198</v>
      </c>
      <c r="W18" s="20">
        <v>9.6162555692771656E-2</v>
      </c>
      <c r="X18" s="20">
        <v>8.0796749596241613E-2</v>
      </c>
      <c r="Y18" s="20">
        <v>8.500465457172475E-2</v>
      </c>
      <c r="AA18" s="20">
        <v>0.10484776247774021</v>
      </c>
      <c r="AB18" s="20">
        <v>0.1041252606005228</v>
      </c>
      <c r="AC18" s="20">
        <v>7.0275254633004852E-2</v>
      </c>
      <c r="AD18" s="20">
        <v>6.3902828657320845E-2</v>
      </c>
      <c r="AF18" s="20">
        <v>9.4647598855321757E-2</v>
      </c>
      <c r="AG18" s="20">
        <v>0.1157134597193244</v>
      </c>
      <c r="AH18" s="20">
        <v>8.0793334800882924E-2</v>
      </c>
      <c r="AI18" s="20">
        <v>0.1301989863333565</v>
      </c>
      <c r="AJ18" s="20">
        <v>2.1281483366298828E-2</v>
      </c>
      <c r="AK18" s="20">
        <v>5.5603500292358402E-2</v>
      </c>
      <c r="AL18" s="20">
        <v>4.1500262472428877E-2</v>
      </c>
      <c r="AM18" s="20">
        <v>1.54687726313697E-2</v>
      </c>
      <c r="AN18" s="20">
        <v>7.7318602865893302E-2</v>
      </c>
      <c r="AP18" s="20">
        <v>9.0935134277628019E-2</v>
      </c>
      <c r="AQ18" s="20">
        <v>0.11951413037338469</v>
      </c>
      <c r="AR18" s="20">
        <v>6.5942251310531441E-2</v>
      </c>
      <c r="AS18" s="20">
        <v>0.1455110357735932</v>
      </c>
      <c r="AT18" s="20">
        <v>6.3399865695158611E-2</v>
      </c>
      <c r="AU18" s="20">
        <v>6.5935241850936896E-2</v>
      </c>
      <c r="AV18" s="20">
        <v>0</v>
      </c>
      <c r="AW18" s="20">
        <v>4.6945204759720638E-2</v>
      </c>
      <c r="AY18" s="20">
        <v>0.1032671370910344</v>
      </c>
      <c r="AZ18" s="20">
        <v>0.1214797599065147</v>
      </c>
      <c r="BA18" s="20">
        <v>9.1860828375743192E-2</v>
      </c>
      <c r="BB18" s="20">
        <v>0.1006978441173617</v>
      </c>
      <c r="BC18" s="20">
        <v>7.8479529164452333E-2</v>
      </c>
      <c r="BD18" s="20">
        <v>5.7945068850656679E-2</v>
      </c>
      <c r="BE18" s="20">
        <v>8.4410756925936206E-3</v>
      </c>
      <c r="BF18" s="20">
        <v>5.4299283051316032E-2</v>
      </c>
      <c r="BG18" s="20">
        <v>7.0462395732278707E-2</v>
      </c>
    </row>
    <row r="19" spans="2:59" ht="19" customHeight="1" x14ac:dyDescent="0.35">
      <c r="B19" s="22" t="s">
        <v>158</v>
      </c>
      <c r="C19" s="20">
        <v>0.51302475762123367</v>
      </c>
      <c r="D19" s="20">
        <v>0.27056862251473129</v>
      </c>
      <c r="E19" s="20">
        <v>0.36593794866932727</v>
      </c>
      <c r="F19" s="20">
        <v>0.42294283085148332</v>
      </c>
      <c r="G19" s="20">
        <v>0.54223660649233085</v>
      </c>
      <c r="H19" s="20">
        <v>0.64946112510259202</v>
      </c>
      <c r="I19" s="20">
        <v>0.75123870283667815</v>
      </c>
      <c r="K19" s="20">
        <v>0.51671022988036108</v>
      </c>
      <c r="L19" s="20">
        <v>0.51157868789567129</v>
      </c>
      <c r="N19" s="20">
        <v>0.63192717335672755</v>
      </c>
      <c r="O19" s="20">
        <v>0.52232318389403887</v>
      </c>
      <c r="P19" s="20">
        <v>0.50971169560241514</v>
      </c>
      <c r="Q19" s="20">
        <v>0.44850274142881441</v>
      </c>
      <c r="R19" s="20">
        <v>0.48161527082362282</v>
      </c>
      <c r="S19" s="20">
        <v>0.46902788374971799</v>
      </c>
      <c r="T19" s="20">
        <v>0.43401762032982899</v>
      </c>
      <c r="U19" s="20">
        <v>0.4257570713279385</v>
      </c>
      <c r="V19" s="20">
        <v>0.46824552108215423</v>
      </c>
      <c r="W19" s="20">
        <v>0.52096946122745258</v>
      </c>
      <c r="X19" s="20">
        <v>0.58568470662191063</v>
      </c>
      <c r="Y19" s="20">
        <v>0.64136414665404529</v>
      </c>
      <c r="AA19" s="20">
        <v>0.56715994142751658</v>
      </c>
      <c r="AB19" s="20">
        <v>0.5684701479186568</v>
      </c>
      <c r="AC19" s="20">
        <v>0.47655912004639001</v>
      </c>
      <c r="AD19" s="20">
        <v>0.43046035686989031</v>
      </c>
      <c r="AF19" s="20">
        <v>0.70632861378016887</v>
      </c>
      <c r="AG19" s="20">
        <v>0.50553156331473759</v>
      </c>
      <c r="AH19" s="20">
        <v>0.62476508879585402</v>
      </c>
      <c r="AI19" s="20">
        <v>0.34984103405014078</v>
      </c>
      <c r="AJ19" s="20">
        <v>0.64752255457916275</v>
      </c>
      <c r="AK19" s="20">
        <v>0.74358635424448316</v>
      </c>
      <c r="AL19" s="20">
        <v>0.19947791992382671</v>
      </c>
      <c r="AM19" s="20">
        <v>0.22063850138801011</v>
      </c>
      <c r="AN19" s="20">
        <v>0.40987556734588487</v>
      </c>
      <c r="AP19" s="20">
        <v>0.64057889923063926</v>
      </c>
      <c r="AQ19" s="20">
        <v>0.55071973155419662</v>
      </c>
      <c r="AR19" s="20">
        <v>0.65936776242391948</v>
      </c>
      <c r="AS19" s="20">
        <v>0.42136908289081693</v>
      </c>
      <c r="AT19" s="20">
        <v>0.60361791646697749</v>
      </c>
      <c r="AU19" s="20">
        <v>0.73222081869151989</v>
      </c>
      <c r="AV19" s="20">
        <v>0.16853133044160201</v>
      </c>
      <c r="AW19" s="20">
        <v>0.25294852293835018</v>
      </c>
      <c r="AY19" s="20">
        <v>0.62789023455557968</v>
      </c>
      <c r="AZ19" s="20">
        <v>0.51173313595138326</v>
      </c>
      <c r="BA19" s="20">
        <v>0.59228738382957147</v>
      </c>
      <c r="BB19" s="20">
        <v>0.44853468001794872</v>
      </c>
      <c r="BC19" s="20">
        <v>0.61161193167442085</v>
      </c>
      <c r="BD19" s="20">
        <v>0.70205914436874683</v>
      </c>
      <c r="BE19" s="20">
        <v>1.6888463156976459E-2</v>
      </c>
      <c r="BF19" s="20">
        <v>0.38158016526570382</v>
      </c>
      <c r="BG19" s="20">
        <v>0.50358810157591116</v>
      </c>
    </row>
    <row r="21" spans="2:59" x14ac:dyDescent="0.35">
      <c r="B21" t="s">
        <v>260</v>
      </c>
    </row>
    <row r="22" spans="2:59" x14ac:dyDescent="0.35">
      <c r="B22" t="s">
        <v>9</v>
      </c>
    </row>
    <row r="24" spans="2:59" x14ac:dyDescent="0.35">
      <c r="B24"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BI25"/>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159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160</v>
      </c>
      <c r="C9" s="20">
        <v>0.1697205103513032</v>
      </c>
      <c r="D9" s="20">
        <v>0.1471619090802411</v>
      </c>
      <c r="E9" s="20">
        <v>0.23551173695505959</v>
      </c>
      <c r="F9" s="20">
        <v>0.20083423133309231</v>
      </c>
      <c r="G9" s="20">
        <v>0.16744068528675229</v>
      </c>
      <c r="H9" s="20">
        <v>0.13260055350043229</v>
      </c>
      <c r="I9" s="20">
        <v>0.13307581491561479</v>
      </c>
      <c r="K9" s="20">
        <v>0.18449684098391761</v>
      </c>
      <c r="L9" s="20">
        <v>0.15490962327131991</v>
      </c>
      <c r="N9" s="20">
        <v>0.13045551423059981</v>
      </c>
      <c r="O9" s="20">
        <v>4.6333248768085929E-2</v>
      </c>
      <c r="P9" s="20">
        <v>0.1740161640634996</v>
      </c>
      <c r="Q9" s="20">
        <v>0.12796730256351349</v>
      </c>
      <c r="R9" s="20">
        <v>0.194809359803473</v>
      </c>
      <c r="S9" s="20">
        <v>0.18196810164935859</v>
      </c>
      <c r="T9" s="20">
        <v>0.14103486504853599</v>
      </c>
      <c r="U9" s="20">
        <v>0.19212236890370729</v>
      </c>
      <c r="V9" s="20">
        <v>0.2280513007952169</v>
      </c>
      <c r="W9" s="20">
        <v>0.14938044436238551</v>
      </c>
      <c r="X9" s="20">
        <v>0.17120561140343671</v>
      </c>
      <c r="Y9" s="20">
        <v>0.16167628233520109</v>
      </c>
      <c r="AA9" s="20">
        <v>0.21722764885406429</v>
      </c>
      <c r="AB9" s="20">
        <v>0.17169548041694091</v>
      </c>
      <c r="AC9" s="20">
        <v>0.15186830163587761</v>
      </c>
      <c r="AD9" s="20">
        <v>0.13257111429964591</v>
      </c>
      <c r="AF9" s="20">
        <v>2.838158541960269E-2</v>
      </c>
      <c r="AG9" s="20">
        <v>0.46393315946504421</v>
      </c>
      <c r="AH9" s="20">
        <v>4.9523563238913791E-2</v>
      </c>
      <c r="AI9" s="20">
        <v>7.24339292124596E-2</v>
      </c>
      <c r="AJ9" s="20">
        <v>3.9722901066005581E-2</v>
      </c>
      <c r="AK9" s="20">
        <v>0</v>
      </c>
      <c r="AL9" s="20">
        <v>8.1681846926514562E-2</v>
      </c>
      <c r="AM9" s="20">
        <v>4.529948918629171E-2</v>
      </c>
      <c r="AN9" s="20">
        <v>0.1088151983031877</v>
      </c>
      <c r="AP9" s="20">
        <v>2.613990321752397E-2</v>
      </c>
      <c r="AQ9" s="20">
        <v>0.44919854897524281</v>
      </c>
      <c r="AR9" s="20">
        <v>4.9775574614300759E-2</v>
      </c>
      <c r="AS9" s="20">
        <v>2.4516701515612929E-2</v>
      </c>
      <c r="AT9" s="20">
        <v>2.909922907123412E-2</v>
      </c>
      <c r="AU9" s="20">
        <v>0</v>
      </c>
      <c r="AV9" s="20">
        <v>6.1459142810136147E-2</v>
      </c>
      <c r="AW9" s="20">
        <v>8.141985335319879E-2</v>
      </c>
      <c r="AY9" s="20">
        <v>3.4294142297327572E-2</v>
      </c>
      <c r="AZ9" s="20">
        <v>0.67719353522896708</v>
      </c>
      <c r="BA9" s="20">
        <v>3.5655149146171593E-2</v>
      </c>
      <c r="BB9" s="20">
        <v>4.5068382596612451E-2</v>
      </c>
      <c r="BC9" s="20">
        <v>3.5901965965920733E-2</v>
      </c>
      <c r="BD9" s="20">
        <v>0</v>
      </c>
      <c r="BE9" s="20">
        <v>1.8232902128931291E-2</v>
      </c>
      <c r="BF9" s="20">
        <v>6.7190141922993496E-2</v>
      </c>
      <c r="BG9" s="20">
        <v>7.2002681807033703E-2</v>
      </c>
    </row>
    <row r="10" spans="2:61" ht="19" customHeight="1" x14ac:dyDescent="0.35">
      <c r="B10" s="22" t="s">
        <v>161</v>
      </c>
      <c r="C10" s="20">
        <v>0.154232083648628</v>
      </c>
      <c r="D10" s="20">
        <v>0.1110074515090298</v>
      </c>
      <c r="E10" s="20">
        <v>0.12926237278368599</v>
      </c>
      <c r="F10" s="20">
        <v>0.1391849940317825</v>
      </c>
      <c r="G10" s="20">
        <v>0.14164140744901879</v>
      </c>
      <c r="H10" s="20">
        <v>0.14400968636611031</v>
      </c>
      <c r="I10" s="20">
        <v>0.23235167994065281</v>
      </c>
      <c r="K10" s="20">
        <v>0.1562344850015519</v>
      </c>
      <c r="L10" s="20">
        <v>0.15292171490188811</v>
      </c>
      <c r="N10" s="20">
        <v>8.0236255292137362E-2</v>
      </c>
      <c r="O10" s="20">
        <v>3.0268985337790929E-2</v>
      </c>
      <c r="P10" s="20">
        <v>0.1087949327901615</v>
      </c>
      <c r="Q10" s="20">
        <v>0.15458801058880081</v>
      </c>
      <c r="R10" s="20">
        <v>0.1177220282770902</v>
      </c>
      <c r="S10" s="20">
        <v>0.17345101184440639</v>
      </c>
      <c r="T10" s="20">
        <v>0.16345406330195431</v>
      </c>
      <c r="U10" s="20">
        <v>0.16431440297550501</v>
      </c>
      <c r="V10" s="20">
        <v>0.18023247055439959</v>
      </c>
      <c r="W10" s="20">
        <v>0.18640463035212129</v>
      </c>
      <c r="X10" s="20">
        <v>0.1365563015658221</v>
      </c>
      <c r="Y10" s="20">
        <v>0.23344295525473011</v>
      </c>
      <c r="AA10" s="20">
        <v>0.19585504732639381</v>
      </c>
      <c r="AB10" s="20">
        <v>0.16110137887804621</v>
      </c>
      <c r="AC10" s="20">
        <v>0.13379771963392539</v>
      </c>
      <c r="AD10" s="20">
        <v>0.120577437989609</v>
      </c>
      <c r="AF10" s="20">
        <v>0.42005023808589181</v>
      </c>
      <c r="AG10" s="20">
        <v>5.2801579334646097E-2</v>
      </c>
      <c r="AH10" s="20">
        <v>5.1351810008056227E-2</v>
      </c>
      <c r="AI10" s="20">
        <v>6.6839289067388383E-2</v>
      </c>
      <c r="AJ10" s="20">
        <v>1.560191093120044E-2</v>
      </c>
      <c r="AK10" s="20">
        <v>2.7342187803579689E-2</v>
      </c>
      <c r="AL10" s="20">
        <v>6.7803658344651255E-2</v>
      </c>
      <c r="AM10" s="20">
        <v>3.407660971222104E-2</v>
      </c>
      <c r="AN10" s="20">
        <v>6.1497609185625857E-2</v>
      </c>
      <c r="AP10" s="20">
        <v>0.5603881418055966</v>
      </c>
      <c r="AQ10" s="20">
        <v>8.7109169327263189E-2</v>
      </c>
      <c r="AR10" s="20">
        <v>4.3949912976504808E-2</v>
      </c>
      <c r="AS10" s="20">
        <v>2.290930368145945E-2</v>
      </c>
      <c r="AT10" s="20">
        <v>5.0927595517612258E-2</v>
      </c>
      <c r="AU10" s="20">
        <v>1.452347173176115E-2</v>
      </c>
      <c r="AV10" s="20">
        <v>0</v>
      </c>
      <c r="AW10" s="20">
        <v>7.2439005412099494E-2</v>
      </c>
      <c r="AY10" s="20">
        <v>0.88911233010636026</v>
      </c>
      <c r="AZ10" s="20">
        <v>4.0962053786139423E-2</v>
      </c>
      <c r="BA10" s="20">
        <v>0</v>
      </c>
      <c r="BB10" s="20">
        <v>2.7794057412418541E-2</v>
      </c>
      <c r="BC10" s="20">
        <v>2.568868466930899E-2</v>
      </c>
      <c r="BD10" s="20">
        <v>2.6140014125093682E-2</v>
      </c>
      <c r="BE10" s="20">
        <v>3.4600431028468069E-2</v>
      </c>
      <c r="BF10" s="20">
        <v>5.2312672408013162E-2</v>
      </c>
      <c r="BG10" s="20">
        <v>4.2074172381689777E-2</v>
      </c>
    </row>
    <row r="11" spans="2:61" ht="19" customHeight="1" x14ac:dyDescent="0.35">
      <c r="B11" s="22" t="s">
        <v>162</v>
      </c>
      <c r="C11" s="20">
        <v>9.0775846542392971E-2</v>
      </c>
      <c r="D11" s="20">
        <v>7.7407300108522037E-2</v>
      </c>
      <c r="E11" s="20">
        <v>8.8261758826529119E-2</v>
      </c>
      <c r="F11" s="20">
        <v>0.10379933635666019</v>
      </c>
      <c r="G11" s="20">
        <v>8.7185288695832974E-2</v>
      </c>
      <c r="H11" s="20">
        <v>0.1051046706305461</v>
      </c>
      <c r="I11" s="20">
        <v>8.4508862686060046E-2</v>
      </c>
      <c r="K11" s="20">
        <v>0.1004078094218627</v>
      </c>
      <c r="L11" s="20">
        <v>8.1728823370227854E-2</v>
      </c>
      <c r="N11" s="20">
        <v>6.9343014914246548E-2</v>
      </c>
      <c r="O11" s="20">
        <v>6.8819747296276421E-2</v>
      </c>
      <c r="P11" s="20">
        <v>5.0025308248064747E-2</v>
      </c>
      <c r="Q11" s="20">
        <v>0.10084209473307471</v>
      </c>
      <c r="R11" s="20">
        <v>7.1402597172574397E-2</v>
      </c>
      <c r="S11" s="20">
        <v>5.8438978682009091E-2</v>
      </c>
      <c r="T11" s="20">
        <v>0.10996502943634839</v>
      </c>
      <c r="U11" s="20">
        <v>5.8002260040441372E-2</v>
      </c>
      <c r="V11" s="20">
        <v>0.10977506668782511</v>
      </c>
      <c r="W11" s="20">
        <v>0.11942134415693791</v>
      </c>
      <c r="X11" s="20">
        <v>0.1310713358005853</v>
      </c>
      <c r="Y11" s="20">
        <v>0.10115634916185851</v>
      </c>
      <c r="AA11" s="20">
        <v>0.1200368656629713</v>
      </c>
      <c r="AB11" s="20">
        <v>9.2324607960311181E-2</v>
      </c>
      <c r="AC11" s="20">
        <v>7.1271010866689757E-2</v>
      </c>
      <c r="AD11" s="20">
        <v>7.5005248882481321E-2</v>
      </c>
      <c r="AF11" s="20">
        <v>5.3819292967192137E-2</v>
      </c>
      <c r="AG11" s="20">
        <v>7.9763484252562203E-2</v>
      </c>
      <c r="AH11" s="20">
        <v>0.57051309947663342</v>
      </c>
      <c r="AI11" s="20">
        <v>7.6696212788479587E-2</v>
      </c>
      <c r="AJ11" s="20">
        <v>8.9070815980286155E-2</v>
      </c>
      <c r="AK11" s="20">
        <v>0</v>
      </c>
      <c r="AL11" s="20">
        <v>3.1476922474743853E-2</v>
      </c>
      <c r="AM11" s="20">
        <v>1.6674878274927231E-2</v>
      </c>
      <c r="AN11" s="20">
        <v>4.2566188690529173E-2</v>
      </c>
      <c r="AP11" s="20">
        <v>4.6631977899013632E-2</v>
      </c>
      <c r="AQ11" s="20">
        <v>7.9528630669876199E-2</v>
      </c>
      <c r="AR11" s="20">
        <v>0.6008323251531088</v>
      </c>
      <c r="AS11" s="20">
        <v>3.654365495526201E-2</v>
      </c>
      <c r="AT11" s="20">
        <v>4.3603460308952867E-2</v>
      </c>
      <c r="AU11" s="20">
        <v>0</v>
      </c>
      <c r="AV11" s="20">
        <v>0</v>
      </c>
      <c r="AW11" s="20">
        <v>3.650706917451578E-2</v>
      </c>
      <c r="AY11" s="20">
        <v>2.1225412488903479E-2</v>
      </c>
      <c r="AZ11" s="20">
        <v>6.6867769336198563E-2</v>
      </c>
      <c r="BA11" s="20">
        <v>0.87791426560151953</v>
      </c>
      <c r="BB11" s="20">
        <v>4.6130250532885678E-2</v>
      </c>
      <c r="BC11" s="20">
        <v>1.821215373782252E-2</v>
      </c>
      <c r="BD11" s="20">
        <v>2.5196843726700741E-2</v>
      </c>
      <c r="BE11" s="20">
        <v>0</v>
      </c>
      <c r="BF11" s="20">
        <v>4.2277463167192282E-2</v>
      </c>
      <c r="BG11" s="20">
        <v>3.6315619310159621E-2</v>
      </c>
    </row>
    <row r="12" spans="2:61" ht="19" customHeight="1" x14ac:dyDescent="0.35">
      <c r="B12" s="22" t="s">
        <v>163</v>
      </c>
      <c r="C12" s="20">
        <v>0.21850525731105461</v>
      </c>
      <c r="D12" s="20">
        <v>0.13776472551796859</v>
      </c>
      <c r="E12" s="20">
        <v>0.1580317863200966</v>
      </c>
      <c r="F12" s="20">
        <v>0.17575374263582949</v>
      </c>
      <c r="G12" s="20">
        <v>0.28616606808117878</v>
      </c>
      <c r="H12" s="20">
        <v>0.24775643259280231</v>
      </c>
      <c r="I12" s="20">
        <v>0.28150653350119759</v>
      </c>
      <c r="K12" s="20">
        <v>0.24855849290936219</v>
      </c>
      <c r="L12" s="20">
        <v>0.19000434552030199</v>
      </c>
      <c r="N12" s="20">
        <v>9.7021371649628096E-2</v>
      </c>
      <c r="O12" s="20">
        <v>0.1254911281676897</v>
      </c>
      <c r="P12" s="20">
        <v>0.20616230703913299</v>
      </c>
      <c r="Q12" s="20">
        <v>0.23109361865321729</v>
      </c>
      <c r="R12" s="20">
        <v>0.26498339990741632</v>
      </c>
      <c r="S12" s="20">
        <v>0.25181506132693549</v>
      </c>
      <c r="T12" s="20">
        <v>0.2403344889462552</v>
      </c>
      <c r="U12" s="20">
        <v>0.26253813902441397</v>
      </c>
      <c r="V12" s="20">
        <v>0.18388298591616969</v>
      </c>
      <c r="W12" s="20">
        <v>0.21803824168735961</v>
      </c>
      <c r="X12" s="20">
        <v>0.23025816295338061</v>
      </c>
      <c r="Y12" s="20">
        <v>0.26882517012443502</v>
      </c>
      <c r="AA12" s="20">
        <v>0.14745663296467629</v>
      </c>
      <c r="AB12" s="20">
        <v>0.18970819929610869</v>
      </c>
      <c r="AC12" s="20">
        <v>0.30136922398754712</v>
      </c>
      <c r="AD12" s="20">
        <v>0.252766837714202</v>
      </c>
      <c r="AF12" s="20">
        <v>0.36306946554197472</v>
      </c>
      <c r="AG12" s="20">
        <v>0.13002742436319559</v>
      </c>
      <c r="AH12" s="20">
        <v>6.8246688481132647E-2</v>
      </c>
      <c r="AI12" s="20">
        <v>0.14428494161860439</v>
      </c>
      <c r="AJ12" s="20">
        <v>0.67193372648341887</v>
      </c>
      <c r="AK12" s="20">
        <v>4.3200255282522491E-2</v>
      </c>
      <c r="AL12" s="20">
        <v>0.21516109208081921</v>
      </c>
      <c r="AM12" s="20">
        <v>0.10465702568707511</v>
      </c>
      <c r="AN12" s="20">
        <v>0.17513668984480049</v>
      </c>
      <c r="AP12" s="20">
        <v>0.25787235788127438</v>
      </c>
      <c r="AQ12" s="20">
        <v>0.11796723032893271</v>
      </c>
      <c r="AR12" s="20">
        <v>8.1394990946970336E-2</v>
      </c>
      <c r="AS12" s="20">
        <v>8.0128221309057487E-2</v>
      </c>
      <c r="AT12" s="20">
        <v>0.7186194682343362</v>
      </c>
      <c r="AU12" s="20">
        <v>0</v>
      </c>
      <c r="AV12" s="20">
        <v>5.1081719466639197E-2</v>
      </c>
      <c r="AW12" s="20">
        <v>0.16038118885052549</v>
      </c>
      <c r="AY12" s="20">
        <v>9.2092104503394088E-3</v>
      </c>
      <c r="AZ12" s="20">
        <v>5.770954713298717E-2</v>
      </c>
      <c r="BA12" s="20">
        <v>1.454305486535395E-2</v>
      </c>
      <c r="BB12" s="20">
        <v>4.6942132103730751E-2</v>
      </c>
      <c r="BC12" s="20">
        <v>0.82710423622993412</v>
      </c>
      <c r="BD12" s="20">
        <v>1.290173214626089E-2</v>
      </c>
      <c r="BE12" s="20">
        <v>1.7021148922421781E-2</v>
      </c>
      <c r="BF12" s="20">
        <v>4.4430600417045232E-2</v>
      </c>
      <c r="BG12" s="20">
        <v>8.283002258322289E-2</v>
      </c>
    </row>
    <row r="13" spans="2:61" ht="19" customHeight="1" x14ac:dyDescent="0.35">
      <c r="B13" s="22" t="s">
        <v>164</v>
      </c>
      <c r="C13" s="20">
        <v>0.11120496826346971</v>
      </c>
      <c r="D13" s="20">
        <v>0.23968751667312191</v>
      </c>
      <c r="E13" s="20">
        <v>0.17543317139209089</v>
      </c>
      <c r="F13" s="20">
        <v>9.02516684599695E-2</v>
      </c>
      <c r="G13" s="20">
        <v>8.2909557410368193E-2</v>
      </c>
      <c r="H13" s="20">
        <v>5.9737578360774347E-2</v>
      </c>
      <c r="I13" s="20">
        <v>4.7889068450565751E-2</v>
      </c>
      <c r="K13" s="20">
        <v>0.10764649428582369</v>
      </c>
      <c r="L13" s="20">
        <v>0.1141077239743767</v>
      </c>
      <c r="N13" s="20">
        <v>8.2556802540552074E-2</v>
      </c>
      <c r="O13" s="20">
        <v>0</v>
      </c>
      <c r="P13" s="20">
        <v>9.6834451934603799E-2</v>
      </c>
      <c r="Q13" s="20">
        <v>0.11053763714660721</v>
      </c>
      <c r="R13" s="20">
        <v>0.13306386509172549</v>
      </c>
      <c r="S13" s="20">
        <v>0.1055408079291992</v>
      </c>
      <c r="T13" s="20">
        <v>0.1127089385439687</v>
      </c>
      <c r="U13" s="20">
        <v>0.1179077280811559</v>
      </c>
      <c r="V13" s="20">
        <v>0.15271646357814869</v>
      </c>
      <c r="W13" s="20">
        <v>0.1037039144762938</v>
      </c>
      <c r="X13" s="20">
        <v>0.13216856670796351</v>
      </c>
      <c r="Y13" s="20">
        <v>8.3086551190039534E-2</v>
      </c>
      <c r="AA13" s="20">
        <v>0.1123641249436577</v>
      </c>
      <c r="AB13" s="20">
        <v>0.1186300195626124</v>
      </c>
      <c r="AC13" s="20">
        <v>0.1052887130607725</v>
      </c>
      <c r="AD13" s="20">
        <v>0.107749500764102</v>
      </c>
      <c r="AF13" s="20">
        <v>2.015507364278938E-2</v>
      </c>
      <c r="AG13" s="20">
        <v>0.1311431767905106</v>
      </c>
      <c r="AH13" s="20">
        <v>9.3092776845636133E-2</v>
      </c>
      <c r="AI13" s="20">
        <v>0.51688828809934828</v>
      </c>
      <c r="AJ13" s="20">
        <v>1.802372311994354E-2</v>
      </c>
      <c r="AK13" s="20">
        <v>5.2208674554831101E-2</v>
      </c>
      <c r="AL13" s="20">
        <v>7.5671847033111514E-2</v>
      </c>
      <c r="AM13" s="20">
        <v>5.0022128886743518E-2</v>
      </c>
      <c r="AN13" s="20">
        <v>0.22024683959039529</v>
      </c>
      <c r="AP13" s="20">
        <v>1.6886262781336911E-2</v>
      </c>
      <c r="AQ13" s="20">
        <v>0.1103860430761118</v>
      </c>
      <c r="AR13" s="20">
        <v>9.7668839050314149E-2</v>
      </c>
      <c r="AS13" s="20">
        <v>0.68478327436902298</v>
      </c>
      <c r="AT13" s="20">
        <v>3.577856807496306E-2</v>
      </c>
      <c r="AU13" s="20">
        <v>2.5823288608590369E-2</v>
      </c>
      <c r="AV13" s="20">
        <v>4.2949588228628752E-2</v>
      </c>
      <c r="AW13" s="20">
        <v>8.4338832458917865E-2</v>
      </c>
      <c r="AY13" s="20">
        <v>3.43194824167247E-3</v>
      </c>
      <c r="AZ13" s="20">
        <v>4.3833149006488707E-2</v>
      </c>
      <c r="BA13" s="20">
        <v>7.7952694006147788E-3</v>
      </c>
      <c r="BB13" s="20">
        <v>0.75008821901721989</v>
      </c>
      <c r="BC13" s="20">
        <v>2.150150880269204E-2</v>
      </c>
      <c r="BD13" s="20">
        <v>1.2736955485654899E-2</v>
      </c>
      <c r="BE13" s="20">
        <v>8.9270803514614402E-3</v>
      </c>
      <c r="BF13" s="20">
        <v>2.622130692316291E-2</v>
      </c>
      <c r="BG13" s="20">
        <v>4.6500964917346482E-2</v>
      </c>
    </row>
    <row r="14" spans="2:61" ht="32" customHeight="1" x14ac:dyDescent="0.35">
      <c r="B14" s="22" t="s">
        <v>165</v>
      </c>
      <c r="C14" s="20">
        <v>3.2816033507795453E-2</v>
      </c>
      <c r="D14" s="20">
        <v>1.6052898620261439E-2</v>
      </c>
      <c r="E14" s="20">
        <v>3.5190649787916903E-2</v>
      </c>
      <c r="F14" s="20">
        <v>2.440369867652677E-2</v>
      </c>
      <c r="G14" s="20">
        <v>3.08014239214119E-2</v>
      </c>
      <c r="H14" s="20">
        <v>5.4899760815276553E-2</v>
      </c>
      <c r="I14" s="20">
        <v>3.5686069435922022E-2</v>
      </c>
      <c r="K14" s="20">
        <v>3.0339515372331968E-2</v>
      </c>
      <c r="L14" s="20">
        <v>3.5378803763503872E-2</v>
      </c>
      <c r="N14" s="20">
        <v>0.36477595165305021</v>
      </c>
      <c r="O14" s="20">
        <v>0</v>
      </c>
      <c r="P14" s="20">
        <v>0</v>
      </c>
      <c r="Q14" s="20">
        <v>0</v>
      </c>
      <c r="R14" s="20">
        <v>0</v>
      </c>
      <c r="S14" s="20">
        <v>0</v>
      </c>
      <c r="T14" s="20">
        <v>0</v>
      </c>
      <c r="U14" s="20">
        <v>0</v>
      </c>
      <c r="V14" s="20">
        <v>0</v>
      </c>
      <c r="W14" s="20">
        <v>0</v>
      </c>
      <c r="X14" s="20">
        <v>0</v>
      </c>
      <c r="Y14" s="20">
        <v>0</v>
      </c>
      <c r="AA14" s="20">
        <v>3.3824082954593632E-2</v>
      </c>
      <c r="AB14" s="20">
        <v>3.2009816019768891E-2</v>
      </c>
      <c r="AC14" s="20">
        <v>2.3322714515958881E-2</v>
      </c>
      <c r="AD14" s="20">
        <v>4.1017194571035753E-2</v>
      </c>
      <c r="AF14" s="20">
        <v>1.8591894294760531E-3</v>
      </c>
      <c r="AG14" s="20">
        <v>8.6689085332839876E-3</v>
      </c>
      <c r="AH14" s="20">
        <v>0</v>
      </c>
      <c r="AI14" s="20">
        <v>3.008527331064928E-2</v>
      </c>
      <c r="AJ14" s="20">
        <v>0</v>
      </c>
      <c r="AK14" s="20">
        <v>0.80012841880394825</v>
      </c>
      <c r="AL14" s="20">
        <v>3.4554831464072532E-3</v>
      </c>
      <c r="AM14" s="20">
        <v>1.623593313017975E-2</v>
      </c>
      <c r="AN14" s="20">
        <v>1.3389304808621371E-2</v>
      </c>
      <c r="AP14" s="20">
        <v>0</v>
      </c>
      <c r="AQ14" s="20">
        <v>9.2367023593456516E-3</v>
      </c>
      <c r="AR14" s="20">
        <v>7.30772733187864E-3</v>
      </c>
      <c r="AS14" s="20">
        <v>1.2130021114571871E-2</v>
      </c>
      <c r="AT14" s="20">
        <v>0</v>
      </c>
      <c r="AU14" s="20">
        <v>0.94296461344902749</v>
      </c>
      <c r="AV14" s="20">
        <v>0</v>
      </c>
      <c r="AW14" s="20">
        <v>2.4379090985862531E-3</v>
      </c>
      <c r="AY14" s="20">
        <v>0</v>
      </c>
      <c r="AZ14" s="20">
        <v>0</v>
      </c>
      <c r="BA14" s="20">
        <v>7.7983107012577994E-3</v>
      </c>
      <c r="BB14" s="20">
        <v>6.9201052291111356E-3</v>
      </c>
      <c r="BC14" s="20">
        <v>0</v>
      </c>
      <c r="BD14" s="20">
        <v>0.89480861320382288</v>
      </c>
      <c r="BE14" s="20">
        <v>0</v>
      </c>
      <c r="BF14" s="20">
        <v>5.7034487014164977E-3</v>
      </c>
      <c r="BG14" s="20">
        <v>9.6714743467098876E-3</v>
      </c>
    </row>
    <row r="15" spans="2:61" ht="19" customHeight="1" x14ac:dyDescent="0.35">
      <c r="B15" s="22" t="s">
        <v>166</v>
      </c>
      <c r="C15" s="20">
        <v>8.4117447080967328E-3</v>
      </c>
      <c r="D15" s="20">
        <v>6.340213552328844E-3</v>
      </c>
      <c r="E15" s="20">
        <v>5.2505485612568794E-3</v>
      </c>
      <c r="F15" s="20">
        <v>1.618555896757197E-2</v>
      </c>
      <c r="G15" s="20">
        <v>7.2737469169158421E-3</v>
      </c>
      <c r="H15" s="20">
        <v>1.8863451812333561E-2</v>
      </c>
      <c r="I15" s="20">
        <v>0</v>
      </c>
      <c r="K15" s="20">
        <v>4.6637505352283707E-3</v>
      </c>
      <c r="L15" s="20">
        <v>1.123644342429197E-2</v>
      </c>
      <c r="N15" s="20">
        <v>0</v>
      </c>
      <c r="O15" s="20">
        <v>0</v>
      </c>
      <c r="P15" s="20">
        <v>0.1675781930261388</v>
      </c>
      <c r="Q15" s="20">
        <v>0</v>
      </c>
      <c r="R15" s="20">
        <v>0</v>
      </c>
      <c r="S15" s="20">
        <v>0</v>
      </c>
      <c r="T15" s="20">
        <v>0</v>
      </c>
      <c r="U15" s="20">
        <v>0</v>
      </c>
      <c r="V15" s="20">
        <v>0</v>
      </c>
      <c r="W15" s="20">
        <v>0</v>
      </c>
      <c r="X15" s="20">
        <v>0</v>
      </c>
      <c r="Y15" s="20">
        <v>0</v>
      </c>
      <c r="AA15" s="20">
        <v>1.042849393569862E-2</v>
      </c>
      <c r="AB15" s="20">
        <v>5.7895967106020643E-3</v>
      </c>
      <c r="AC15" s="20">
        <v>1.004571297190816E-2</v>
      </c>
      <c r="AD15" s="20">
        <v>7.5450816742417834E-3</v>
      </c>
      <c r="AF15" s="20">
        <v>0</v>
      </c>
      <c r="AG15" s="20">
        <v>1.6802031360587579E-2</v>
      </c>
      <c r="AH15" s="20">
        <v>0</v>
      </c>
      <c r="AI15" s="20">
        <v>0</v>
      </c>
      <c r="AJ15" s="20">
        <v>0</v>
      </c>
      <c r="AK15" s="20">
        <v>0</v>
      </c>
      <c r="AL15" s="20">
        <v>0</v>
      </c>
      <c r="AM15" s="20">
        <v>0</v>
      </c>
      <c r="AN15" s="20">
        <v>3.610486837020168E-2</v>
      </c>
      <c r="AP15" s="20">
        <v>2.640007055593474E-3</v>
      </c>
      <c r="AQ15" s="20">
        <v>1.2276006755898289E-2</v>
      </c>
      <c r="AR15" s="20">
        <v>0</v>
      </c>
      <c r="AS15" s="20">
        <v>0</v>
      </c>
      <c r="AT15" s="20">
        <v>3.179136667833865E-3</v>
      </c>
      <c r="AU15" s="20">
        <v>0</v>
      </c>
      <c r="AV15" s="20">
        <v>0</v>
      </c>
      <c r="AW15" s="20">
        <v>1.9672191241338521E-2</v>
      </c>
      <c r="AY15" s="20">
        <v>0</v>
      </c>
      <c r="AZ15" s="20">
        <v>0</v>
      </c>
      <c r="BA15" s="20">
        <v>0</v>
      </c>
      <c r="BB15" s="20">
        <v>0</v>
      </c>
      <c r="BC15" s="20">
        <v>1.7911937991280189E-3</v>
      </c>
      <c r="BD15" s="20">
        <v>0</v>
      </c>
      <c r="BE15" s="20">
        <v>8.5219614201258783E-3</v>
      </c>
      <c r="BF15" s="20">
        <v>5.1828892777117837E-3</v>
      </c>
      <c r="BG15" s="20">
        <v>0.13338113393279219</v>
      </c>
    </row>
    <row r="16" spans="2:61" ht="32" customHeight="1" x14ac:dyDescent="0.35">
      <c r="B16" s="22" t="s">
        <v>167</v>
      </c>
      <c r="C16" s="20">
        <v>1.43300444873327E-2</v>
      </c>
      <c r="D16" s="20">
        <v>4.3379541408291547E-2</v>
      </c>
      <c r="E16" s="20">
        <v>1.7832235941908171E-2</v>
      </c>
      <c r="F16" s="20">
        <v>1.519882482409827E-2</v>
      </c>
      <c r="G16" s="20">
        <v>6.6887836062400332E-3</v>
      </c>
      <c r="H16" s="20">
        <v>5.2945130638876233E-3</v>
      </c>
      <c r="I16" s="20">
        <v>3.6712940617190789E-3</v>
      </c>
      <c r="K16" s="20">
        <v>1.0479689399513331E-2</v>
      </c>
      <c r="L16" s="20">
        <v>1.8159880537471699E-2</v>
      </c>
      <c r="N16" s="20">
        <v>1.105601526231921E-2</v>
      </c>
      <c r="O16" s="20">
        <v>0.116542957262646</v>
      </c>
      <c r="P16" s="20">
        <v>9.9549538508977992E-3</v>
      </c>
      <c r="Q16" s="20">
        <v>2.1040297454405041E-2</v>
      </c>
      <c r="R16" s="20">
        <v>1.337738023867688E-2</v>
      </c>
      <c r="S16" s="20">
        <v>2.4274631507833811E-2</v>
      </c>
      <c r="T16" s="20">
        <v>3.048015048840988E-2</v>
      </c>
      <c r="U16" s="20">
        <v>5.8314511184532599E-3</v>
      </c>
      <c r="V16" s="20">
        <v>1.422911437440234E-2</v>
      </c>
      <c r="W16" s="20">
        <v>3.500385879300922E-3</v>
      </c>
      <c r="X16" s="20">
        <v>0</v>
      </c>
      <c r="Y16" s="20">
        <v>0</v>
      </c>
      <c r="AA16" s="20">
        <v>6.0109047366029237E-3</v>
      </c>
      <c r="AB16" s="20">
        <v>1.7075380017815361E-2</v>
      </c>
      <c r="AC16" s="20">
        <v>1.560547115688497E-2</v>
      </c>
      <c r="AD16" s="20">
        <v>1.9372345347840169E-2</v>
      </c>
      <c r="AF16" s="20">
        <v>1.6525981711374099E-3</v>
      </c>
      <c r="AG16" s="20">
        <v>6.9643261782666704E-3</v>
      </c>
      <c r="AH16" s="20">
        <v>3.6468693295517038E-2</v>
      </c>
      <c r="AI16" s="20">
        <v>1.8944416188194198E-2</v>
      </c>
      <c r="AJ16" s="20">
        <v>1.5942483310343411E-2</v>
      </c>
      <c r="AK16" s="20">
        <v>1.5340761259517791E-2</v>
      </c>
      <c r="AL16" s="20">
        <v>1.384993628054083E-2</v>
      </c>
      <c r="AM16" s="20">
        <v>1.6383555344234749E-2</v>
      </c>
      <c r="AN16" s="20">
        <v>5.0992033869122953E-2</v>
      </c>
      <c r="AP16" s="20">
        <v>6.1882192646780521E-3</v>
      </c>
      <c r="AQ16" s="20">
        <v>7.8289665456338572E-3</v>
      </c>
      <c r="AR16" s="20">
        <v>2.6983391353549512E-2</v>
      </c>
      <c r="AS16" s="20">
        <v>2.2920053817218448E-2</v>
      </c>
      <c r="AT16" s="20">
        <v>7.5888946549304854E-3</v>
      </c>
      <c r="AU16" s="20">
        <v>1.668862621062114E-2</v>
      </c>
      <c r="AV16" s="20">
        <v>2.0698147304754621E-2</v>
      </c>
      <c r="AW16" s="20">
        <v>2.8496224668771351E-2</v>
      </c>
      <c r="AY16" s="20">
        <v>0</v>
      </c>
      <c r="AZ16" s="20">
        <v>9.7410558886831047E-3</v>
      </c>
      <c r="BA16" s="20">
        <v>0</v>
      </c>
      <c r="BB16" s="20">
        <v>1.972397809721985E-2</v>
      </c>
      <c r="BC16" s="20">
        <v>8.6178016942780981E-3</v>
      </c>
      <c r="BD16" s="20">
        <v>1.466626295211769E-2</v>
      </c>
      <c r="BE16" s="20">
        <v>1.6613642188476892E-2</v>
      </c>
      <c r="BF16" s="20">
        <v>6.2680454092846729E-3</v>
      </c>
      <c r="BG16" s="20">
        <v>0.1126779487401211</v>
      </c>
    </row>
    <row r="17" spans="2:59" ht="19" customHeight="1" x14ac:dyDescent="0.35">
      <c r="B17" s="22" t="s">
        <v>168</v>
      </c>
      <c r="C17" s="20">
        <v>1.309922613033605E-2</v>
      </c>
      <c r="D17" s="20">
        <v>4.6862087329278719E-2</v>
      </c>
      <c r="E17" s="20">
        <v>6.6674834422817287E-3</v>
      </c>
      <c r="F17" s="20">
        <v>1.10476753774065E-2</v>
      </c>
      <c r="G17" s="20">
        <v>1.209820332496828E-2</v>
      </c>
      <c r="H17" s="20">
        <v>1.0548383522469571E-2</v>
      </c>
      <c r="I17" s="20">
        <v>0</v>
      </c>
      <c r="K17" s="20">
        <v>1.416004627064949E-2</v>
      </c>
      <c r="L17" s="20">
        <v>1.0891600135236171E-2</v>
      </c>
      <c r="N17" s="20">
        <v>1.5745957163226781E-2</v>
      </c>
      <c r="O17" s="20">
        <v>0.22965924500141149</v>
      </c>
      <c r="P17" s="20">
        <v>0</v>
      </c>
      <c r="Q17" s="20">
        <v>0</v>
      </c>
      <c r="R17" s="20">
        <v>0</v>
      </c>
      <c r="S17" s="20">
        <v>2.2443760189315431E-2</v>
      </c>
      <c r="T17" s="20">
        <v>7.8020833495488426E-3</v>
      </c>
      <c r="U17" s="20">
        <v>9.0730127501631626E-3</v>
      </c>
      <c r="V17" s="20">
        <v>4.4082186619078152E-3</v>
      </c>
      <c r="W17" s="20">
        <v>8.1008782233611826E-3</v>
      </c>
      <c r="X17" s="20">
        <v>0</v>
      </c>
      <c r="Y17" s="20">
        <v>0</v>
      </c>
      <c r="AA17" s="20">
        <v>8.3329366964170239E-3</v>
      </c>
      <c r="AB17" s="20">
        <v>1.5582572626733E-2</v>
      </c>
      <c r="AC17" s="20">
        <v>6.4349991344850206E-3</v>
      </c>
      <c r="AD17" s="20">
        <v>2.1567745104732899E-2</v>
      </c>
      <c r="AF17" s="20">
        <v>1.7264207909271051E-3</v>
      </c>
      <c r="AG17" s="20">
        <v>3.65855076889403E-3</v>
      </c>
      <c r="AH17" s="20">
        <v>2.7144173051544079E-2</v>
      </c>
      <c r="AI17" s="20">
        <v>1.7988179117396239E-2</v>
      </c>
      <c r="AJ17" s="20">
        <v>0</v>
      </c>
      <c r="AK17" s="20">
        <v>0</v>
      </c>
      <c r="AL17" s="20">
        <v>3.07463111641705E-3</v>
      </c>
      <c r="AM17" s="20">
        <v>1.511601953603E-2</v>
      </c>
      <c r="AN17" s="20">
        <v>7.8289899005873798E-2</v>
      </c>
      <c r="AP17" s="20">
        <v>2.6477192269116451E-3</v>
      </c>
      <c r="AQ17" s="20">
        <v>1.764563423766987E-3</v>
      </c>
      <c r="AR17" s="20">
        <v>0</v>
      </c>
      <c r="AS17" s="20">
        <v>2.3503316791832801E-2</v>
      </c>
      <c r="AT17" s="20">
        <v>2.10625746824087E-2</v>
      </c>
      <c r="AU17" s="20">
        <v>0</v>
      </c>
      <c r="AV17" s="20">
        <v>0</v>
      </c>
      <c r="AW17" s="20">
        <v>4.1421018296287852E-2</v>
      </c>
      <c r="AY17" s="20">
        <v>0</v>
      </c>
      <c r="AZ17" s="20">
        <v>2.6882204896462999E-3</v>
      </c>
      <c r="BA17" s="20">
        <v>1.649906458300511E-2</v>
      </c>
      <c r="BB17" s="20">
        <v>1.903778745372052E-2</v>
      </c>
      <c r="BC17" s="20">
        <v>1.9980067678486671E-3</v>
      </c>
      <c r="BD17" s="20">
        <v>0</v>
      </c>
      <c r="BE17" s="20">
        <v>0</v>
      </c>
      <c r="BF17" s="20">
        <v>8.7555434202396774E-3</v>
      </c>
      <c r="BG17" s="20">
        <v>0.150338523127554</v>
      </c>
    </row>
    <row r="18" spans="2:59" ht="19" customHeight="1" x14ac:dyDescent="0.35">
      <c r="B18" s="22" t="s">
        <v>169</v>
      </c>
      <c r="C18" s="20">
        <v>1.767918776852502E-2</v>
      </c>
      <c r="D18" s="20">
        <v>9.5215380205191987E-3</v>
      </c>
      <c r="E18" s="20">
        <v>5.6192532444450599E-3</v>
      </c>
      <c r="F18" s="20">
        <v>1.2075144277233701E-2</v>
      </c>
      <c r="G18" s="20">
        <v>2.0666386624446038E-2</v>
      </c>
      <c r="H18" s="20">
        <v>2.6481510233188729E-2</v>
      </c>
      <c r="I18" s="20">
        <v>2.9088528446479609E-2</v>
      </c>
      <c r="K18" s="20">
        <v>2.603868923239467E-2</v>
      </c>
      <c r="L18" s="20">
        <v>9.5698479329129477E-3</v>
      </c>
      <c r="N18" s="20">
        <v>1.0242459120021381E-2</v>
      </c>
      <c r="O18" s="20">
        <v>0.1530624311645041</v>
      </c>
      <c r="P18" s="20">
        <v>0</v>
      </c>
      <c r="Q18" s="20">
        <v>0</v>
      </c>
      <c r="R18" s="20">
        <v>2.395373336850206E-2</v>
      </c>
      <c r="S18" s="20">
        <v>1.064164208343764E-2</v>
      </c>
      <c r="T18" s="20">
        <v>8.8840030881483373E-3</v>
      </c>
      <c r="U18" s="20">
        <v>1.230027558370626E-2</v>
      </c>
      <c r="V18" s="20">
        <v>2.2363165946835961E-2</v>
      </c>
      <c r="W18" s="20">
        <v>1.176166939890913E-2</v>
      </c>
      <c r="X18" s="20">
        <v>5.1510083947583036E-3</v>
      </c>
      <c r="Y18" s="20">
        <v>2.1160552468789139E-2</v>
      </c>
      <c r="AA18" s="20">
        <v>2.2292239025455789E-2</v>
      </c>
      <c r="AB18" s="20">
        <v>2.00725452052763E-2</v>
      </c>
      <c r="AC18" s="20">
        <v>1.286067598624911E-2</v>
      </c>
      <c r="AD18" s="20">
        <v>1.4503097383348091E-2</v>
      </c>
      <c r="AF18" s="20">
        <v>1.5988488631667439E-2</v>
      </c>
      <c r="AG18" s="20">
        <v>1.0503554777290321E-2</v>
      </c>
      <c r="AH18" s="20">
        <v>0</v>
      </c>
      <c r="AI18" s="20">
        <v>0</v>
      </c>
      <c r="AJ18" s="20">
        <v>9.612675339640521E-2</v>
      </c>
      <c r="AK18" s="20">
        <v>1.5634798826958458E-2</v>
      </c>
      <c r="AL18" s="20">
        <v>0</v>
      </c>
      <c r="AM18" s="20">
        <v>0</v>
      </c>
      <c r="AN18" s="20">
        <v>6.8947154491153725E-2</v>
      </c>
      <c r="AP18" s="20">
        <v>5.5214761147313503E-3</v>
      </c>
      <c r="AQ18" s="20">
        <v>1.090514408828188E-2</v>
      </c>
      <c r="AR18" s="20">
        <v>0</v>
      </c>
      <c r="AS18" s="20">
        <v>0</v>
      </c>
      <c r="AT18" s="20">
        <v>3.6552796039517561E-2</v>
      </c>
      <c r="AU18" s="20">
        <v>0</v>
      </c>
      <c r="AV18" s="20">
        <v>0</v>
      </c>
      <c r="AW18" s="20">
        <v>4.5456401917372442E-2</v>
      </c>
      <c r="AY18" s="20">
        <v>0</v>
      </c>
      <c r="AZ18" s="20">
        <v>0</v>
      </c>
      <c r="BA18" s="20">
        <v>0</v>
      </c>
      <c r="BB18" s="20">
        <v>0</v>
      </c>
      <c r="BC18" s="20">
        <v>4.3486671019988352E-3</v>
      </c>
      <c r="BD18" s="20">
        <v>0</v>
      </c>
      <c r="BE18" s="20">
        <v>0</v>
      </c>
      <c r="BF18" s="20">
        <v>1.7430521274511172E-2</v>
      </c>
      <c r="BG18" s="20">
        <v>0.28673465291050182</v>
      </c>
    </row>
    <row r="19" spans="2:59" ht="19" customHeight="1" x14ac:dyDescent="0.35">
      <c r="B19" s="22" t="s">
        <v>170</v>
      </c>
      <c r="C19" s="20">
        <v>6.4587910406230117E-2</v>
      </c>
      <c r="D19" s="20">
        <v>5.8367326326949777E-2</v>
      </c>
      <c r="E19" s="20">
        <v>7.0080466131217711E-2</v>
      </c>
      <c r="F19" s="20">
        <v>7.4759438082288451E-2</v>
      </c>
      <c r="G19" s="20">
        <v>5.8067136020272497E-2</v>
      </c>
      <c r="H19" s="20">
        <v>8.1425799917113073E-2</v>
      </c>
      <c r="I19" s="20">
        <v>5.0070080190746651E-2</v>
      </c>
      <c r="K19" s="20">
        <v>4.8989678767037408E-2</v>
      </c>
      <c r="L19" s="20">
        <v>8.0130557539020833E-2</v>
      </c>
      <c r="N19" s="20">
        <v>4.2285962744560299E-2</v>
      </c>
      <c r="O19" s="20">
        <v>6.786842915849893E-2</v>
      </c>
      <c r="P19" s="20">
        <v>6.9710211497779798E-2</v>
      </c>
      <c r="Q19" s="20">
        <v>0.13146152769428621</v>
      </c>
      <c r="R19" s="20">
        <v>6.9397276293270319E-2</v>
      </c>
      <c r="S19" s="20">
        <v>7.0502657174678157E-2</v>
      </c>
      <c r="T19" s="20">
        <v>8.733732521838114E-2</v>
      </c>
      <c r="U19" s="20">
        <v>6.2319338354472259E-2</v>
      </c>
      <c r="V19" s="20">
        <v>2.6853559043242919E-2</v>
      </c>
      <c r="W19" s="20">
        <v>8.8778986868636292E-2</v>
      </c>
      <c r="X19" s="20">
        <v>7.5742088883795189E-2</v>
      </c>
      <c r="Y19" s="20">
        <v>4.0579477417974061E-2</v>
      </c>
      <c r="AA19" s="20">
        <v>2.983563101417919E-2</v>
      </c>
      <c r="AB19" s="20">
        <v>5.428478847138709E-2</v>
      </c>
      <c r="AC19" s="20">
        <v>7.0571186604261232E-2</v>
      </c>
      <c r="AD19" s="20">
        <v>0.10772451350714771</v>
      </c>
      <c r="AF19" s="20">
        <v>1.8866550864057981E-2</v>
      </c>
      <c r="AG19" s="20">
        <v>1.8620946967400631E-2</v>
      </c>
      <c r="AH19" s="20">
        <v>2.924096148882465E-2</v>
      </c>
      <c r="AI19" s="20">
        <v>1.1359364644352639E-2</v>
      </c>
      <c r="AJ19" s="20">
        <v>1.7996641342658781E-2</v>
      </c>
      <c r="AK19" s="20">
        <v>0</v>
      </c>
      <c r="AL19" s="20">
        <v>0.31479405264089061</v>
      </c>
      <c r="AM19" s="20">
        <v>0.1388866953126649</v>
      </c>
      <c r="AN19" s="20">
        <v>4.7918069727224261E-2</v>
      </c>
      <c r="AP19" s="20">
        <v>3.2709636433038902E-3</v>
      </c>
      <c r="AQ19" s="20">
        <v>2.0135189949089961E-2</v>
      </c>
      <c r="AR19" s="20">
        <v>5.8922862433088306E-3</v>
      </c>
      <c r="AS19" s="20">
        <v>2.4941358759754499E-2</v>
      </c>
      <c r="AT19" s="20">
        <v>1.7124053736662089E-2</v>
      </c>
      <c r="AU19" s="20">
        <v>0</v>
      </c>
      <c r="AV19" s="20">
        <v>0.13656321260634571</v>
      </c>
      <c r="AW19" s="20">
        <v>0.2655075690959634</v>
      </c>
      <c r="AY19" s="20">
        <v>1.4934917792178089E-2</v>
      </c>
      <c r="AZ19" s="20">
        <v>2.437055118161225E-2</v>
      </c>
      <c r="BA19" s="20">
        <v>0</v>
      </c>
      <c r="BB19" s="20">
        <v>3.4164226209167522E-3</v>
      </c>
      <c r="BC19" s="20">
        <v>1.164539516284818E-2</v>
      </c>
      <c r="BD19" s="20">
        <v>0</v>
      </c>
      <c r="BE19" s="20">
        <v>0.74439517716232373</v>
      </c>
      <c r="BF19" s="20">
        <v>0.1049234459210228</v>
      </c>
      <c r="BG19" s="20">
        <v>0</v>
      </c>
    </row>
    <row r="20" spans="2:59" ht="19" customHeight="1" x14ac:dyDescent="0.35">
      <c r="B20" s="22" t="s">
        <v>135</v>
      </c>
      <c r="C20" s="20">
        <v>0.1046371868748355</v>
      </c>
      <c r="D20" s="20">
        <v>0.10644749185348711</v>
      </c>
      <c r="E20" s="20">
        <v>7.2858536613511327E-2</v>
      </c>
      <c r="F20" s="20">
        <v>0.1365056869775402</v>
      </c>
      <c r="G20" s="20">
        <v>9.9061312662594367E-2</v>
      </c>
      <c r="H20" s="20">
        <v>0.1132776591850654</v>
      </c>
      <c r="I20" s="20">
        <v>0.1021520683710417</v>
      </c>
      <c r="K20" s="20">
        <v>6.7984507820326723E-2</v>
      </c>
      <c r="L20" s="20">
        <v>0.14096063562944791</v>
      </c>
      <c r="N20" s="20">
        <v>9.6280695429658378E-2</v>
      </c>
      <c r="O20" s="20">
        <v>0.1619538278430965</v>
      </c>
      <c r="P20" s="20">
        <v>0.11692347754972079</v>
      </c>
      <c r="Q20" s="20">
        <v>0.1224695111660952</v>
      </c>
      <c r="R20" s="20">
        <v>0.1112903598472714</v>
      </c>
      <c r="S20" s="20">
        <v>0.10092334761282611</v>
      </c>
      <c r="T20" s="20">
        <v>9.7999052578449347E-2</v>
      </c>
      <c r="U20" s="20">
        <v>0.1155910231679815</v>
      </c>
      <c r="V20" s="20">
        <v>7.7487654441850698E-2</v>
      </c>
      <c r="W20" s="20">
        <v>0.1109095045946942</v>
      </c>
      <c r="X20" s="20">
        <v>0.1178469242902582</v>
      </c>
      <c r="Y20" s="20">
        <v>9.0072662046972646E-2</v>
      </c>
      <c r="AA20" s="20">
        <v>9.6335391885289473E-2</v>
      </c>
      <c r="AB20" s="20">
        <v>0.12172561483439789</v>
      </c>
      <c r="AC20" s="20">
        <v>9.7564270445440165E-2</v>
      </c>
      <c r="AD20" s="20">
        <v>9.9599882761613412E-2</v>
      </c>
      <c r="AF20" s="20">
        <v>7.4431096455283327E-2</v>
      </c>
      <c r="AG20" s="20">
        <v>7.7112857208318147E-2</v>
      </c>
      <c r="AH20" s="20">
        <v>7.4418234113741891E-2</v>
      </c>
      <c r="AI20" s="20">
        <v>4.4480105953127347E-2</v>
      </c>
      <c r="AJ20" s="20">
        <v>3.5581044369737948E-2</v>
      </c>
      <c r="AK20" s="20">
        <v>4.6144903468642362E-2</v>
      </c>
      <c r="AL20" s="20">
        <v>0.19303052995590389</v>
      </c>
      <c r="AM20" s="20">
        <v>0.56264766492963192</v>
      </c>
      <c r="AN20" s="20">
        <v>9.6096144113263907E-2</v>
      </c>
      <c r="AP20" s="20">
        <v>7.1812971110035984E-2</v>
      </c>
      <c r="AQ20" s="20">
        <v>9.3663804500556669E-2</v>
      </c>
      <c r="AR20" s="20">
        <v>8.6194952330064245E-2</v>
      </c>
      <c r="AS20" s="20">
        <v>6.762409368620749E-2</v>
      </c>
      <c r="AT20" s="20">
        <v>3.6464223011548787E-2</v>
      </c>
      <c r="AU20" s="20">
        <v>0</v>
      </c>
      <c r="AV20" s="20">
        <v>0.68724818958349587</v>
      </c>
      <c r="AW20" s="20">
        <v>0.16192273643242269</v>
      </c>
      <c r="AY20" s="20">
        <v>2.779203862321878E-2</v>
      </c>
      <c r="AZ20" s="20">
        <v>7.6634117949277381E-2</v>
      </c>
      <c r="BA20" s="20">
        <v>3.9794885702077183E-2</v>
      </c>
      <c r="BB20" s="20">
        <v>3.48786649361644E-2</v>
      </c>
      <c r="BC20" s="20">
        <v>4.3190386068219677E-2</v>
      </c>
      <c r="BD20" s="20">
        <v>1.3549578360349311E-2</v>
      </c>
      <c r="BE20" s="20">
        <v>0.15168765679779089</v>
      </c>
      <c r="BF20" s="20">
        <v>0.61930392115740651</v>
      </c>
      <c r="BG20" s="20">
        <v>2.747280594286863E-2</v>
      </c>
    </row>
    <row r="22" spans="2:59" x14ac:dyDescent="0.35">
      <c r="B22" t="s">
        <v>260</v>
      </c>
    </row>
    <row r="23" spans="2:59" x14ac:dyDescent="0.35">
      <c r="B23" t="s">
        <v>9</v>
      </c>
    </row>
    <row r="25" spans="2:59" x14ac:dyDescent="0.35">
      <c r="B25"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BI25"/>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171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160</v>
      </c>
      <c r="C9" s="20">
        <v>0.24641255623462069</v>
      </c>
      <c r="D9" s="20">
        <v>0.1990890805026507</v>
      </c>
      <c r="E9" s="20">
        <v>0.32526388188139638</v>
      </c>
      <c r="F9" s="20">
        <v>0.27741830850465549</v>
      </c>
      <c r="G9" s="20">
        <v>0.23403624774586321</v>
      </c>
      <c r="H9" s="20">
        <v>0.2397794421804349</v>
      </c>
      <c r="I9" s="20">
        <v>0.20351463270099551</v>
      </c>
      <c r="K9" s="20">
        <v>0.26200659446982272</v>
      </c>
      <c r="L9" s="20">
        <v>0.23112433531814799</v>
      </c>
      <c r="N9" s="20">
        <v>0.2013836200703242</v>
      </c>
      <c r="O9" s="20">
        <v>7.6440365286770534E-2</v>
      </c>
      <c r="P9" s="20">
        <v>0.2185059037524876</v>
      </c>
      <c r="Q9" s="20">
        <v>0.27753458663778002</v>
      </c>
      <c r="R9" s="20">
        <v>0.34658778108525701</v>
      </c>
      <c r="S9" s="20">
        <v>0.247372356837123</v>
      </c>
      <c r="T9" s="20">
        <v>0.25443607053647771</v>
      </c>
      <c r="U9" s="20">
        <v>0.24452523965118561</v>
      </c>
      <c r="V9" s="20">
        <v>0.32873207726585318</v>
      </c>
      <c r="W9" s="20">
        <v>0.1656258455332919</v>
      </c>
      <c r="X9" s="20">
        <v>0.2543998922024866</v>
      </c>
      <c r="Y9" s="20">
        <v>0.2037335178059804</v>
      </c>
      <c r="AA9" s="20">
        <v>0.31779850760860129</v>
      </c>
      <c r="AB9" s="20">
        <v>0.24023136650101071</v>
      </c>
      <c r="AC9" s="20">
        <v>0.21789359177195941</v>
      </c>
      <c r="AD9" s="20">
        <v>0.20157103931884959</v>
      </c>
      <c r="AF9" s="20">
        <v>0.1076024771985451</v>
      </c>
      <c r="AG9" s="20">
        <v>0.57996894859268733</v>
      </c>
      <c r="AH9" s="20">
        <v>0.1548703247580378</v>
      </c>
      <c r="AI9" s="20">
        <v>9.771315456027041E-2</v>
      </c>
      <c r="AJ9" s="20">
        <v>0.1056490318497131</v>
      </c>
      <c r="AK9" s="20">
        <v>3.0612487111393961E-2</v>
      </c>
      <c r="AL9" s="20">
        <v>0.14953811411342061</v>
      </c>
      <c r="AM9" s="20">
        <v>7.9384457381713597E-2</v>
      </c>
      <c r="AN9" s="20">
        <v>0.11941047818089261</v>
      </c>
      <c r="AP9" s="20">
        <v>7.760661745891996E-2</v>
      </c>
      <c r="AQ9" s="20">
        <v>0.59437772849007464</v>
      </c>
      <c r="AR9" s="20">
        <v>0.1467963480225167</v>
      </c>
      <c r="AS9" s="20">
        <v>7.6061797733640149E-2</v>
      </c>
      <c r="AT9" s="20">
        <v>6.2708483544337099E-2</v>
      </c>
      <c r="AU9" s="20">
        <v>3.5042551656825481E-2</v>
      </c>
      <c r="AV9" s="20">
        <v>4.0361203790083712E-2</v>
      </c>
      <c r="AW9" s="20">
        <v>0.1196187828164316</v>
      </c>
      <c r="AY9" s="20">
        <v>0.11761443352685</v>
      </c>
      <c r="AZ9" s="20">
        <v>0.83433569021110443</v>
      </c>
      <c r="BA9" s="20">
        <v>8.1580694382240651E-2</v>
      </c>
      <c r="BB9" s="20">
        <v>0.1176321697519819</v>
      </c>
      <c r="BC9" s="20">
        <v>6.9484218177739115E-2</v>
      </c>
      <c r="BD9" s="20">
        <v>4.434559899295723E-2</v>
      </c>
      <c r="BE9" s="20">
        <v>1.5961510293522749E-2</v>
      </c>
      <c r="BF9" s="20">
        <v>0.17988024340016109</v>
      </c>
      <c r="BG9" s="20">
        <v>0.1023948481857368</v>
      </c>
    </row>
    <row r="10" spans="2:61" ht="19" customHeight="1" x14ac:dyDescent="0.35">
      <c r="B10" s="22" t="s">
        <v>161</v>
      </c>
      <c r="C10" s="20">
        <v>0.13756897499388709</v>
      </c>
      <c r="D10" s="20">
        <v>7.4893023574440637E-2</v>
      </c>
      <c r="E10" s="20">
        <v>0.106623124073353</v>
      </c>
      <c r="F10" s="20">
        <v>0.105663792659628</v>
      </c>
      <c r="G10" s="20">
        <v>0.1408722020743173</v>
      </c>
      <c r="H10" s="20">
        <v>0.13418341706342901</v>
      </c>
      <c r="I10" s="20">
        <v>0.229673333075394</v>
      </c>
      <c r="K10" s="20">
        <v>0.14244626745273109</v>
      </c>
      <c r="L10" s="20">
        <v>0.13337390479521721</v>
      </c>
      <c r="N10" s="20">
        <v>8.2443123201673796E-2</v>
      </c>
      <c r="O10" s="20">
        <v>7.1938527674449457E-2</v>
      </c>
      <c r="P10" s="20">
        <v>0.1134475703709225</v>
      </c>
      <c r="Q10" s="20">
        <v>0.12620691751968269</v>
      </c>
      <c r="R10" s="20">
        <v>8.1574244072182708E-2</v>
      </c>
      <c r="S10" s="20">
        <v>0.15170535045186731</v>
      </c>
      <c r="T10" s="20">
        <v>0.14697550536972509</v>
      </c>
      <c r="U10" s="20">
        <v>0.17542148365792021</v>
      </c>
      <c r="V10" s="20">
        <v>0.12527176823675021</v>
      </c>
      <c r="W10" s="20">
        <v>0.18017672494231871</v>
      </c>
      <c r="X10" s="20">
        <v>0.1096254379422274</v>
      </c>
      <c r="Y10" s="20">
        <v>0.22590461047507709</v>
      </c>
      <c r="AA10" s="20">
        <v>0.16150140085246439</v>
      </c>
      <c r="AB10" s="20">
        <v>0.14127781102585019</v>
      </c>
      <c r="AC10" s="20">
        <v>0.1229204724055122</v>
      </c>
      <c r="AD10" s="20">
        <v>0.12115630062502659</v>
      </c>
      <c r="AF10" s="20">
        <v>0.3763420459367694</v>
      </c>
      <c r="AG10" s="20">
        <v>3.0813108036694421E-2</v>
      </c>
      <c r="AH10" s="20">
        <v>5.6630334822559067E-2</v>
      </c>
      <c r="AI10" s="20">
        <v>7.3561629925698563E-2</v>
      </c>
      <c r="AJ10" s="20">
        <v>5.5274577697833623E-2</v>
      </c>
      <c r="AK10" s="20">
        <v>1.389621097474312E-2</v>
      </c>
      <c r="AL10" s="20">
        <v>6.5229652343164385E-2</v>
      </c>
      <c r="AM10" s="20">
        <v>8.0311029255905345E-2</v>
      </c>
      <c r="AN10" s="20">
        <v>5.1494229544819102E-2</v>
      </c>
      <c r="AP10" s="20">
        <v>0.50715427358049647</v>
      </c>
      <c r="AQ10" s="20">
        <v>5.643634627310317E-2</v>
      </c>
      <c r="AR10" s="20">
        <v>5.0707886959770819E-2</v>
      </c>
      <c r="AS10" s="20">
        <v>3.830063313471202E-2</v>
      </c>
      <c r="AT10" s="20">
        <v>5.5913235732457933E-2</v>
      </c>
      <c r="AU10" s="20">
        <v>0</v>
      </c>
      <c r="AV10" s="20">
        <v>5.9384281790111397E-2</v>
      </c>
      <c r="AW10" s="20">
        <v>6.9213012639993368E-2</v>
      </c>
      <c r="AY10" s="20">
        <v>0.8016258138965342</v>
      </c>
      <c r="AZ10" s="20">
        <v>1.1646893560753531E-2</v>
      </c>
      <c r="BA10" s="20">
        <v>2.934346132565303E-2</v>
      </c>
      <c r="BB10" s="20">
        <v>3.203158353969604E-2</v>
      </c>
      <c r="BC10" s="20">
        <v>2.3783477634248439E-2</v>
      </c>
      <c r="BD10" s="20">
        <v>1.290173214626089E-2</v>
      </c>
      <c r="BE10" s="20">
        <v>2.5145222410385231E-2</v>
      </c>
      <c r="BF10" s="20">
        <v>5.2051918780670933E-2</v>
      </c>
      <c r="BG10" s="20">
        <v>5.7258959411742173E-2</v>
      </c>
    </row>
    <row r="11" spans="2:61" ht="19" customHeight="1" x14ac:dyDescent="0.35">
      <c r="B11" s="22" t="s">
        <v>162</v>
      </c>
      <c r="C11" s="20">
        <v>7.424946964931152E-2</v>
      </c>
      <c r="D11" s="20">
        <v>6.2959460636605222E-2</v>
      </c>
      <c r="E11" s="20">
        <v>7.0478755314573968E-2</v>
      </c>
      <c r="F11" s="20">
        <v>8.9145321430118593E-2</v>
      </c>
      <c r="G11" s="20">
        <v>7.2069178873156378E-2</v>
      </c>
      <c r="H11" s="20">
        <v>7.076685342567425E-2</v>
      </c>
      <c r="I11" s="20">
        <v>7.6887539398710306E-2</v>
      </c>
      <c r="K11" s="20">
        <v>8.217461122541829E-2</v>
      </c>
      <c r="L11" s="20">
        <v>6.5579458699977083E-2</v>
      </c>
      <c r="N11" s="20">
        <v>7.0655476800857958E-2</v>
      </c>
      <c r="O11" s="20">
        <v>6.8819747296276421E-2</v>
      </c>
      <c r="P11" s="20">
        <v>4.9886236390930157E-2</v>
      </c>
      <c r="Q11" s="20">
        <v>6.4817225700555384E-2</v>
      </c>
      <c r="R11" s="20">
        <v>5.4630027410352083E-2</v>
      </c>
      <c r="S11" s="20">
        <v>4.8197572760759852E-2</v>
      </c>
      <c r="T11" s="20">
        <v>9.0464450396062157E-2</v>
      </c>
      <c r="U11" s="20">
        <v>5.6207699780904258E-2</v>
      </c>
      <c r="V11" s="20">
        <v>6.2954033021307684E-2</v>
      </c>
      <c r="W11" s="20">
        <v>0.1114191451759301</v>
      </c>
      <c r="X11" s="20">
        <v>0.1066237818451172</v>
      </c>
      <c r="Y11" s="20">
        <v>8.4943322270318561E-2</v>
      </c>
      <c r="AA11" s="20">
        <v>0.1093981590964251</v>
      </c>
      <c r="AB11" s="20">
        <v>8.1160510860037408E-2</v>
      </c>
      <c r="AC11" s="20">
        <v>4.9147588043457473E-2</v>
      </c>
      <c r="AD11" s="20">
        <v>5.1431494279967023E-2</v>
      </c>
      <c r="AF11" s="20">
        <v>3.9973915092902233E-2</v>
      </c>
      <c r="AG11" s="20">
        <v>4.6312754182531689E-2</v>
      </c>
      <c r="AH11" s="20">
        <v>0.49233601792602638</v>
      </c>
      <c r="AI11" s="20">
        <v>5.0065349779059937E-2</v>
      </c>
      <c r="AJ11" s="20">
        <v>2.7455000486354662E-2</v>
      </c>
      <c r="AK11" s="20">
        <v>3.9575978059695108E-2</v>
      </c>
      <c r="AL11" s="20">
        <v>4.3729799207461478E-2</v>
      </c>
      <c r="AM11" s="20">
        <v>3.1100598133669739E-2</v>
      </c>
      <c r="AN11" s="20">
        <v>5.8884673215773099E-2</v>
      </c>
      <c r="AP11" s="20">
        <v>3.3879547062903033E-2</v>
      </c>
      <c r="AQ11" s="20">
        <v>4.8480823665507537E-2</v>
      </c>
      <c r="AR11" s="20">
        <v>0.5296377319152491</v>
      </c>
      <c r="AS11" s="20">
        <v>2.9659428522462859E-2</v>
      </c>
      <c r="AT11" s="20">
        <v>2.9726495838590061E-2</v>
      </c>
      <c r="AU11" s="20">
        <v>4.3053189707142059E-2</v>
      </c>
      <c r="AV11" s="20">
        <v>0</v>
      </c>
      <c r="AW11" s="20">
        <v>4.406368065115731E-2</v>
      </c>
      <c r="AY11" s="20">
        <v>9.2245819527652494E-3</v>
      </c>
      <c r="AZ11" s="20">
        <v>1.9831863451812121E-2</v>
      </c>
      <c r="BA11" s="20">
        <v>0.79333086550590359</v>
      </c>
      <c r="BB11" s="20">
        <v>4.4615807498722002E-2</v>
      </c>
      <c r="BC11" s="20">
        <v>1.7958251849534021E-2</v>
      </c>
      <c r="BD11" s="20">
        <v>2.2754466568173488E-2</v>
      </c>
      <c r="BE11" s="20">
        <v>8.2336444310630863E-3</v>
      </c>
      <c r="BF11" s="20">
        <v>3.1436461906161853E-2</v>
      </c>
      <c r="BG11" s="20">
        <v>5.8146607876853128E-2</v>
      </c>
    </row>
    <row r="12" spans="2:61" ht="19" customHeight="1" x14ac:dyDescent="0.35">
      <c r="B12" s="22" t="s">
        <v>163</v>
      </c>
      <c r="C12" s="20">
        <v>0.2130598500097832</v>
      </c>
      <c r="D12" s="20">
        <v>0.1586153948776356</v>
      </c>
      <c r="E12" s="20">
        <v>0.14805547036011429</v>
      </c>
      <c r="F12" s="20">
        <v>0.18340212922140511</v>
      </c>
      <c r="G12" s="20">
        <v>0.26674808850658971</v>
      </c>
      <c r="H12" s="20">
        <v>0.23972919359289371</v>
      </c>
      <c r="I12" s="20">
        <v>0.26466181588549947</v>
      </c>
      <c r="K12" s="20">
        <v>0.2381955804598935</v>
      </c>
      <c r="L12" s="20">
        <v>0.189350163633382</v>
      </c>
      <c r="N12" s="20">
        <v>8.4828684227094622E-2</v>
      </c>
      <c r="O12" s="20">
        <v>0.1463127091835256</v>
      </c>
      <c r="P12" s="20">
        <v>0.2335884027889705</v>
      </c>
      <c r="Q12" s="20">
        <v>0.1922864455961284</v>
      </c>
      <c r="R12" s="20">
        <v>0.2336819407738738</v>
      </c>
      <c r="S12" s="20">
        <v>0.24298587857792259</v>
      </c>
      <c r="T12" s="20">
        <v>0.25253736881799088</v>
      </c>
      <c r="U12" s="20">
        <v>0.21234150266233939</v>
      </c>
      <c r="V12" s="20">
        <v>0.17611896408207439</v>
      </c>
      <c r="W12" s="20">
        <v>0.2249428202094213</v>
      </c>
      <c r="X12" s="20">
        <v>0.24999191569838489</v>
      </c>
      <c r="Y12" s="20">
        <v>0.28676393293544489</v>
      </c>
      <c r="AA12" s="20">
        <v>0.13552707313572079</v>
      </c>
      <c r="AB12" s="20">
        <v>0.18520159225813371</v>
      </c>
      <c r="AC12" s="20">
        <v>0.30726257336476409</v>
      </c>
      <c r="AD12" s="20">
        <v>0.2433439069344846</v>
      </c>
      <c r="AF12" s="20">
        <v>0.34580849784389878</v>
      </c>
      <c r="AG12" s="20">
        <v>0.1239492365423097</v>
      </c>
      <c r="AH12" s="20">
        <v>9.3381257755578026E-2</v>
      </c>
      <c r="AI12" s="20">
        <v>0.13480944297961711</v>
      </c>
      <c r="AJ12" s="20">
        <v>0.62641360336586249</v>
      </c>
      <c r="AK12" s="20">
        <v>2.9165292402226681E-2</v>
      </c>
      <c r="AL12" s="20">
        <v>0.19345604353048221</v>
      </c>
      <c r="AM12" s="20">
        <v>9.0819666581441014E-2</v>
      </c>
      <c r="AN12" s="20">
        <v>0.22299475058365401</v>
      </c>
      <c r="AP12" s="20">
        <v>0.25925897369269768</v>
      </c>
      <c r="AQ12" s="20">
        <v>0.1066839262720026</v>
      </c>
      <c r="AR12" s="20">
        <v>9.7918693106180191E-2</v>
      </c>
      <c r="AS12" s="20">
        <v>6.0193715810981471E-2</v>
      </c>
      <c r="AT12" s="20">
        <v>0.69092329097665028</v>
      </c>
      <c r="AU12" s="20">
        <v>0</v>
      </c>
      <c r="AV12" s="20">
        <v>0.1096775150110971</v>
      </c>
      <c r="AW12" s="20">
        <v>0.16070277367718791</v>
      </c>
      <c r="AY12" s="20">
        <v>1.8045145157074619E-2</v>
      </c>
      <c r="AZ12" s="20">
        <v>4.9175640882310571E-2</v>
      </c>
      <c r="BA12" s="20">
        <v>0</v>
      </c>
      <c r="BB12" s="20">
        <v>2.770047460570765E-2</v>
      </c>
      <c r="BC12" s="20">
        <v>0.81854070394832845</v>
      </c>
      <c r="BD12" s="20">
        <v>1.015991588284933E-2</v>
      </c>
      <c r="BE12" s="20">
        <v>4.1064358381806228E-2</v>
      </c>
      <c r="BF12" s="20">
        <v>1.9890592028606959E-2</v>
      </c>
      <c r="BG12" s="20">
        <v>0.1054617277180486</v>
      </c>
    </row>
    <row r="13" spans="2:61" ht="19" customHeight="1" x14ac:dyDescent="0.35">
      <c r="B13" s="22" t="s">
        <v>164</v>
      </c>
      <c r="C13" s="20">
        <v>9.261853526808303E-2</v>
      </c>
      <c r="D13" s="20">
        <v>0.2257916319500845</v>
      </c>
      <c r="E13" s="20">
        <v>0.12794870865336899</v>
      </c>
      <c r="F13" s="20">
        <v>7.5173354150236724E-2</v>
      </c>
      <c r="G13" s="20">
        <v>6.6130161476259705E-2</v>
      </c>
      <c r="H13" s="20">
        <v>5.4005702949869623E-2</v>
      </c>
      <c r="I13" s="20">
        <v>3.6673663265959069E-2</v>
      </c>
      <c r="K13" s="20">
        <v>8.7511774243582918E-2</v>
      </c>
      <c r="L13" s="20">
        <v>9.6958717845963688E-2</v>
      </c>
      <c r="N13" s="20">
        <v>7.6933000808810131E-2</v>
      </c>
      <c r="O13" s="20">
        <v>0</v>
      </c>
      <c r="P13" s="20">
        <v>7.5653020355105571E-2</v>
      </c>
      <c r="Q13" s="20">
        <v>6.4417275365664856E-2</v>
      </c>
      <c r="R13" s="20">
        <v>8.0658220411951767E-2</v>
      </c>
      <c r="S13" s="20">
        <v>0.1189702350653712</v>
      </c>
      <c r="T13" s="20">
        <v>7.8934060938022382E-2</v>
      </c>
      <c r="U13" s="20">
        <v>0.13313345386865799</v>
      </c>
      <c r="V13" s="20">
        <v>0.12700559661980329</v>
      </c>
      <c r="W13" s="20">
        <v>8.9075715888829732E-2</v>
      </c>
      <c r="X13" s="20">
        <v>9.3969312080082357E-2</v>
      </c>
      <c r="Y13" s="20">
        <v>7.263245322047103E-2</v>
      </c>
      <c r="AA13" s="20">
        <v>9.3563516641405525E-2</v>
      </c>
      <c r="AB13" s="20">
        <v>0.10293506445434041</v>
      </c>
      <c r="AC13" s="20">
        <v>8.6003954904896929E-2</v>
      </c>
      <c r="AD13" s="20">
        <v>8.6951774718660224E-2</v>
      </c>
      <c r="AF13" s="20">
        <v>1.7647691491826111E-2</v>
      </c>
      <c r="AG13" s="20">
        <v>8.9977592048120725E-2</v>
      </c>
      <c r="AH13" s="20">
        <v>8.5535736233783563E-2</v>
      </c>
      <c r="AI13" s="20">
        <v>0.4806639403520761</v>
      </c>
      <c r="AJ13" s="20">
        <v>5.7925222622811218E-2</v>
      </c>
      <c r="AK13" s="20">
        <v>4.8536188848128728E-2</v>
      </c>
      <c r="AL13" s="20">
        <v>6.4018093905815629E-2</v>
      </c>
      <c r="AM13" s="20">
        <v>1.519763301554169E-2</v>
      </c>
      <c r="AN13" s="20">
        <v>0.19671511531750391</v>
      </c>
      <c r="AP13" s="20">
        <v>2.200341634991378E-2</v>
      </c>
      <c r="AQ13" s="20">
        <v>7.4527312743257315E-2</v>
      </c>
      <c r="AR13" s="20">
        <v>4.8451232518760948E-2</v>
      </c>
      <c r="AS13" s="20">
        <v>0.63530409048618686</v>
      </c>
      <c r="AT13" s="20">
        <v>3.2469440184557302E-2</v>
      </c>
      <c r="AU13" s="20">
        <v>1.133000631470359E-2</v>
      </c>
      <c r="AV13" s="20">
        <v>0</v>
      </c>
      <c r="AW13" s="20">
        <v>8.5524450544036845E-2</v>
      </c>
      <c r="AY13" s="20">
        <v>9.8799490950774015E-3</v>
      </c>
      <c r="AZ13" s="20">
        <v>2.1448732243738781E-2</v>
      </c>
      <c r="BA13" s="20">
        <v>2.6946647189846192E-2</v>
      </c>
      <c r="BB13" s="20">
        <v>0.64826109863471904</v>
      </c>
      <c r="BC13" s="20">
        <v>1.3414780787111179E-2</v>
      </c>
      <c r="BD13" s="20">
        <v>0</v>
      </c>
      <c r="BE13" s="20">
        <v>1.558237290867808E-2</v>
      </c>
      <c r="BF13" s="20">
        <v>1.01100299132065E-2</v>
      </c>
      <c r="BG13" s="20">
        <v>3.6076323265765327E-2</v>
      </c>
    </row>
    <row r="14" spans="2:61" ht="32" customHeight="1" x14ac:dyDescent="0.35">
      <c r="B14" s="22" t="s">
        <v>165</v>
      </c>
      <c r="C14" s="20">
        <v>3.1990636196036322E-2</v>
      </c>
      <c r="D14" s="20">
        <v>2.0384445591019641E-2</v>
      </c>
      <c r="E14" s="20">
        <v>3.8869020017109443E-2</v>
      </c>
      <c r="F14" s="20">
        <v>2.3846989650271641E-2</v>
      </c>
      <c r="G14" s="20">
        <v>2.7847265258544529E-2</v>
      </c>
      <c r="H14" s="20">
        <v>5.1769121145332393E-2</v>
      </c>
      <c r="I14" s="20">
        <v>3.0827177758811559E-2</v>
      </c>
      <c r="K14" s="20">
        <v>2.981360627491126E-2</v>
      </c>
      <c r="L14" s="20">
        <v>3.4256733070538607E-2</v>
      </c>
      <c r="N14" s="20">
        <v>0.35560101313352183</v>
      </c>
      <c r="O14" s="20">
        <v>0</v>
      </c>
      <c r="P14" s="20">
        <v>0</v>
      </c>
      <c r="Q14" s="20">
        <v>0</v>
      </c>
      <c r="R14" s="20">
        <v>0</v>
      </c>
      <c r="S14" s="20">
        <v>0</v>
      </c>
      <c r="T14" s="20">
        <v>0</v>
      </c>
      <c r="U14" s="20">
        <v>0</v>
      </c>
      <c r="V14" s="20">
        <v>0</v>
      </c>
      <c r="W14" s="20">
        <v>0</v>
      </c>
      <c r="X14" s="20">
        <v>0</v>
      </c>
      <c r="Y14" s="20">
        <v>0</v>
      </c>
      <c r="AA14" s="20">
        <v>3.110080131468191E-2</v>
      </c>
      <c r="AB14" s="20">
        <v>3.5898610464761373E-2</v>
      </c>
      <c r="AC14" s="20">
        <v>2.322121110309033E-2</v>
      </c>
      <c r="AD14" s="20">
        <v>3.6699158943706359E-2</v>
      </c>
      <c r="AF14" s="20">
        <v>0</v>
      </c>
      <c r="AG14" s="20">
        <v>1.0116139131667101E-2</v>
      </c>
      <c r="AH14" s="20">
        <v>0</v>
      </c>
      <c r="AI14" s="20">
        <v>3.008527331064928E-2</v>
      </c>
      <c r="AJ14" s="20">
        <v>0</v>
      </c>
      <c r="AK14" s="20">
        <v>0.77678617727827282</v>
      </c>
      <c r="AL14" s="20">
        <v>0</v>
      </c>
      <c r="AM14" s="20">
        <v>1.623593313017975E-2</v>
      </c>
      <c r="AN14" s="20">
        <v>1.8242785401006781E-2</v>
      </c>
      <c r="AP14" s="20">
        <v>0</v>
      </c>
      <c r="AQ14" s="20">
        <v>9.1815528065602448E-3</v>
      </c>
      <c r="AR14" s="20">
        <v>7.30772733187864E-3</v>
      </c>
      <c r="AS14" s="20">
        <v>7.3142087335032148E-3</v>
      </c>
      <c r="AT14" s="20">
        <v>0</v>
      </c>
      <c r="AU14" s="20">
        <v>0.89584006452764864</v>
      </c>
      <c r="AV14" s="20">
        <v>0</v>
      </c>
      <c r="AW14" s="20">
        <v>7.27285915749846E-3</v>
      </c>
      <c r="AY14" s="20">
        <v>0</v>
      </c>
      <c r="AZ14" s="20">
        <v>2.084081028594201E-3</v>
      </c>
      <c r="BA14" s="20">
        <v>0</v>
      </c>
      <c r="BB14" s="20">
        <v>4.3205429567052429E-3</v>
      </c>
      <c r="BC14" s="20">
        <v>0</v>
      </c>
      <c r="BD14" s="20">
        <v>0.88334004050537507</v>
      </c>
      <c r="BE14" s="20">
        <v>0</v>
      </c>
      <c r="BF14" s="20">
        <v>0</v>
      </c>
      <c r="BG14" s="20">
        <v>1.9105281576377042E-2</v>
      </c>
    </row>
    <row r="15" spans="2:61" ht="19" customHeight="1" x14ac:dyDescent="0.35">
      <c r="B15" s="22" t="s">
        <v>166</v>
      </c>
      <c r="C15" s="20">
        <v>5.7146768145612207E-3</v>
      </c>
      <c r="D15" s="20">
        <v>0</v>
      </c>
      <c r="E15" s="20">
        <v>2.6088880253124498E-3</v>
      </c>
      <c r="F15" s="20">
        <v>1.331151787682582E-2</v>
      </c>
      <c r="G15" s="20">
        <v>4.740726822209885E-3</v>
      </c>
      <c r="H15" s="20">
        <v>1.5708487643606019E-2</v>
      </c>
      <c r="I15" s="20">
        <v>0</v>
      </c>
      <c r="K15" s="20">
        <v>3.8350328162034628E-3</v>
      </c>
      <c r="L15" s="20">
        <v>6.6989193516209869E-3</v>
      </c>
      <c r="N15" s="20">
        <v>0</v>
      </c>
      <c r="O15" s="20">
        <v>0</v>
      </c>
      <c r="P15" s="20">
        <v>0.11384739403595411</v>
      </c>
      <c r="Q15" s="20">
        <v>0</v>
      </c>
      <c r="R15" s="20">
        <v>0</v>
      </c>
      <c r="S15" s="20">
        <v>0</v>
      </c>
      <c r="T15" s="20">
        <v>0</v>
      </c>
      <c r="U15" s="20">
        <v>0</v>
      </c>
      <c r="V15" s="20">
        <v>0</v>
      </c>
      <c r="W15" s="20">
        <v>0</v>
      </c>
      <c r="X15" s="20">
        <v>0</v>
      </c>
      <c r="Y15" s="20">
        <v>0</v>
      </c>
      <c r="AA15" s="20">
        <v>1.0527742525051301E-2</v>
      </c>
      <c r="AB15" s="20">
        <v>1.9704159301351491E-3</v>
      </c>
      <c r="AC15" s="20">
        <v>4.1275117536637793E-3</v>
      </c>
      <c r="AD15" s="20">
        <v>5.8255465775062442E-3</v>
      </c>
      <c r="AF15" s="20">
        <v>0</v>
      </c>
      <c r="AG15" s="20">
        <v>1.1899438724737961E-2</v>
      </c>
      <c r="AH15" s="20">
        <v>0</v>
      </c>
      <c r="AI15" s="20">
        <v>0</v>
      </c>
      <c r="AJ15" s="20">
        <v>0</v>
      </c>
      <c r="AK15" s="20">
        <v>0</v>
      </c>
      <c r="AL15" s="20">
        <v>0</v>
      </c>
      <c r="AM15" s="20">
        <v>0</v>
      </c>
      <c r="AN15" s="20">
        <v>2.3194943369295611E-2</v>
      </c>
      <c r="AP15" s="20">
        <v>0</v>
      </c>
      <c r="AQ15" s="20">
        <v>5.0432248865111438E-3</v>
      </c>
      <c r="AR15" s="20">
        <v>0</v>
      </c>
      <c r="AS15" s="20">
        <v>0</v>
      </c>
      <c r="AT15" s="20">
        <v>0</v>
      </c>
      <c r="AU15" s="20">
        <v>0</v>
      </c>
      <c r="AV15" s="20">
        <v>0</v>
      </c>
      <c r="AW15" s="20">
        <v>2.1965931671868021E-2</v>
      </c>
      <c r="AY15" s="20">
        <v>0</v>
      </c>
      <c r="AZ15" s="20">
        <v>2.13144643113209E-3</v>
      </c>
      <c r="BA15" s="20">
        <v>0</v>
      </c>
      <c r="BB15" s="20">
        <v>0</v>
      </c>
      <c r="BC15" s="20">
        <v>0</v>
      </c>
      <c r="BD15" s="20">
        <v>0</v>
      </c>
      <c r="BE15" s="20">
        <v>8.5219614201258783E-3</v>
      </c>
      <c r="BF15" s="20">
        <v>0</v>
      </c>
      <c r="BG15" s="20">
        <v>9.0738999722208141E-2</v>
      </c>
    </row>
    <row r="16" spans="2:61" ht="32" customHeight="1" x14ac:dyDescent="0.35">
      <c r="B16" s="22" t="s">
        <v>167</v>
      </c>
      <c r="C16" s="20">
        <v>1.451978959922301E-2</v>
      </c>
      <c r="D16" s="20">
        <v>4.4192811333530327E-2</v>
      </c>
      <c r="E16" s="20">
        <v>2.8673194662062609E-2</v>
      </c>
      <c r="F16" s="20">
        <v>6.3181205461277576E-3</v>
      </c>
      <c r="G16" s="20">
        <v>9.6943947556971284E-3</v>
      </c>
      <c r="H16" s="20">
        <v>5.2945130638876233E-3</v>
      </c>
      <c r="I16" s="20">
        <v>0</v>
      </c>
      <c r="K16" s="20">
        <v>1.5610357360632279E-2</v>
      </c>
      <c r="L16" s="20">
        <v>1.3513326503894529E-2</v>
      </c>
      <c r="N16" s="20">
        <v>0</v>
      </c>
      <c r="O16" s="20">
        <v>8.5117813641481563E-2</v>
      </c>
      <c r="P16" s="20">
        <v>9.9549538508977992E-3</v>
      </c>
      <c r="Q16" s="20">
        <v>5.634305065737092E-2</v>
      </c>
      <c r="R16" s="20">
        <v>1.7799850009976179E-2</v>
      </c>
      <c r="S16" s="20">
        <v>0</v>
      </c>
      <c r="T16" s="20">
        <v>1.674575715671147E-2</v>
      </c>
      <c r="U16" s="20">
        <v>9.2997913327523864E-3</v>
      </c>
      <c r="V16" s="20">
        <v>2.243962238856527E-2</v>
      </c>
      <c r="W16" s="20">
        <v>1.636898329902008E-2</v>
      </c>
      <c r="X16" s="20">
        <v>0</v>
      </c>
      <c r="Y16" s="20">
        <v>0</v>
      </c>
      <c r="AA16" s="20">
        <v>7.6433157371165678E-3</v>
      </c>
      <c r="AB16" s="20">
        <v>1.5422331581066481E-2</v>
      </c>
      <c r="AC16" s="20">
        <v>1.260258519668672E-2</v>
      </c>
      <c r="AD16" s="20">
        <v>2.273308708988445E-2</v>
      </c>
      <c r="AF16" s="20">
        <v>5.2481986353603528E-3</v>
      </c>
      <c r="AG16" s="20">
        <v>1.2211530178879861E-2</v>
      </c>
      <c r="AH16" s="20">
        <v>2.234047481006864E-2</v>
      </c>
      <c r="AI16" s="20">
        <v>3.1415436409368072E-2</v>
      </c>
      <c r="AJ16" s="20">
        <v>1.5942483310343411E-2</v>
      </c>
      <c r="AK16" s="20">
        <v>0</v>
      </c>
      <c r="AL16" s="20">
        <v>6.9174982881717072E-3</v>
      </c>
      <c r="AM16" s="20">
        <v>1.6383555344234749E-2</v>
      </c>
      <c r="AN16" s="20">
        <v>4.5749307755679987E-2</v>
      </c>
      <c r="AP16" s="20">
        <v>5.9822761068552008E-3</v>
      </c>
      <c r="AQ16" s="20">
        <v>5.8639431856136112E-3</v>
      </c>
      <c r="AR16" s="20">
        <v>2.0142510632715299E-2</v>
      </c>
      <c r="AS16" s="20">
        <v>3.2436447285974793E-2</v>
      </c>
      <c r="AT16" s="20">
        <v>2.819989889247574E-2</v>
      </c>
      <c r="AU16" s="20">
        <v>0</v>
      </c>
      <c r="AV16" s="20">
        <v>2.0698147304754621E-2</v>
      </c>
      <c r="AW16" s="20">
        <v>2.082223963407992E-2</v>
      </c>
      <c r="AY16" s="20">
        <v>3.677727691936067E-3</v>
      </c>
      <c r="AZ16" s="20">
        <v>4.543699512334202E-3</v>
      </c>
      <c r="BA16" s="20">
        <v>7.1128391991273797E-3</v>
      </c>
      <c r="BB16" s="20">
        <v>3.0049037710647649E-2</v>
      </c>
      <c r="BC16" s="20">
        <v>8.3926937420657072E-3</v>
      </c>
      <c r="BD16" s="20">
        <v>0</v>
      </c>
      <c r="BE16" s="20">
        <v>8.3799977574138072E-3</v>
      </c>
      <c r="BF16" s="20">
        <v>4.4249886213908914E-3</v>
      </c>
      <c r="BG16" s="20">
        <v>0.11694925138480711</v>
      </c>
    </row>
    <row r="17" spans="2:59" ht="19" customHeight="1" x14ac:dyDescent="0.35">
      <c r="B17" s="22" t="s">
        <v>168</v>
      </c>
      <c r="C17" s="20">
        <v>1.391087018183689E-2</v>
      </c>
      <c r="D17" s="20">
        <v>3.9118811218678232E-2</v>
      </c>
      <c r="E17" s="20">
        <v>1.389477046094755E-2</v>
      </c>
      <c r="F17" s="20">
        <v>1.4938902658025161E-2</v>
      </c>
      <c r="G17" s="20">
        <v>1.67020471305327E-2</v>
      </c>
      <c r="H17" s="20">
        <v>5.0393331221732056E-3</v>
      </c>
      <c r="I17" s="20">
        <v>0</v>
      </c>
      <c r="K17" s="20">
        <v>1.3367154401984341E-2</v>
      </c>
      <c r="L17" s="20">
        <v>1.450178319618131E-2</v>
      </c>
      <c r="N17" s="20">
        <v>5.1618702986112614E-3</v>
      </c>
      <c r="O17" s="20">
        <v>0.1674595244565705</v>
      </c>
      <c r="P17" s="20">
        <v>8.5108474198171014E-3</v>
      </c>
      <c r="Q17" s="20">
        <v>2.353303633217722E-2</v>
      </c>
      <c r="R17" s="20">
        <v>9.0014956055046134E-3</v>
      </c>
      <c r="S17" s="20">
        <v>1.1394889798478219E-2</v>
      </c>
      <c r="T17" s="20">
        <v>1.723067829485956E-2</v>
      </c>
      <c r="U17" s="20">
        <v>0</v>
      </c>
      <c r="V17" s="20">
        <v>2.4820478961773019E-2</v>
      </c>
      <c r="W17" s="20">
        <v>3.8666584776873912E-3</v>
      </c>
      <c r="X17" s="20">
        <v>0</v>
      </c>
      <c r="Y17" s="20">
        <v>0</v>
      </c>
      <c r="AA17" s="20">
        <v>6.5412471384085537E-3</v>
      </c>
      <c r="AB17" s="20">
        <v>8.3515058282169052E-3</v>
      </c>
      <c r="AC17" s="20">
        <v>1.0647685247547689E-2</v>
      </c>
      <c r="AD17" s="20">
        <v>3.055912724081486E-2</v>
      </c>
      <c r="AF17" s="20">
        <v>7.8459005229357896E-3</v>
      </c>
      <c r="AG17" s="20">
        <v>1.116850043945276E-2</v>
      </c>
      <c r="AH17" s="20">
        <v>6.4614423220690819E-3</v>
      </c>
      <c r="AI17" s="20">
        <v>2.79167540871232E-2</v>
      </c>
      <c r="AJ17" s="20">
        <v>0</v>
      </c>
      <c r="AK17" s="20">
        <v>0</v>
      </c>
      <c r="AL17" s="20">
        <v>8.1387414730862487E-3</v>
      </c>
      <c r="AM17" s="20">
        <v>1.511601953603E-2</v>
      </c>
      <c r="AN17" s="20">
        <v>5.1159899734218008E-2</v>
      </c>
      <c r="AP17" s="20">
        <v>1.150423439381525E-2</v>
      </c>
      <c r="AQ17" s="20">
        <v>9.1325236877880939E-3</v>
      </c>
      <c r="AR17" s="20">
        <v>1.366718197044812E-2</v>
      </c>
      <c r="AS17" s="20">
        <v>7.0789837861405108E-3</v>
      </c>
      <c r="AT17" s="20">
        <v>1.40675816347187E-2</v>
      </c>
      <c r="AU17" s="20">
        <v>0</v>
      </c>
      <c r="AV17" s="20">
        <v>0</v>
      </c>
      <c r="AW17" s="20">
        <v>3.0390075626476651E-2</v>
      </c>
      <c r="AY17" s="20">
        <v>3.1665525359893519E-3</v>
      </c>
      <c r="AZ17" s="20">
        <v>7.9008110247183148E-3</v>
      </c>
      <c r="BA17" s="20">
        <v>7.6565671267948424E-3</v>
      </c>
      <c r="BB17" s="20">
        <v>1.8871632815457031E-2</v>
      </c>
      <c r="BC17" s="20">
        <v>8.4985334863339722E-3</v>
      </c>
      <c r="BD17" s="20">
        <v>0</v>
      </c>
      <c r="BE17" s="20">
        <v>9.5073462339696525E-3</v>
      </c>
      <c r="BF17" s="20">
        <v>1.12455784485872E-2</v>
      </c>
      <c r="BG17" s="20">
        <v>0.1049724157224959</v>
      </c>
    </row>
    <row r="18" spans="2:59" ht="19" customHeight="1" x14ac:dyDescent="0.35">
      <c r="B18" s="22" t="s">
        <v>169</v>
      </c>
      <c r="C18" s="20">
        <v>1.588643414708003E-2</v>
      </c>
      <c r="D18" s="20">
        <v>9.5215380205191987E-3</v>
      </c>
      <c r="E18" s="20">
        <v>8.0931208261438431E-3</v>
      </c>
      <c r="F18" s="20">
        <v>1.2075144277233701E-2</v>
      </c>
      <c r="G18" s="20">
        <v>2.0666386624446038E-2</v>
      </c>
      <c r="H18" s="20">
        <v>2.6828342183629238E-2</v>
      </c>
      <c r="I18" s="20">
        <v>1.8324840466464421E-2</v>
      </c>
      <c r="K18" s="20">
        <v>2.2930263114928021E-2</v>
      </c>
      <c r="L18" s="20">
        <v>9.0575655348520533E-3</v>
      </c>
      <c r="N18" s="20">
        <v>1.0242459120021381E-2</v>
      </c>
      <c r="O18" s="20">
        <v>9.6457684433827934E-2</v>
      </c>
      <c r="P18" s="20">
        <v>0</v>
      </c>
      <c r="Q18" s="20">
        <v>0</v>
      </c>
      <c r="R18" s="20">
        <v>2.395373336850206E-2</v>
      </c>
      <c r="S18" s="20">
        <v>1.018056477776799E-2</v>
      </c>
      <c r="T18" s="20">
        <v>8.8840030881483373E-3</v>
      </c>
      <c r="U18" s="20">
        <v>1.230027558370626E-2</v>
      </c>
      <c r="V18" s="20">
        <v>2.2363165946835961E-2</v>
      </c>
      <c r="W18" s="20">
        <v>7.3551284593527822E-3</v>
      </c>
      <c r="X18" s="20">
        <v>5.1510083947583036E-3</v>
      </c>
      <c r="Y18" s="20">
        <v>2.6791868687455402E-2</v>
      </c>
      <c r="AA18" s="20">
        <v>1.719178971145725E-2</v>
      </c>
      <c r="AB18" s="20">
        <v>1.846651366067702E-2</v>
      </c>
      <c r="AC18" s="20">
        <v>1.286067598624911E-2</v>
      </c>
      <c r="AD18" s="20">
        <v>1.4503097383348091E-2</v>
      </c>
      <c r="AF18" s="20">
        <v>1.5988488631667439E-2</v>
      </c>
      <c r="AG18" s="20">
        <v>8.8754545532632075E-3</v>
      </c>
      <c r="AH18" s="20">
        <v>0</v>
      </c>
      <c r="AI18" s="20">
        <v>0</v>
      </c>
      <c r="AJ18" s="20">
        <v>7.6444585151816763E-2</v>
      </c>
      <c r="AK18" s="20">
        <v>1.5634798826958458E-2</v>
      </c>
      <c r="AL18" s="20">
        <v>0</v>
      </c>
      <c r="AM18" s="20">
        <v>0</v>
      </c>
      <c r="AN18" s="20">
        <v>6.1496336516289607E-2</v>
      </c>
      <c r="AP18" s="20">
        <v>5.5214761147313503E-3</v>
      </c>
      <c r="AQ18" s="20">
        <v>1.078602008577804E-2</v>
      </c>
      <c r="AR18" s="20">
        <v>0</v>
      </c>
      <c r="AS18" s="20">
        <v>0</v>
      </c>
      <c r="AT18" s="20">
        <v>3.2092966208865377E-2</v>
      </c>
      <c r="AU18" s="20">
        <v>0</v>
      </c>
      <c r="AV18" s="20">
        <v>2.0827444678353541E-2</v>
      </c>
      <c r="AW18" s="20">
        <v>3.652371178081925E-2</v>
      </c>
      <c r="AY18" s="20">
        <v>2.9537427656877442E-3</v>
      </c>
      <c r="AZ18" s="20">
        <v>0</v>
      </c>
      <c r="BA18" s="20">
        <v>0</v>
      </c>
      <c r="BB18" s="20">
        <v>0</v>
      </c>
      <c r="BC18" s="20">
        <v>4.3486671019988352E-3</v>
      </c>
      <c r="BD18" s="20">
        <v>0</v>
      </c>
      <c r="BE18" s="20">
        <v>0</v>
      </c>
      <c r="BF18" s="20">
        <v>1.7430521274511172E-2</v>
      </c>
      <c r="BG18" s="20">
        <v>0.2446210938160617</v>
      </c>
    </row>
    <row r="19" spans="2:59" ht="19" customHeight="1" x14ac:dyDescent="0.35">
      <c r="B19" s="22" t="s">
        <v>170</v>
      </c>
      <c r="C19" s="20">
        <v>6.3115764894538989E-2</v>
      </c>
      <c r="D19" s="20">
        <v>6.4708056236903469E-2</v>
      </c>
      <c r="E19" s="20">
        <v>7.4890046927232293E-2</v>
      </c>
      <c r="F19" s="20">
        <v>8.0409337063092778E-2</v>
      </c>
      <c r="G19" s="20">
        <v>5.8217621609024529E-2</v>
      </c>
      <c r="H19" s="20">
        <v>6.7876976210126908E-2</v>
      </c>
      <c r="I19" s="20">
        <v>3.9340802205040423E-2</v>
      </c>
      <c r="K19" s="20">
        <v>4.508127712798269E-2</v>
      </c>
      <c r="L19" s="20">
        <v>8.1037271037776581E-2</v>
      </c>
      <c r="N19" s="20">
        <v>4.2681751739189373E-2</v>
      </c>
      <c r="O19" s="20">
        <v>6.786842915849893E-2</v>
      </c>
      <c r="P19" s="20">
        <v>6.8004600798244996E-2</v>
      </c>
      <c r="Q19" s="20">
        <v>0.1173111370954676</v>
      </c>
      <c r="R19" s="20">
        <v>5.2890288066129103E-2</v>
      </c>
      <c r="S19" s="20">
        <v>6.9403682493862445E-2</v>
      </c>
      <c r="T19" s="20">
        <v>6.1111442545829828E-2</v>
      </c>
      <c r="U19" s="20">
        <v>5.7643224804684909E-2</v>
      </c>
      <c r="V19" s="20">
        <v>3.1497766010818357E-2</v>
      </c>
      <c r="W19" s="20">
        <v>0.1003457402516279</v>
      </c>
      <c r="X19" s="20">
        <v>8.259096873914358E-2</v>
      </c>
      <c r="Y19" s="20">
        <v>4.7208323680079878E-2</v>
      </c>
      <c r="AA19" s="20">
        <v>2.64397880028692E-2</v>
      </c>
      <c r="AB19" s="20">
        <v>5.7619331191499111E-2</v>
      </c>
      <c r="AC19" s="20">
        <v>6.3915349286020717E-2</v>
      </c>
      <c r="AD19" s="20">
        <v>0.1078925474521413</v>
      </c>
      <c r="AF19" s="20">
        <v>1.849158043610892E-2</v>
      </c>
      <c r="AG19" s="20">
        <v>1.4243910836202869E-2</v>
      </c>
      <c r="AH19" s="20">
        <v>7.5433209927080816E-3</v>
      </c>
      <c r="AI19" s="20">
        <v>1.1359364644352639E-2</v>
      </c>
      <c r="AJ19" s="20">
        <v>1.7996641342658781E-2</v>
      </c>
      <c r="AK19" s="20">
        <v>0</v>
      </c>
      <c r="AL19" s="20">
        <v>0.30396064124552691</v>
      </c>
      <c r="AM19" s="20">
        <v>0.21603716030429429</v>
      </c>
      <c r="AN19" s="20">
        <v>5.1675237113437703E-2</v>
      </c>
      <c r="AP19" s="20">
        <v>8.0458404297542706E-3</v>
      </c>
      <c r="AQ19" s="20">
        <v>8.089326635158333E-3</v>
      </c>
      <c r="AR19" s="20">
        <v>7.2046036141111512E-3</v>
      </c>
      <c r="AS19" s="20">
        <v>2.4941358759754499E-2</v>
      </c>
      <c r="AT19" s="20">
        <v>2.1456829778813309E-2</v>
      </c>
      <c r="AU19" s="20">
        <v>0</v>
      </c>
      <c r="AV19" s="20">
        <v>0.1928108871636311</v>
      </c>
      <c r="AW19" s="20">
        <v>0.26219219735927968</v>
      </c>
      <c r="AY19" s="20">
        <v>3.288719552025139E-3</v>
      </c>
      <c r="AZ19" s="20">
        <v>9.3559074013757054E-3</v>
      </c>
      <c r="BA19" s="20">
        <v>0</v>
      </c>
      <c r="BB19" s="20">
        <v>4.9755939841249347E-3</v>
      </c>
      <c r="BC19" s="20">
        <v>1.1321434546664391E-2</v>
      </c>
      <c r="BD19" s="20">
        <v>0</v>
      </c>
      <c r="BE19" s="20">
        <v>0.75738713221528198</v>
      </c>
      <c r="BF19" s="20">
        <v>0.13024662024667941</v>
      </c>
      <c r="BG19" s="20">
        <v>0</v>
      </c>
    </row>
    <row r="20" spans="2:59" ht="19" customHeight="1" x14ac:dyDescent="0.35">
      <c r="B20" s="22" t="s">
        <v>135</v>
      </c>
      <c r="C20" s="20">
        <v>9.0952442011037915E-2</v>
      </c>
      <c r="D20" s="20">
        <v>0.1007257460579325</v>
      </c>
      <c r="E20" s="20">
        <v>5.4601018798385199E-2</v>
      </c>
      <c r="F20" s="20">
        <v>0.1182970819623793</v>
      </c>
      <c r="G20" s="20">
        <v>8.2275679123359036E-2</v>
      </c>
      <c r="H20" s="20">
        <v>8.9018617418942916E-2</v>
      </c>
      <c r="I20" s="20">
        <v>0.1000961952431253</v>
      </c>
      <c r="K20" s="20">
        <v>5.7027481051909391E-2</v>
      </c>
      <c r="L20" s="20">
        <v>0.1245478210124481</v>
      </c>
      <c r="N20" s="20">
        <v>7.0069000599895778E-2</v>
      </c>
      <c r="O20" s="20">
        <v>0.21958519886859909</v>
      </c>
      <c r="P20" s="20">
        <v>0.10860107023666959</v>
      </c>
      <c r="Q20" s="20">
        <v>7.7550325095172942E-2</v>
      </c>
      <c r="R20" s="20">
        <v>9.9222419196270686E-2</v>
      </c>
      <c r="S20" s="20">
        <v>9.9789469236847395E-2</v>
      </c>
      <c r="T20" s="20">
        <v>7.2680662856172668E-2</v>
      </c>
      <c r="U20" s="20">
        <v>9.9127328657849081E-2</v>
      </c>
      <c r="V20" s="20">
        <v>7.8796527466218458E-2</v>
      </c>
      <c r="W20" s="20">
        <v>0.10082323776252</v>
      </c>
      <c r="X20" s="20">
        <v>9.7647683097799462E-2</v>
      </c>
      <c r="Y20" s="20">
        <v>5.2021970925172828E-2</v>
      </c>
      <c r="AA20" s="20">
        <v>8.2766658235798124E-2</v>
      </c>
      <c r="AB20" s="20">
        <v>0.1114649462442715</v>
      </c>
      <c r="AC20" s="20">
        <v>8.9396800936151349E-2</v>
      </c>
      <c r="AD20" s="20">
        <v>7.7332919435610672E-2</v>
      </c>
      <c r="AF20" s="20">
        <v>6.5051204209985877E-2</v>
      </c>
      <c r="AG20" s="20">
        <v>6.0463386733452168E-2</v>
      </c>
      <c r="AH20" s="20">
        <v>8.0901090379169413E-2</v>
      </c>
      <c r="AI20" s="20">
        <v>6.2409653951784723E-2</v>
      </c>
      <c r="AJ20" s="20">
        <v>1.6898854172606032E-2</v>
      </c>
      <c r="AK20" s="20">
        <v>4.5792866498581213E-2</v>
      </c>
      <c r="AL20" s="20">
        <v>0.1650114158928708</v>
      </c>
      <c r="AM20" s="20">
        <v>0.43941394731698991</v>
      </c>
      <c r="AN20" s="20">
        <v>9.8982243267429812E-2</v>
      </c>
      <c r="AP20" s="20">
        <v>6.9043344809912963E-2</v>
      </c>
      <c r="AQ20" s="20">
        <v>7.1397271268645174E-2</v>
      </c>
      <c r="AR20" s="20">
        <v>7.8166083928368921E-2</v>
      </c>
      <c r="AS20" s="20">
        <v>8.8709335746643636E-2</v>
      </c>
      <c r="AT20" s="20">
        <v>3.2441777208534243E-2</v>
      </c>
      <c r="AU20" s="20">
        <v>1.473418779368019E-2</v>
      </c>
      <c r="AV20" s="20">
        <v>0.55624052026196869</v>
      </c>
      <c r="AW20" s="20">
        <v>0.1417102844411709</v>
      </c>
      <c r="AY20" s="20">
        <v>3.052333382606022E-2</v>
      </c>
      <c r="AZ20" s="20">
        <v>3.7545234252126067E-2</v>
      </c>
      <c r="BA20" s="20">
        <v>5.4028925270434243E-2</v>
      </c>
      <c r="BB20" s="20">
        <v>7.1542058502238465E-2</v>
      </c>
      <c r="BC20" s="20">
        <v>2.4257238725975731E-2</v>
      </c>
      <c r="BD20" s="20">
        <v>2.6498245904383991E-2</v>
      </c>
      <c r="BE20" s="20">
        <v>0.1102164539477533</v>
      </c>
      <c r="BF20" s="20">
        <v>0.54328304538002403</v>
      </c>
      <c r="BG20" s="20">
        <v>6.4274491319904301E-2</v>
      </c>
    </row>
    <row r="22" spans="2:59" x14ac:dyDescent="0.35">
      <c r="B22" t="s">
        <v>260</v>
      </c>
    </row>
    <row r="23" spans="2:59" x14ac:dyDescent="0.35">
      <c r="B23" t="s">
        <v>9</v>
      </c>
    </row>
    <row r="25" spans="2:59" x14ac:dyDescent="0.35">
      <c r="B25"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BI25"/>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172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160</v>
      </c>
      <c r="C9" s="20">
        <v>0.17977007306811971</v>
      </c>
      <c r="D9" s="20">
        <v>0.15249282438296519</v>
      </c>
      <c r="E9" s="20">
        <v>0.2220144419502891</v>
      </c>
      <c r="F9" s="20">
        <v>0.1989206595969843</v>
      </c>
      <c r="G9" s="20">
        <v>0.20854007767563981</v>
      </c>
      <c r="H9" s="20">
        <v>0.14536556448058299</v>
      </c>
      <c r="I9" s="20">
        <v>0.14810132105756171</v>
      </c>
      <c r="K9" s="20">
        <v>0.19683272239555369</v>
      </c>
      <c r="L9" s="20">
        <v>0.1615389612427835</v>
      </c>
      <c r="N9" s="20">
        <v>0.1496227642325518</v>
      </c>
      <c r="O9" s="20">
        <v>0.1148990712489321</v>
      </c>
      <c r="P9" s="20">
        <v>0.17213127876845161</v>
      </c>
      <c r="Q9" s="20">
        <v>0.18984117464244959</v>
      </c>
      <c r="R9" s="20">
        <v>0.2316723863300012</v>
      </c>
      <c r="S9" s="20">
        <v>0.15411645443968991</v>
      </c>
      <c r="T9" s="20">
        <v>0.1428043073962405</v>
      </c>
      <c r="U9" s="20">
        <v>0.17884138635557589</v>
      </c>
      <c r="V9" s="20">
        <v>0.25015755234310449</v>
      </c>
      <c r="W9" s="20">
        <v>0.14635700132619711</v>
      </c>
      <c r="X9" s="20">
        <v>0.1726558739410865</v>
      </c>
      <c r="Y9" s="20">
        <v>0.1655273017196737</v>
      </c>
      <c r="AA9" s="20">
        <v>0.21844397183024841</v>
      </c>
      <c r="AB9" s="20">
        <v>0.17805769796849311</v>
      </c>
      <c r="AC9" s="20">
        <v>0.15516140825164629</v>
      </c>
      <c r="AD9" s="20">
        <v>0.16196845560872231</v>
      </c>
      <c r="AF9" s="20">
        <v>5.8629437850452673E-2</v>
      </c>
      <c r="AG9" s="20">
        <v>0.45183844238302678</v>
      </c>
      <c r="AH9" s="20">
        <v>7.5334891302125409E-2</v>
      </c>
      <c r="AI9" s="20">
        <v>0.10204448007599121</v>
      </c>
      <c r="AJ9" s="20">
        <v>5.3806982683102647E-2</v>
      </c>
      <c r="AK9" s="20">
        <v>1.317377138711099E-2</v>
      </c>
      <c r="AL9" s="20">
        <v>7.1357033457020783E-2</v>
      </c>
      <c r="AM9" s="20">
        <v>7.5421308631736406E-2</v>
      </c>
      <c r="AN9" s="20">
        <v>0.1241247490295662</v>
      </c>
      <c r="AP9" s="20">
        <v>3.2032927012631371E-2</v>
      </c>
      <c r="AQ9" s="20">
        <v>0.45820972220080258</v>
      </c>
      <c r="AR9" s="20">
        <v>6.4902750675360943E-2</v>
      </c>
      <c r="AS9" s="20">
        <v>6.2231152194617077E-2</v>
      </c>
      <c r="AT9" s="20">
        <v>5.8602551506525727E-2</v>
      </c>
      <c r="AU9" s="20">
        <v>3.1779410689602453E-2</v>
      </c>
      <c r="AV9" s="20">
        <v>3.6577519106107147E-2</v>
      </c>
      <c r="AW9" s="20">
        <v>7.3538545345155165E-2</v>
      </c>
      <c r="AY9" s="20">
        <v>5.127283226049674E-2</v>
      </c>
      <c r="AZ9" s="20">
        <v>0.66215789455207585</v>
      </c>
      <c r="BA9" s="20">
        <v>7.6245035345131384E-2</v>
      </c>
      <c r="BB9" s="20">
        <v>8.4266840985532679E-2</v>
      </c>
      <c r="BC9" s="20">
        <v>4.1000305099920281E-2</v>
      </c>
      <c r="BD9" s="20">
        <v>5.3715473075432132E-2</v>
      </c>
      <c r="BE9" s="20">
        <v>0</v>
      </c>
      <c r="BF9" s="20">
        <v>8.3894849071511957E-2</v>
      </c>
      <c r="BG9" s="20">
        <v>6.9046846247402469E-2</v>
      </c>
    </row>
    <row r="10" spans="2:61" ht="19" customHeight="1" x14ac:dyDescent="0.35">
      <c r="B10" s="22" t="s">
        <v>161</v>
      </c>
      <c r="C10" s="20">
        <v>0.15380859711807099</v>
      </c>
      <c r="D10" s="20">
        <v>8.0835368041342323E-2</v>
      </c>
      <c r="E10" s="20">
        <v>0.13184351763207999</v>
      </c>
      <c r="F10" s="20">
        <v>0.13281936414515291</v>
      </c>
      <c r="G10" s="20">
        <v>0.1532316088536019</v>
      </c>
      <c r="H10" s="20">
        <v>0.14760986748687571</v>
      </c>
      <c r="I10" s="20">
        <v>0.24170625731420739</v>
      </c>
      <c r="K10" s="20">
        <v>0.15692635087201451</v>
      </c>
      <c r="L10" s="20">
        <v>0.15140452834593279</v>
      </c>
      <c r="N10" s="20">
        <v>8.4114673271558846E-2</v>
      </c>
      <c r="O10" s="20">
        <v>8.2314543668731047E-2</v>
      </c>
      <c r="P10" s="20">
        <v>0.10979334159494381</v>
      </c>
      <c r="Q10" s="20">
        <v>0.1115691481035381</v>
      </c>
      <c r="R10" s="20">
        <v>0.12099820042555751</v>
      </c>
      <c r="S10" s="20">
        <v>0.1723668183922856</v>
      </c>
      <c r="T10" s="20">
        <v>0.19507955140984101</v>
      </c>
      <c r="U10" s="20">
        <v>0.17074047301490411</v>
      </c>
      <c r="V10" s="20">
        <v>0.17482777794917151</v>
      </c>
      <c r="W10" s="20">
        <v>0.1717423067328735</v>
      </c>
      <c r="X10" s="20">
        <v>0.13806298220936619</v>
      </c>
      <c r="Y10" s="20">
        <v>0.2202548825940725</v>
      </c>
      <c r="AA10" s="20">
        <v>0.20324079111373991</v>
      </c>
      <c r="AB10" s="20">
        <v>0.15846176267024209</v>
      </c>
      <c r="AC10" s="20">
        <v>0.12970914176026391</v>
      </c>
      <c r="AD10" s="20">
        <v>0.1172546946452061</v>
      </c>
      <c r="AF10" s="20">
        <v>0.41205413955767251</v>
      </c>
      <c r="AG10" s="20">
        <v>5.6331196617289567E-2</v>
      </c>
      <c r="AH10" s="20">
        <v>5.371990116880291E-2</v>
      </c>
      <c r="AI10" s="20">
        <v>5.5419886244045521E-2</v>
      </c>
      <c r="AJ10" s="20">
        <v>3.7023576878168978E-2</v>
      </c>
      <c r="AK10" s="20">
        <v>0</v>
      </c>
      <c r="AL10" s="20">
        <v>6.8507107569124842E-2</v>
      </c>
      <c r="AM10" s="20">
        <v>8.3776938889170066E-2</v>
      </c>
      <c r="AN10" s="20">
        <v>5.9896834798978178E-2</v>
      </c>
      <c r="AP10" s="20">
        <v>0.54612151344309778</v>
      </c>
      <c r="AQ10" s="20">
        <v>8.5239500969040261E-2</v>
      </c>
      <c r="AR10" s="20">
        <v>6.0024150233865141E-2</v>
      </c>
      <c r="AS10" s="20">
        <v>1.5015170118276241E-2</v>
      </c>
      <c r="AT10" s="20">
        <v>5.3650552569019787E-2</v>
      </c>
      <c r="AU10" s="20">
        <v>0</v>
      </c>
      <c r="AV10" s="20">
        <v>2.0698147304754621E-2</v>
      </c>
      <c r="AW10" s="20">
        <v>8.1443095497698514E-2</v>
      </c>
      <c r="AY10" s="20">
        <v>0.87652760731570323</v>
      </c>
      <c r="AZ10" s="20">
        <v>3.2149668624128158E-2</v>
      </c>
      <c r="BA10" s="20">
        <v>2.2937754677488039E-2</v>
      </c>
      <c r="BB10" s="20">
        <v>2.3740786266615931E-2</v>
      </c>
      <c r="BC10" s="20">
        <v>1.7560375456858669E-2</v>
      </c>
      <c r="BD10" s="20">
        <v>0</v>
      </c>
      <c r="BE10" s="20">
        <v>3.4104102054907812E-2</v>
      </c>
      <c r="BF10" s="20">
        <v>8.3150630042316875E-2</v>
      </c>
      <c r="BG10" s="20">
        <v>8.1268801511632224E-2</v>
      </c>
    </row>
    <row r="11" spans="2:61" ht="19" customHeight="1" x14ac:dyDescent="0.35">
      <c r="B11" s="22" t="s">
        <v>162</v>
      </c>
      <c r="C11" s="20">
        <v>8.4875296138831657E-2</v>
      </c>
      <c r="D11" s="20">
        <v>8.2864536752940171E-2</v>
      </c>
      <c r="E11" s="20">
        <v>6.6368504575833723E-2</v>
      </c>
      <c r="F11" s="20">
        <v>8.9397776099426354E-2</v>
      </c>
      <c r="G11" s="20">
        <v>8.4991053078035617E-2</v>
      </c>
      <c r="H11" s="20">
        <v>9.1455085301846928E-2</v>
      </c>
      <c r="I11" s="20">
        <v>9.3043941825317875E-2</v>
      </c>
      <c r="K11" s="20">
        <v>9.7319800958107355E-2</v>
      </c>
      <c r="L11" s="20">
        <v>7.3049965484088708E-2</v>
      </c>
      <c r="N11" s="20">
        <v>6.9686748713840896E-2</v>
      </c>
      <c r="O11" s="20">
        <v>1.9495297382862431E-2</v>
      </c>
      <c r="P11" s="20">
        <v>4.2965111321144278E-2</v>
      </c>
      <c r="Q11" s="20">
        <v>7.588811810806112E-2</v>
      </c>
      <c r="R11" s="20">
        <v>6.1105432319139709E-2</v>
      </c>
      <c r="S11" s="20">
        <v>7.3075538436569928E-2</v>
      </c>
      <c r="T11" s="20">
        <v>8.0521330777527086E-2</v>
      </c>
      <c r="U11" s="20">
        <v>6.3211157929804793E-2</v>
      </c>
      <c r="V11" s="20">
        <v>9.6823173910973129E-2</v>
      </c>
      <c r="W11" s="20">
        <v>0.12854595393070101</v>
      </c>
      <c r="X11" s="20">
        <v>9.9836630944242541E-2</v>
      </c>
      <c r="Y11" s="20">
        <v>0.1185718268944788</v>
      </c>
      <c r="AA11" s="20">
        <v>0.10756015321131381</v>
      </c>
      <c r="AB11" s="20">
        <v>0.1041635759118486</v>
      </c>
      <c r="AC11" s="20">
        <v>5.9213376815616517E-2</v>
      </c>
      <c r="AD11" s="20">
        <v>6.3165373233102354E-2</v>
      </c>
      <c r="AF11" s="20">
        <v>4.8792430006628147E-2</v>
      </c>
      <c r="AG11" s="20">
        <v>6.9040804147070298E-2</v>
      </c>
      <c r="AH11" s="20">
        <v>0.56791089548236962</v>
      </c>
      <c r="AI11" s="20">
        <v>4.5085795236985332E-2</v>
      </c>
      <c r="AJ11" s="20">
        <v>2.32362705544309E-2</v>
      </c>
      <c r="AK11" s="20">
        <v>1.5775038423628821E-2</v>
      </c>
      <c r="AL11" s="20">
        <v>4.1546501493283997E-2</v>
      </c>
      <c r="AM11" s="20">
        <v>3.4605792475016141E-2</v>
      </c>
      <c r="AN11" s="20">
        <v>4.042189401083221E-2</v>
      </c>
      <c r="AP11" s="20">
        <v>4.6548429925596803E-2</v>
      </c>
      <c r="AQ11" s="20">
        <v>6.8377522044916497E-2</v>
      </c>
      <c r="AR11" s="20">
        <v>0.59278005315906823</v>
      </c>
      <c r="AS11" s="20">
        <v>2.1678331303647439E-2</v>
      </c>
      <c r="AT11" s="20">
        <v>2.7782297306171471E-2</v>
      </c>
      <c r="AU11" s="20">
        <v>1.7161059692966159E-2</v>
      </c>
      <c r="AV11" s="20">
        <v>2.183561219624881E-2</v>
      </c>
      <c r="AW11" s="20">
        <v>3.7055478169713503E-2</v>
      </c>
      <c r="AY11" s="20">
        <v>1.44336891225786E-2</v>
      </c>
      <c r="AZ11" s="20">
        <v>3.7925835743272553E-2</v>
      </c>
      <c r="BA11" s="20">
        <v>0.79347890815884636</v>
      </c>
      <c r="BB11" s="20">
        <v>3.7574180497729641E-2</v>
      </c>
      <c r="BC11" s="20">
        <v>2.9143787855406011E-2</v>
      </c>
      <c r="BD11" s="20">
        <v>0</v>
      </c>
      <c r="BE11" s="20">
        <v>0</v>
      </c>
      <c r="BF11" s="20">
        <v>9.1704892943617056E-2</v>
      </c>
      <c r="BG11" s="20">
        <v>6.1435539149729511E-2</v>
      </c>
    </row>
    <row r="12" spans="2:61" ht="19" customHeight="1" x14ac:dyDescent="0.35">
      <c r="B12" s="22" t="s">
        <v>163</v>
      </c>
      <c r="C12" s="20">
        <v>0.2178875300540439</v>
      </c>
      <c r="D12" s="20">
        <v>0.1317996331976975</v>
      </c>
      <c r="E12" s="20">
        <v>0.17496998355841559</v>
      </c>
      <c r="F12" s="20">
        <v>0.1722133782563717</v>
      </c>
      <c r="G12" s="20">
        <v>0.25555298399675119</v>
      </c>
      <c r="H12" s="20">
        <v>0.26835636937927498</v>
      </c>
      <c r="I12" s="20">
        <v>0.2826033406742422</v>
      </c>
      <c r="K12" s="20">
        <v>0.25053653994025948</v>
      </c>
      <c r="L12" s="20">
        <v>0.18684278604157301</v>
      </c>
      <c r="N12" s="20">
        <v>8.8623681971593482E-2</v>
      </c>
      <c r="O12" s="20">
        <v>0.12172475448394569</v>
      </c>
      <c r="P12" s="20">
        <v>0.20847427504238919</v>
      </c>
      <c r="Q12" s="20">
        <v>0.25765270834803838</v>
      </c>
      <c r="R12" s="20">
        <v>0.26424033883653147</v>
      </c>
      <c r="S12" s="20">
        <v>0.25784288357327573</v>
      </c>
      <c r="T12" s="20">
        <v>0.23402594084228401</v>
      </c>
      <c r="U12" s="20">
        <v>0.24990294197881049</v>
      </c>
      <c r="V12" s="20">
        <v>0.16371280566293789</v>
      </c>
      <c r="W12" s="20">
        <v>0.2348696282470448</v>
      </c>
      <c r="X12" s="20">
        <v>0.2360769000803985</v>
      </c>
      <c r="Y12" s="20">
        <v>0.27352662616307061</v>
      </c>
      <c r="AA12" s="20">
        <v>0.14546661578005571</v>
      </c>
      <c r="AB12" s="20">
        <v>0.19408141381802671</v>
      </c>
      <c r="AC12" s="20">
        <v>0.31700002393531412</v>
      </c>
      <c r="AD12" s="20">
        <v>0.2341291093072676</v>
      </c>
      <c r="AF12" s="20">
        <v>0.35590628283479381</v>
      </c>
      <c r="AG12" s="20">
        <v>0.13330737677218321</v>
      </c>
      <c r="AH12" s="20">
        <v>8.5810306916250925E-2</v>
      </c>
      <c r="AI12" s="20">
        <v>8.8328973490672896E-2</v>
      </c>
      <c r="AJ12" s="20">
        <v>0.66952425619785672</v>
      </c>
      <c r="AK12" s="20">
        <v>5.709646625726561E-2</v>
      </c>
      <c r="AL12" s="20">
        <v>0.22716687161624571</v>
      </c>
      <c r="AM12" s="20">
        <v>8.4359690200463869E-2</v>
      </c>
      <c r="AN12" s="20">
        <v>0.1822853251941686</v>
      </c>
      <c r="AP12" s="20">
        <v>0.26985607786067117</v>
      </c>
      <c r="AQ12" s="20">
        <v>0.1316102186555175</v>
      </c>
      <c r="AR12" s="20">
        <v>7.781697159070057E-2</v>
      </c>
      <c r="AS12" s="20">
        <v>3.6541602629265223E-2</v>
      </c>
      <c r="AT12" s="20">
        <v>0.69352714918634473</v>
      </c>
      <c r="AU12" s="20">
        <v>0</v>
      </c>
      <c r="AV12" s="20">
        <v>0.10769480765564041</v>
      </c>
      <c r="AW12" s="20">
        <v>0.14938330470372399</v>
      </c>
      <c r="AY12" s="20">
        <v>2.200374000365635E-2</v>
      </c>
      <c r="AZ12" s="20">
        <v>6.4229804316897871E-2</v>
      </c>
      <c r="BA12" s="20">
        <v>1.250748296328975E-2</v>
      </c>
      <c r="BB12" s="20">
        <v>4.2537470419505972E-2</v>
      </c>
      <c r="BC12" s="20">
        <v>0.81832242198178473</v>
      </c>
      <c r="BD12" s="20">
        <v>0</v>
      </c>
      <c r="BE12" s="20">
        <v>7.3512144235082103E-3</v>
      </c>
      <c r="BF12" s="20">
        <v>6.0392666143008457E-2</v>
      </c>
      <c r="BG12" s="20">
        <v>5.3248088183794312E-2</v>
      </c>
    </row>
    <row r="13" spans="2:61" ht="19" customHeight="1" x14ac:dyDescent="0.35">
      <c r="B13" s="22" t="s">
        <v>164</v>
      </c>
      <c r="C13" s="20">
        <v>0.1050348916635865</v>
      </c>
      <c r="D13" s="20">
        <v>0.2498836811822944</v>
      </c>
      <c r="E13" s="20">
        <v>0.14418876560375321</v>
      </c>
      <c r="F13" s="20">
        <v>9.6061157424586818E-2</v>
      </c>
      <c r="G13" s="20">
        <v>6.8498472647238934E-2</v>
      </c>
      <c r="H13" s="20">
        <v>6.6081809049663778E-2</v>
      </c>
      <c r="I13" s="20">
        <v>3.9724511327320119E-2</v>
      </c>
      <c r="K13" s="20">
        <v>9.4817127270106494E-2</v>
      </c>
      <c r="L13" s="20">
        <v>0.1144310038942197</v>
      </c>
      <c r="N13" s="20">
        <v>7.7961533929418889E-2</v>
      </c>
      <c r="O13" s="20">
        <v>2.6837951385223491E-2</v>
      </c>
      <c r="P13" s="20">
        <v>9.095811732054003E-2</v>
      </c>
      <c r="Q13" s="20">
        <v>8.5104787778128951E-2</v>
      </c>
      <c r="R13" s="20">
        <v>0.1310559708799709</v>
      </c>
      <c r="S13" s="20">
        <v>0.1146483094188018</v>
      </c>
      <c r="T13" s="20">
        <v>0.10980955405362661</v>
      </c>
      <c r="U13" s="20">
        <v>0.1211657352239586</v>
      </c>
      <c r="V13" s="20">
        <v>0.1411395801226322</v>
      </c>
      <c r="W13" s="20">
        <v>9.3555741315171193E-2</v>
      </c>
      <c r="X13" s="20">
        <v>9.0568712556699682E-2</v>
      </c>
      <c r="Y13" s="20">
        <v>8.7789606916614887E-2</v>
      </c>
      <c r="AA13" s="20">
        <v>0.10833979175686601</v>
      </c>
      <c r="AB13" s="20">
        <v>0.1133507215273595</v>
      </c>
      <c r="AC13" s="20">
        <v>0.1066959415130803</v>
      </c>
      <c r="AD13" s="20">
        <v>9.1646439823154346E-2</v>
      </c>
      <c r="AF13" s="20">
        <v>2.021860735658678E-2</v>
      </c>
      <c r="AG13" s="20">
        <v>0.12696392370026979</v>
      </c>
      <c r="AH13" s="20">
        <v>7.7436622475771294E-2</v>
      </c>
      <c r="AI13" s="20">
        <v>0.49894308730498999</v>
      </c>
      <c r="AJ13" s="20">
        <v>3.4688952068380317E-2</v>
      </c>
      <c r="AK13" s="20">
        <v>3.8885949200972367E-2</v>
      </c>
      <c r="AL13" s="20">
        <v>7.0091998771617578E-2</v>
      </c>
      <c r="AM13" s="20">
        <v>0</v>
      </c>
      <c r="AN13" s="20">
        <v>0.21214562178764759</v>
      </c>
      <c r="AP13" s="20">
        <v>2.207056088674219E-2</v>
      </c>
      <c r="AQ13" s="20">
        <v>0.10706326996008669</v>
      </c>
      <c r="AR13" s="20">
        <v>7.2115964685969439E-2</v>
      </c>
      <c r="AS13" s="20">
        <v>0.63809419839517367</v>
      </c>
      <c r="AT13" s="20">
        <v>2.6223296078039009E-2</v>
      </c>
      <c r="AU13" s="20">
        <v>1.133000631470359E-2</v>
      </c>
      <c r="AV13" s="20">
        <v>0</v>
      </c>
      <c r="AW13" s="20">
        <v>9.2189738097259361E-2</v>
      </c>
      <c r="AY13" s="20">
        <v>7.1134691078817563E-3</v>
      </c>
      <c r="AZ13" s="20">
        <v>6.0318397401643478E-2</v>
      </c>
      <c r="BA13" s="20">
        <v>2.8110441408343519E-2</v>
      </c>
      <c r="BB13" s="20">
        <v>0.67707626753498862</v>
      </c>
      <c r="BC13" s="20">
        <v>1.9024364685571071E-2</v>
      </c>
      <c r="BD13" s="20">
        <v>1.290173214626089E-2</v>
      </c>
      <c r="BE13" s="20">
        <v>1.7740990665032739E-2</v>
      </c>
      <c r="BF13" s="20">
        <v>1.01100299132065E-2</v>
      </c>
      <c r="BG13" s="20">
        <v>2.6564313458872321E-2</v>
      </c>
    </row>
    <row r="14" spans="2:61" ht="32" customHeight="1" x14ac:dyDescent="0.35">
      <c r="B14" s="22" t="s">
        <v>165</v>
      </c>
      <c r="C14" s="20">
        <v>3.2207014692665417E-2</v>
      </c>
      <c r="D14" s="20">
        <v>1.9597078609789601E-2</v>
      </c>
      <c r="E14" s="20">
        <v>3.4827764364996558E-2</v>
      </c>
      <c r="F14" s="20">
        <v>2.3566637258092851E-2</v>
      </c>
      <c r="G14" s="20">
        <v>2.851185876736682E-2</v>
      </c>
      <c r="H14" s="20">
        <v>5.4899760815276553E-2</v>
      </c>
      <c r="I14" s="20">
        <v>3.3245776533696467E-2</v>
      </c>
      <c r="K14" s="20">
        <v>3.1988094987795833E-2</v>
      </c>
      <c r="L14" s="20">
        <v>3.2557059160507183E-2</v>
      </c>
      <c r="N14" s="20">
        <v>0.35800622983975122</v>
      </c>
      <c r="O14" s="20">
        <v>0</v>
      </c>
      <c r="P14" s="20">
        <v>0</v>
      </c>
      <c r="Q14" s="20">
        <v>0</v>
      </c>
      <c r="R14" s="20">
        <v>0</v>
      </c>
      <c r="S14" s="20">
        <v>0</v>
      </c>
      <c r="T14" s="20">
        <v>0</v>
      </c>
      <c r="U14" s="20">
        <v>0</v>
      </c>
      <c r="V14" s="20">
        <v>0</v>
      </c>
      <c r="W14" s="20">
        <v>0</v>
      </c>
      <c r="X14" s="20">
        <v>0</v>
      </c>
      <c r="Y14" s="20">
        <v>0</v>
      </c>
      <c r="AA14" s="20">
        <v>3.686339909995448E-2</v>
      </c>
      <c r="AB14" s="20">
        <v>3.3929949189594341E-2</v>
      </c>
      <c r="AC14" s="20">
        <v>2.3295967009427019E-2</v>
      </c>
      <c r="AD14" s="20">
        <v>3.3325510884341249E-2</v>
      </c>
      <c r="AF14" s="20">
        <v>1.8591894294760531E-3</v>
      </c>
      <c r="AG14" s="20">
        <v>5.2725157395678143E-3</v>
      </c>
      <c r="AH14" s="20">
        <v>0</v>
      </c>
      <c r="AI14" s="20">
        <v>1.982171023405559E-2</v>
      </c>
      <c r="AJ14" s="20">
        <v>0</v>
      </c>
      <c r="AK14" s="20">
        <v>0.81383480688295307</v>
      </c>
      <c r="AL14" s="20">
        <v>0</v>
      </c>
      <c r="AM14" s="20">
        <v>1.623593313017975E-2</v>
      </c>
      <c r="AN14" s="20">
        <v>2.202620465792663E-2</v>
      </c>
      <c r="AP14" s="20">
        <v>0</v>
      </c>
      <c r="AQ14" s="20">
        <v>6.1556693083795969E-3</v>
      </c>
      <c r="AR14" s="20">
        <v>7.30772733187864E-3</v>
      </c>
      <c r="AS14" s="20">
        <v>1.2130021114571871E-2</v>
      </c>
      <c r="AT14" s="20">
        <v>0</v>
      </c>
      <c r="AU14" s="20">
        <v>0.92520605157096669</v>
      </c>
      <c r="AV14" s="20">
        <v>0</v>
      </c>
      <c r="AW14" s="20">
        <v>7.0750377052226417E-3</v>
      </c>
      <c r="AY14" s="20">
        <v>0</v>
      </c>
      <c r="AZ14" s="20">
        <v>0</v>
      </c>
      <c r="BA14" s="20">
        <v>0</v>
      </c>
      <c r="BB14" s="20">
        <v>2.5995622724058931E-3</v>
      </c>
      <c r="BC14" s="20">
        <v>1.6924017675945401E-3</v>
      </c>
      <c r="BD14" s="20">
        <v>0.8969098140319417</v>
      </c>
      <c r="BE14" s="20">
        <v>0</v>
      </c>
      <c r="BF14" s="20">
        <v>0</v>
      </c>
      <c r="BG14" s="20">
        <v>1.9105281576377042E-2</v>
      </c>
    </row>
    <row r="15" spans="2:61" ht="19" customHeight="1" x14ac:dyDescent="0.35">
      <c r="B15" s="22" t="s">
        <v>166</v>
      </c>
      <c r="C15" s="20">
        <v>1.0387565529520131E-2</v>
      </c>
      <c r="D15" s="20">
        <v>6.4793059056672134E-3</v>
      </c>
      <c r="E15" s="20">
        <v>1.1493300563262509E-2</v>
      </c>
      <c r="F15" s="20">
        <v>2.1427203695777681E-2</v>
      </c>
      <c r="G15" s="20">
        <v>1.254094608933386E-2</v>
      </c>
      <c r="H15" s="20">
        <v>1.255352347487847E-2</v>
      </c>
      <c r="I15" s="20">
        <v>0</v>
      </c>
      <c r="K15" s="20">
        <v>6.6538310456378154E-3</v>
      </c>
      <c r="L15" s="20">
        <v>1.320663058711747E-2</v>
      </c>
      <c r="N15" s="20">
        <v>0</v>
      </c>
      <c r="O15" s="20">
        <v>0</v>
      </c>
      <c r="P15" s="20">
        <v>0.2069403580094448</v>
      </c>
      <c r="Q15" s="20">
        <v>0</v>
      </c>
      <c r="R15" s="20">
        <v>0</v>
      </c>
      <c r="S15" s="20">
        <v>0</v>
      </c>
      <c r="T15" s="20">
        <v>0</v>
      </c>
      <c r="U15" s="20">
        <v>0</v>
      </c>
      <c r="V15" s="20">
        <v>0</v>
      </c>
      <c r="W15" s="20">
        <v>0</v>
      </c>
      <c r="X15" s="20">
        <v>0</v>
      </c>
      <c r="Y15" s="20">
        <v>0</v>
      </c>
      <c r="AA15" s="20">
        <v>1.2036050579010211E-2</v>
      </c>
      <c r="AB15" s="20">
        <v>3.9408318602702974E-3</v>
      </c>
      <c r="AC15" s="20">
        <v>1.011342161598501E-2</v>
      </c>
      <c r="AD15" s="20">
        <v>1.5581043050497619E-2</v>
      </c>
      <c r="AF15" s="20">
        <v>1.635399563030174E-3</v>
      </c>
      <c r="AG15" s="20">
        <v>1.8673218643664401E-2</v>
      </c>
      <c r="AH15" s="20">
        <v>1.4168286375935771E-2</v>
      </c>
      <c r="AI15" s="20">
        <v>0</v>
      </c>
      <c r="AJ15" s="20">
        <v>0</v>
      </c>
      <c r="AK15" s="20">
        <v>0</v>
      </c>
      <c r="AL15" s="20">
        <v>7.3552703827841782E-3</v>
      </c>
      <c r="AM15" s="20">
        <v>0</v>
      </c>
      <c r="AN15" s="20">
        <v>2.7060245953881991E-2</v>
      </c>
      <c r="AP15" s="20">
        <v>0</v>
      </c>
      <c r="AQ15" s="20">
        <v>1.2541327493568181E-2</v>
      </c>
      <c r="AR15" s="20">
        <v>1.329131023104742E-2</v>
      </c>
      <c r="AS15" s="20">
        <v>0</v>
      </c>
      <c r="AT15" s="20">
        <v>3.179136667833865E-3</v>
      </c>
      <c r="AU15" s="20">
        <v>0</v>
      </c>
      <c r="AV15" s="20">
        <v>0</v>
      </c>
      <c r="AW15" s="20">
        <v>2.7227158884408902E-2</v>
      </c>
      <c r="AY15" s="20">
        <v>0</v>
      </c>
      <c r="AZ15" s="20">
        <v>2.208846502649576E-3</v>
      </c>
      <c r="BA15" s="20">
        <v>0</v>
      </c>
      <c r="BB15" s="20">
        <v>4.4428408389329318E-3</v>
      </c>
      <c r="BC15" s="20">
        <v>3.9791249154362794E-3</v>
      </c>
      <c r="BD15" s="20">
        <v>0</v>
      </c>
      <c r="BE15" s="20">
        <v>8.5219614201258783E-3</v>
      </c>
      <c r="BF15" s="20">
        <v>4.9139693180149458E-3</v>
      </c>
      <c r="BG15" s="20">
        <v>0.1431890084149974</v>
      </c>
    </row>
    <row r="16" spans="2:61" ht="32" customHeight="1" x14ac:dyDescent="0.35">
      <c r="B16" s="22" t="s">
        <v>167</v>
      </c>
      <c r="C16" s="20">
        <v>1.536003951398362E-2</v>
      </c>
      <c r="D16" s="20">
        <v>3.925585941526797E-2</v>
      </c>
      <c r="E16" s="20">
        <v>2.76708196493002E-2</v>
      </c>
      <c r="F16" s="20">
        <v>1.620093710688866E-2</v>
      </c>
      <c r="G16" s="20">
        <v>9.844862425770028E-3</v>
      </c>
      <c r="H16" s="20">
        <v>5.2945130638876233E-3</v>
      </c>
      <c r="I16" s="20">
        <v>0</v>
      </c>
      <c r="K16" s="20">
        <v>1.5282462920786539E-2</v>
      </c>
      <c r="L16" s="20">
        <v>1.550071537542057E-2</v>
      </c>
      <c r="N16" s="20">
        <v>4.7121613264422919E-3</v>
      </c>
      <c r="O16" s="20">
        <v>6.929257823065893E-2</v>
      </c>
      <c r="P16" s="20">
        <v>0</v>
      </c>
      <c r="Q16" s="20">
        <v>2.3038981447197709E-2</v>
      </c>
      <c r="R16" s="20">
        <v>8.8866191722942779E-3</v>
      </c>
      <c r="S16" s="20">
        <v>3.012492839682326E-2</v>
      </c>
      <c r="T16" s="20">
        <v>2.4124092504191969E-2</v>
      </c>
      <c r="U16" s="20">
        <v>1.054419478644872E-2</v>
      </c>
      <c r="V16" s="20">
        <v>1.0815724526494319E-2</v>
      </c>
      <c r="W16" s="20">
        <v>1.9065055953958431E-2</v>
      </c>
      <c r="X16" s="20">
        <v>2.4086541473156441E-2</v>
      </c>
      <c r="Y16" s="20">
        <v>0</v>
      </c>
      <c r="AA16" s="20">
        <v>7.8608120407299784E-3</v>
      </c>
      <c r="AB16" s="20">
        <v>1.475446490143017E-2</v>
      </c>
      <c r="AC16" s="20">
        <v>1.2416144099070721E-2</v>
      </c>
      <c r="AD16" s="20">
        <v>2.672022729576122E-2</v>
      </c>
      <c r="AF16" s="20">
        <v>3.733022593933081E-3</v>
      </c>
      <c r="AG16" s="20">
        <v>1.059766838429636E-2</v>
      </c>
      <c r="AH16" s="20">
        <v>1.422240835888974E-2</v>
      </c>
      <c r="AI16" s="20">
        <v>8.7733164167818414E-2</v>
      </c>
      <c r="AJ16" s="20">
        <v>1.8174038784534389E-2</v>
      </c>
      <c r="AK16" s="20">
        <v>0</v>
      </c>
      <c r="AL16" s="20">
        <v>3.07463111641705E-3</v>
      </c>
      <c r="AM16" s="20">
        <v>0</v>
      </c>
      <c r="AN16" s="20">
        <v>4.9071594167792117E-2</v>
      </c>
      <c r="AP16" s="20">
        <v>5.389972303792092E-3</v>
      </c>
      <c r="AQ16" s="20">
        <v>3.1568294011044521E-3</v>
      </c>
      <c r="AR16" s="20">
        <v>2.1237794001973329E-2</v>
      </c>
      <c r="AS16" s="20">
        <v>5.4261414223069078E-2</v>
      </c>
      <c r="AT16" s="20">
        <v>2.4084749559838688E-2</v>
      </c>
      <c r="AU16" s="20">
        <v>0</v>
      </c>
      <c r="AV16" s="20">
        <v>0</v>
      </c>
      <c r="AW16" s="20">
        <v>2.780494728063165E-2</v>
      </c>
      <c r="AY16" s="20">
        <v>3.2002670697028101E-3</v>
      </c>
      <c r="AZ16" s="20">
        <v>9.1964799210226267E-3</v>
      </c>
      <c r="BA16" s="20">
        <v>2.0944539173298589E-2</v>
      </c>
      <c r="BB16" s="20">
        <v>3.3447140894514393E-2</v>
      </c>
      <c r="BC16" s="20">
        <v>1.097078554226639E-2</v>
      </c>
      <c r="BD16" s="20">
        <v>0</v>
      </c>
      <c r="BE16" s="20">
        <v>7.8005783225949142E-3</v>
      </c>
      <c r="BF16" s="20">
        <v>4.4249886213908914E-3</v>
      </c>
      <c r="BG16" s="20">
        <v>8.0572000110134198E-2</v>
      </c>
    </row>
    <row r="17" spans="2:59" ht="19" customHeight="1" x14ac:dyDescent="0.35">
      <c r="B17" s="22" t="s">
        <v>168</v>
      </c>
      <c r="C17" s="20">
        <v>1.5951672483391861E-2</v>
      </c>
      <c r="D17" s="20">
        <v>4.1112018611814599E-2</v>
      </c>
      <c r="E17" s="20">
        <v>2.460930346813137E-2</v>
      </c>
      <c r="F17" s="20">
        <v>1.145565314371347E-2</v>
      </c>
      <c r="G17" s="20">
        <v>1.525967346647685E-2</v>
      </c>
      <c r="H17" s="20">
        <v>1.0548383522469571E-2</v>
      </c>
      <c r="I17" s="20">
        <v>0</v>
      </c>
      <c r="K17" s="20">
        <v>1.4325337824391869E-2</v>
      </c>
      <c r="L17" s="20">
        <v>1.7611055432783448E-2</v>
      </c>
      <c r="N17" s="20">
        <v>9.0026335922869429E-3</v>
      </c>
      <c r="O17" s="20">
        <v>0.21383400959058879</v>
      </c>
      <c r="P17" s="20">
        <v>1.0469569894091431E-2</v>
      </c>
      <c r="Q17" s="20">
        <v>2.353303633217722E-2</v>
      </c>
      <c r="R17" s="20">
        <v>1.3096590980695251E-2</v>
      </c>
      <c r="S17" s="20">
        <v>1.179765390027602E-2</v>
      </c>
      <c r="T17" s="20">
        <v>2.3976787511362261E-2</v>
      </c>
      <c r="U17" s="20">
        <v>1.6141208564798091E-2</v>
      </c>
      <c r="V17" s="20">
        <v>9.77172543237129E-3</v>
      </c>
      <c r="W17" s="20">
        <v>0</v>
      </c>
      <c r="X17" s="20">
        <v>5.2149420542721876E-3</v>
      </c>
      <c r="Y17" s="20">
        <v>0</v>
      </c>
      <c r="AA17" s="20">
        <v>1.432946280734212E-2</v>
      </c>
      <c r="AB17" s="20">
        <v>1.6036629420622232E-2</v>
      </c>
      <c r="AC17" s="20">
        <v>3.9812769949974401E-3</v>
      </c>
      <c r="AD17" s="20">
        <v>2.8200903414378451E-2</v>
      </c>
      <c r="AF17" s="20">
        <v>4.120572812100964E-3</v>
      </c>
      <c r="AG17" s="20">
        <v>1.5287552282306421E-2</v>
      </c>
      <c r="AH17" s="20">
        <v>2.4011098069140469E-2</v>
      </c>
      <c r="AI17" s="20">
        <v>1.7324810523619609E-2</v>
      </c>
      <c r="AJ17" s="20">
        <v>1.802372311994354E-2</v>
      </c>
      <c r="AK17" s="20">
        <v>0</v>
      </c>
      <c r="AL17" s="20">
        <v>3.7834924310120991E-3</v>
      </c>
      <c r="AM17" s="20">
        <v>1.511601953603E-2</v>
      </c>
      <c r="AN17" s="20">
        <v>6.4113031125554026E-2</v>
      </c>
      <c r="AP17" s="20">
        <v>8.0893608801508483E-3</v>
      </c>
      <c r="AQ17" s="20">
        <v>6.3395635574152757E-3</v>
      </c>
      <c r="AR17" s="20">
        <v>1.184534664777568E-2</v>
      </c>
      <c r="AS17" s="20">
        <v>2.2427677566386979E-2</v>
      </c>
      <c r="AT17" s="20">
        <v>2.092501180772844E-2</v>
      </c>
      <c r="AU17" s="20">
        <v>0</v>
      </c>
      <c r="AV17" s="20">
        <v>0</v>
      </c>
      <c r="AW17" s="20">
        <v>3.9779379649142133E-2</v>
      </c>
      <c r="AY17" s="20">
        <v>0</v>
      </c>
      <c r="AZ17" s="20">
        <v>1.06028439261349E-2</v>
      </c>
      <c r="BA17" s="20">
        <v>0</v>
      </c>
      <c r="BB17" s="20">
        <v>2.7094162849687419E-2</v>
      </c>
      <c r="BC17" s="20">
        <v>5.9632825832746641E-3</v>
      </c>
      <c r="BD17" s="20">
        <v>1.015991588284933E-2</v>
      </c>
      <c r="BE17" s="20">
        <v>8.9270803514614402E-3</v>
      </c>
      <c r="BF17" s="20">
        <v>0</v>
      </c>
      <c r="BG17" s="20">
        <v>0.1575546100716676</v>
      </c>
    </row>
    <row r="18" spans="2:59" ht="19" customHeight="1" x14ac:dyDescent="0.35">
      <c r="B18" s="22" t="s">
        <v>169</v>
      </c>
      <c r="C18" s="20">
        <v>1.4961063543238109E-2</v>
      </c>
      <c r="D18" s="20">
        <v>6.2630715801160579E-3</v>
      </c>
      <c r="E18" s="20">
        <v>5.6192532444450599E-3</v>
      </c>
      <c r="F18" s="20">
        <v>1.2075144277233701E-2</v>
      </c>
      <c r="G18" s="20">
        <v>1.6995133748122251E-2</v>
      </c>
      <c r="H18" s="20">
        <v>2.6828342183629238E-2</v>
      </c>
      <c r="I18" s="20">
        <v>2.1055311108477689E-2</v>
      </c>
      <c r="K18" s="20">
        <v>2.105567629135955E-2</v>
      </c>
      <c r="L18" s="20">
        <v>9.0575655348520533E-3</v>
      </c>
      <c r="N18" s="20">
        <v>1.0242459120021381E-2</v>
      </c>
      <c r="O18" s="20">
        <v>9.6457684433827934E-2</v>
      </c>
      <c r="P18" s="20">
        <v>0</v>
      </c>
      <c r="Q18" s="20">
        <v>0</v>
      </c>
      <c r="R18" s="20">
        <v>2.395373336850206E-2</v>
      </c>
      <c r="S18" s="20">
        <v>4.9250914827846919E-3</v>
      </c>
      <c r="T18" s="20">
        <v>0</v>
      </c>
      <c r="U18" s="20">
        <v>1.230027558370626E-2</v>
      </c>
      <c r="V18" s="20">
        <v>2.2363165946835961E-2</v>
      </c>
      <c r="W18" s="20">
        <v>8.2612835196082066E-3</v>
      </c>
      <c r="X18" s="20">
        <v>5.1510083947583036E-3</v>
      </c>
      <c r="Y18" s="20">
        <v>2.6791868687455402E-2</v>
      </c>
      <c r="AA18" s="20">
        <v>1.77595791046504E-2</v>
      </c>
      <c r="AB18" s="20">
        <v>1.6069596607122441E-2</v>
      </c>
      <c r="AC18" s="20">
        <v>1.0788786934112801E-2</v>
      </c>
      <c r="AD18" s="20">
        <v>1.4503097383348091E-2</v>
      </c>
      <c r="AF18" s="20">
        <v>1.5988488631667439E-2</v>
      </c>
      <c r="AG18" s="20">
        <v>6.6605401783642786E-3</v>
      </c>
      <c r="AH18" s="20">
        <v>0</v>
      </c>
      <c r="AI18" s="20">
        <v>0</v>
      </c>
      <c r="AJ18" s="20">
        <v>9.612675339640521E-2</v>
      </c>
      <c r="AK18" s="20">
        <v>1.5634798826958458E-2</v>
      </c>
      <c r="AL18" s="20">
        <v>0</v>
      </c>
      <c r="AM18" s="20">
        <v>0</v>
      </c>
      <c r="AN18" s="20">
        <v>5.2915636011693502E-2</v>
      </c>
      <c r="AP18" s="20">
        <v>5.5214761147313503E-3</v>
      </c>
      <c r="AQ18" s="20">
        <v>5.9478291423262844E-3</v>
      </c>
      <c r="AR18" s="20">
        <v>0</v>
      </c>
      <c r="AS18" s="20">
        <v>0</v>
      </c>
      <c r="AT18" s="20">
        <v>3.6552796039517561E-2</v>
      </c>
      <c r="AU18" s="20">
        <v>0</v>
      </c>
      <c r="AV18" s="20">
        <v>2.0827444678353541E-2</v>
      </c>
      <c r="AW18" s="20">
        <v>3.652371178081925E-2</v>
      </c>
      <c r="AY18" s="20">
        <v>0</v>
      </c>
      <c r="AZ18" s="20">
        <v>0</v>
      </c>
      <c r="BA18" s="20">
        <v>0</v>
      </c>
      <c r="BB18" s="20">
        <v>0</v>
      </c>
      <c r="BC18" s="20">
        <v>4.3486671019988352E-3</v>
      </c>
      <c r="BD18" s="20">
        <v>0</v>
      </c>
      <c r="BE18" s="20">
        <v>0</v>
      </c>
      <c r="BF18" s="20">
        <v>1.7430521274511172E-2</v>
      </c>
      <c r="BG18" s="20">
        <v>0.23502045245535549</v>
      </c>
    </row>
    <row r="19" spans="2:59" ht="19" customHeight="1" x14ac:dyDescent="0.35">
      <c r="B19" s="22" t="s">
        <v>170</v>
      </c>
      <c r="C19" s="20">
        <v>8.1008404687105795E-2</v>
      </c>
      <c r="D19" s="20">
        <v>9.3540997783679858E-2</v>
      </c>
      <c r="E19" s="20">
        <v>7.7650059331975843E-2</v>
      </c>
      <c r="F19" s="20">
        <v>0.1016700481477559</v>
      </c>
      <c r="G19" s="20">
        <v>7.5255319345560817E-2</v>
      </c>
      <c r="H19" s="20">
        <v>9.5801353295717304E-2</v>
      </c>
      <c r="I19" s="20">
        <v>5.3455301384034197E-2</v>
      </c>
      <c r="K19" s="20">
        <v>5.4769830842952637E-2</v>
      </c>
      <c r="L19" s="20">
        <v>0.1070370057825598</v>
      </c>
      <c r="N19" s="20">
        <v>4.6496299936957787E-2</v>
      </c>
      <c r="O19" s="20">
        <v>0.1103984918154403</v>
      </c>
      <c r="P19" s="20">
        <v>9.5257843184767807E-2</v>
      </c>
      <c r="Q19" s="20">
        <v>0.15206800740310661</v>
      </c>
      <c r="R19" s="20">
        <v>6.7022306743170904E-2</v>
      </c>
      <c r="S19" s="20">
        <v>9.312960750745268E-2</v>
      </c>
      <c r="T19" s="20">
        <v>9.4927653489213268E-2</v>
      </c>
      <c r="U19" s="20">
        <v>6.6995451904259609E-2</v>
      </c>
      <c r="V19" s="20">
        <v>5.1510872153179808E-2</v>
      </c>
      <c r="W19" s="20">
        <v>0.10796334317885491</v>
      </c>
      <c r="X19" s="20">
        <v>0.1235726118054668</v>
      </c>
      <c r="Y19" s="20">
        <v>4.4898322031712762E-2</v>
      </c>
      <c r="AA19" s="20">
        <v>3.6494299703272878E-2</v>
      </c>
      <c r="AB19" s="20">
        <v>7.380287205575764E-2</v>
      </c>
      <c r="AC19" s="20">
        <v>8.3366740327871142E-2</v>
      </c>
      <c r="AD19" s="20">
        <v>0.13470003643219999</v>
      </c>
      <c r="AF19" s="20">
        <v>2.4042448969041411E-2</v>
      </c>
      <c r="AG19" s="20">
        <v>3.5473960575026199E-2</v>
      </c>
      <c r="AH19" s="20">
        <v>1.549002602459282E-2</v>
      </c>
      <c r="AI19" s="20">
        <v>2.1804128871735891E-2</v>
      </c>
      <c r="AJ19" s="20">
        <v>3.2496592144571172E-2</v>
      </c>
      <c r="AK19" s="20">
        <v>0</v>
      </c>
      <c r="AL19" s="20">
        <v>0.35864143778762603</v>
      </c>
      <c r="AM19" s="20">
        <v>0.18712463332394541</v>
      </c>
      <c r="AN19" s="20">
        <v>7.633562680615813E-2</v>
      </c>
      <c r="AP19" s="20">
        <v>1.3319868027388909E-2</v>
      </c>
      <c r="AQ19" s="20">
        <v>3.1457360901262679E-2</v>
      </c>
      <c r="AR19" s="20">
        <v>1.730997273597978E-2</v>
      </c>
      <c r="AS19" s="20">
        <v>4.0903410816281738E-2</v>
      </c>
      <c r="AT19" s="20">
        <v>2.4684807687728658E-2</v>
      </c>
      <c r="AU19" s="20">
        <v>0</v>
      </c>
      <c r="AV19" s="20">
        <v>0.1928108871636311</v>
      </c>
      <c r="AW19" s="20">
        <v>0.3019643230149891</v>
      </c>
      <c r="AY19" s="20">
        <v>1.6798696954504391E-2</v>
      </c>
      <c r="AZ19" s="20">
        <v>3.1766222989755018E-2</v>
      </c>
      <c r="BA19" s="20">
        <v>0</v>
      </c>
      <c r="BB19" s="20">
        <v>1.684035924279273E-2</v>
      </c>
      <c r="BC19" s="20">
        <v>1.329615924883387E-2</v>
      </c>
      <c r="BD19" s="20">
        <v>0</v>
      </c>
      <c r="BE19" s="20">
        <v>0.80693728487638716</v>
      </c>
      <c r="BF19" s="20">
        <v>0.1724696865493868</v>
      </c>
      <c r="BG19" s="20">
        <v>5.0196224994119687E-2</v>
      </c>
    </row>
    <row r="20" spans="2:59" ht="19" customHeight="1" x14ac:dyDescent="0.35">
      <c r="B20" s="22" t="s">
        <v>135</v>
      </c>
      <c r="C20" s="20">
        <v>8.8747851507442299E-2</v>
      </c>
      <c r="D20" s="20">
        <v>9.58756245364253E-2</v>
      </c>
      <c r="E20" s="20">
        <v>7.8744286057516849E-2</v>
      </c>
      <c r="F20" s="20">
        <v>0.12419204084801561</v>
      </c>
      <c r="G20" s="20">
        <v>7.0778009906102016E-2</v>
      </c>
      <c r="H20" s="20">
        <v>7.5205427945896602E-2</v>
      </c>
      <c r="I20" s="20">
        <v>8.7064238775142369E-2</v>
      </c>
      <c r="K20" s="20">
        <v>5.9492224651034008E-2</v>
      </c>
      <c r="L20" s="20">
        <v>0.1177627231181619</v>
      </c>
      <c r="N20" s="20">
        <v>0.1015308140655766</v>
      </c>
      <c r="O20" s="20">
        <v>0.1447456177597892</v>
      </c>
      <c r="P20" s="20">
        <v>6.3010104864226937E-2</v>
      </c>
      <c r="Q20" s="20">
        <v>8.1304037837302279E-2</v>
      </c>
      <c r="R20" s="20">
        <v>7.7968420944136599E-2</v>
      </c>
      <c r="S20" s="20">
        <v>8.7972714452040579E-2</v>
      </c>
      <c r="T20" s="20">
        <v>9.4730782015713402E-2</v>
      </c>
      <c r="U20" s="20">
        <v>0.1101571746577335</v>
      </c>
      <c r="V20" s="20">
        <v>7.8877621952299207E-2</v>
      </c>
      <c r="W20" s="20">
        <v>8.9639685795590715E-2</v>
      </c>
      <c r="X20" s="20">
        <v>0.10477379654055261</v>
      </c>
      <c r="Y20" s="20">
        <v>6.2639564992921545E-2</v>
      </c>
      <c r="AA20" s="20">
        <v>9.1605072972816226E-2</v>
      </c>
      <c r="AB20" s="20">
        <v>9.3350484069232978E-2</v>
      </c>
      <c r="AC20" s="20">
        <v>8.8257770742614775E-2</v>
      </c>
      <c r="AD20" s="20">
        <v>7.8805108922020611E-2</v>
      </c>
      <c r="AF20" s="20">
        <v>5.3019980394616972E-2</v>
      </c>
      <c r="AG20" s="20">
        <v>7.055280057693479E-2</v>
      </c>
      <c r="AH20" s="20">
        <v>7.1895563826120876E-2</v>
      </c>
      <c r="AI20" s="20">
        <v>6.3493963850085433E-2</v>
      </c>
      <c r="AJ20" s="20">
        <v>1.6898854172606032E-2</v>
      </c>
      <c r="AK20" s="20">
        <v>4.5599169021110691E-2</v>
      </c>
      <c r="AL20" s="20">
        <v>0.14847565537486759</v>
      </c>
      <c r="AM20" s="20">
        <v>0.5033596838134583</v>
      </c>
      <c r="AN20" s="20">
        <v>8.9603236455800941E-2</v>
      </c>
      <c r="AP20" s="20">
        <v>5.1049813545197373E-2</v>
      </c>
      <c r="AQ20" s="20">
        <v>8.3901186365579791E-2</v>
      </c>
      <c r="AR20" s="20">
        <v>6.1367958706380912E-2</v>
      </c>
      <c r="AS20" s="20">
        <v>9.6717021638710529E-2</v>
      </c>
      <c r="AT20" s="20">
        <v>3.078765159125213E-2</v>
      </c>
      <c r="AU20" s="20">
        <v>1.452347173176115E-2</v>
      </c>
      <c r="AV20" s="20">
        <v>0.59955558189526459</v>
      </c>
      <c r="AW20" s="20">
        <v>0.1260152798712357</v>
      </c>
      <c r="AY20" s="20">
        <v>8.6496981654761475E-3</v>
      </c>
      <c r="AZ20" s="20">
        <v>8.9444006022420003E-2</v>
      </c>
      <c r="BA20" s="20">
        <v>4.5775838273602223E-2</v>
      </c>
      <c r="BB20" s="20">
        <v>5.0380388197293791E-2</v>
      </c>
      <c r="BC20" s="20">
        <v>3.4698323761054667E-2</v>
      </c>
      <c r="BD20" s="20">
        <v>2.631306486351602E-2</v>
      </c>
      <c r="BE20" s="20">
        <v>0.10861678788598179</v>
      </c>
      <c r="BF20" s="20">
        <v>0.47150776612303541</v>
      </c>
      <c r="BG20" s="20">
        <v>2.2798833825917849E-2</v>
      </c>
    </row>
    <row r="22" spans="2:59" x14ac:dyDescent="0.35">
      <c r="B22" t="s">
        <v>260</v>
      </c>
    </row>
    <row r="23" spans="2:59" x14ac:dyDescent="0.35">
      <c r="B23" t="s">
        <v>9</v>
      </c>
    </row>
    <row r="25" spans="2:59" x14ac:dyDescent="0.35">
      <c r="B25"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BI25"/>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173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160</v>
      </c>
      <c r="C9" s="20">
        <v>0.1388785597851378</v>
      </c>
      <c r="D9" s="20">
        <v>0.14484769771940009</v>
      </c>
      <c r="E9" s="20">
        <v>0.21094370334821971</v>
      </c>
      <c r="F9" s="20">
        <v>0.14728449132579241</v>
      </c>
      <c r="G9" s="20">
        <v>0.1253544482024323</v>
      </c>
      <c r="H9" s="20">
        <v>0.105878541537218</v>
      </c>
      <c r="I9" s="20">
        <v>0.1028047903839053</v>
      </c>
      <c r="K9" s="20">
        <v>0.15593289993639961</v>
      </c>
      <c r="L9" s="20">
        <v>0.1217075588519398</v>
      </c>
      <c r="N9" s="20">
        <v>7.2334298443615358E-2</v>
      </c>
      <c r="O9" s="20">
        <v>4.6333248768085929E-2</v>
      </c>
      <c r="P9" s="20">
        <v>0.1108729770258632</v>
      </c>
      <c r="Q9" s="20">
        <v>0.1234934618149774</v>
      </c>
      <c r="R9" s="20">
        <v>0.15806449784075169</v>
      </c>
      <c r="S9" s="20">
        <v>0.14825777048796199</v>
      </c>
      <c r="T9" s="20">
        <v>0.13588153599445299</v>
      </c>
      <c r="U9" s="20">
        <v>0.15147335790673391</v>
      </c>
      <c r="V9" s="20">
        <v>0.2086833510279528</v>
      </c>
      <c r="W9" s="20">
        <v>0.1168269655106367</v>
      </c>
      <c r="X9" s="20">
        <v>0.13040226859238599</v>
      </c>
      <c r="Y9" s="20">
        <v>0.14729595238853829</v>
      </c>
      <c r="AA9" s="20">
        <v>0.17792761708378779</v>
      </c>
      <c r="AB9" s="20">
        <v>0.13743179067765479</v>
      </c>
      <c r="AC9" s="20">
        <v>0.1092852743313307</v>
      </c>
      <c r="AD9" s="20">
        <v>0.1246734395164156</v>
      </c>
      <c r="AF9" s="20">
        <v>3.7456606714843507E-2</v>
      </c>
      <c r="AG9" s="20">
        <v>0.36325940651962962</v>
      </c>
      <c r="AH9" s="20">
        <v>8.9475455750332458E-2</v>
      </c>
      <c r="AI9" s="20">
        <v>3.056176538283745E-2</v>
      </c>
      <c r="AJ9" s="20">
        <v>1.449995080191238E-2</v>
      </c>
      <c r="AK9" s="20">
        <v>2.803510635920255E-2</v>
      </c>
      <c r="AL9" s="20">
        <v>5.1286690816868527E-2</v>
      </c>
      <c r="AM9" s="20">
        <v>6.2823076137325393E-2</v>
      </c>
      <c r="AN9" s="20">
        <v>8.704724248648725E-2</v>
      </c>
      <c r="AP9" s="20">
        <v>4.3357347458441949E-2</v>
      </c>
      <c r="AQ9" s="20">
        <v>0.35419143267403008</v>
      </c>
      <c r="AR9" s="20">
        <v>5.0532376771200663E-2</v>
      </c>
      <c r="AS9" s="20">
        <v>2.3995752781814459E-2</v>
      </c>
      <c r="AT9" s="20">
        <v>4.1162713491314111E-2</v>
      </c>
      <c r="AU9" s="20">
        <v>3.0498317709850439E-2</v>
      </c>
      <c r="AV9" s="20">
        <v>4.0397100507394708E-2</v>
      </c>
      <c r="AW9" s="20">
        <v>4.7005846895211569E-2</v>
      </c>
      <c r="AY9" s="20">
        <v>5.4739474451469948E-2</v>
      </c>
      <c r="AZ9" s="20">
        <v>0.53095475919501911</v>
      </c>
      <c r="BA9" s="20">
        <v>5.2443463986982693E-2</v>
      </c>
      <c r="BB9" s="20">
        <v>4.6925153376187717E-2</v>
      </c>
      <c r="BC9" s="20">
        <v>3.3060586042873971E-2</v>
      </c>
      <c r="BD9" s="20">
        <v>2.6802466631149161E-2</v>
      </c>
      <c r="BE9" s="20">
        <v>2.4926582194932229E-2</v>
      </c>
      <c r="BF9" s="20">
        <v>3.2676910596918247E-2</v>
      </c>
      <c r="BG9" s="20">
        <v>1.8667261278817709E-2</v>
      </c>
    </row>
    <row r="10" spans="2:61" ht="19" customHeight="1" x14ac:dyDescent="0.35">
      <c r="B10" s="22" t="s">
        <v>161</v>
      </c>
      <c r="C10" s="20">
        <v>0.15703598420531481</v>
      </c>
      <c r="D10" s="20">
        <v>9.7406299034495825E-2</v>
      </c>
      <c r="E10" s="20">
        <v>0.13744673485215489</v>
      </c>
      <c r="F10" s="20">
        <v>0.12397411418606499</v>
      </c>
      <c r="G10" s="20">
        <v>0.15698263055999731</v>
      </c>
      <c r="H10" s="20">
        <v>0.1440864738407383</v>
      </c>
      <c r="I10" s="20">
        <v>0.24796507240357529</v>
      </c>
      <c r="K10" s="20">
        <v>0.15779747651136899</v>
      </c>
      <c r="L10" s="20">
        <v>0.15695226519936301</v>
      </c>
      <c r="N10" s="20">
        <v>8.6040297502515822E-2</v>
      </c>
      <c r="O10" s="20">
        <v>0.14746422899296771</v>
      </c>
      <c r="P10" s="20">
        <v>0.1200626666745343</v>
      </c>
      <c r="Q10" s="20">
        <v>0.1651174997320185</v>
      </c>
      <c r="R10" s="20">
        <v>9.5484439322036166E-2</v>
      </c>
      <c r="S10" s="20">
        <v>0.1859760223564853</v>
      </c>
      <c r="T10" s="20">
        <v>0.14221427038968129</v>
      </c>
      <c r="U10" s="20">
        <v>0.18539702366708299</v>
      </c>
      <c r="V10" s="20">
        <v>0.16706573466937941</v>
      </c>
      <c r="W10" s="20">
        <v>0.18904921489678289</v>
      </c>
      <c r="X10" s="20">
        <v>0.1346614637063743</v>
      </c>
      <c r="Y10" s="20">
        <v>0.23883588986194251</v>
      </c>
      <c r="AA10" s="20">
        <v>0.20131052500987651</v>
      </c>
      <c r="AB10" s="20">
        <v>0.1638222920790087</v>
      </c>
      <c r="AC10" s="20">
        <v>0.1286768119371752</v>
      </c>
      <c r="AD10" s="20">
        <v>0.12759239619615859</v>
      </c>
      <c r="AF10" s="20">
        <v>0.41100676346544568</v>
      </c>
      <c r="AG10" s="20">
        <v>6.259033785809659E-2</v>
      </c>
      <c r="AH10" s="20">
        <v>4.1798645739854402E-2</v>
      </c>
      <c r="AI10" s="20">
        <v>5.7653744471229819E-2</v>
      </c>
      <c r="AJ10" s="20">
        <v>8.994640339314551E-2</v>
      </c>
      <c r="AK10" s="20">
        <v>0</v>
      </c>
      <c r="AL10" s="20">
        <v>6.3085712853927639E-2</v>
      </c>
      <c r="AM10" s="20">
        <v>6.739338354493532E-2</v>
      </c>
      <c r="AN10" s="20">
        <v>8.0645810181480995E-2</v>
      </c>
      <c r="AP10" s="20">
        <v>0.53877531886541818</v>
      </c>
      <c r="AQ10" s="20">
        <v>9.0433197852531538E-2</v>
      </c>
      <c r="AR10" s="20">
        <v>6.9437232553914846E-2</v>
      </c>
      <c r="AS10" s="20">
        <v>1.6526139800519191E-2</v>
      </c>
      <c r="AT10" s="20">
        <v>7.7394807772524346E-2</v>
      </c>
      <c r="AU10" s="20">
        <v>0</v>
      </c>
      <c r="AV10" s="20">
        <v>0</v>
      </c>
      <c r="AW10" s="20">
        <v>7.9506335631317107E-2</v>
      </c>
      <c r="AY10" s="20">
        <v>0.82030250327955223</v>
      </c>
      <c r="AZ10" s="20">
        <v>4.833097378042351E-2</v>
      </c>
      <c r="BA10" s="20">
        <v>1.351828460240938E-2</v>
      </c>
      <c r="BB10" s="20">
        <v>3.1889399759887617E-2</v>
      </c>
      <c r="BC10" s="20">
        <v>4.4457105146712743E-2</v>
      </c>
      <c r="BD10" s="20">
        <v>0</v>
      </c>
      <c r="BE10" s="20">
        <v>1.7952412679463049E-2</v>
      </c>
      <c r="BF10" s="20">
        <v>7.192077026238182E-2</v>
      </c>
      <c r="BG10" s="20">
        <v>0.14688675145184141</v>
      </c>
    </row>
    <row r="11" spans="2:61" ht="19" customHeight="1" x14ac:dyDescent="0.35">
      <c r="B11" s="22" t="s">
        <v>162</v>
      </c>
      <c r="C11" s="20">
        <v>8.4893803610690349E-2</v>
      </c>
      <c r="D11" s="20">
        <v>7.9998111897089719E-2</v>
      </c>
      <c r="E11" s="20">
        <v>6.4398793296970208E-2</v>
      </c>
      <c r="F11" s="20">
        <v>9.585736044535724E-2</v>
      </c>
      <c r="G11" s="20">
        <v>9.6173650164931859E-2</v>
      </c>
      <c r="H11" s="20">
        <v>9.5154409543653118E-2</v>
      </c>
      <c r="I11" s="20">
        <v>7.9922993218587285E-2</v>
      </c>
      <c r="K11" s="20">
        <v>9.716767346837446E-2</v>
      </c>
      <c r="L11" s="20">
        <v>7.3235600341668594E-2</v>
      </c>
      <c r="N11" s="20">
        <v>7.5887857926196026E-2</v>
      </c>
      <c r="O11" s="20">
        <v>1.9495297382862431E-2</v>
      </c>
      <c r="P11" s="20">
        <v>3.4482959010522209E-2</v>
      </c>
      <c r="Q11" s="20">
        <v>5.6051646591075067E-2</v>
      </c>
      <c r="R11" s="20">
        <v>7.3183691188351302E-2</v>
      </c>
      <c r="S11" s="20">
        <v>6.8814542919741276E-2</v>
      </c>
      <c r="T11" s="20">
        <v>0.1175708678556865</v>
      </c>
      <c r="U11" s="20">
        <v>4.6267575466842993E-2</v>
      </c>
      <c r="V11" s="20">
        <v>9.4526327948624686E-2</v>
      </c>
      <c r="W11" s="20">
        <v>0.1231665283180725</v>
      </c>
      <c r="X11" s="20">
        <v>0.1086489128619695</v>
      </c>
      <c r="Y11" s="20">
        <v>0.106722056647661</v>
      </c>
      <c r="AA11" s="20">
        <v>0.1145430346397965</v>
      </c>
      <c r="AB11" s="20">
        <v>9.5881625547411531E-2</v>
      </c>
      <c r="AC11" s="20">
        <v>5.6843415301667172E-2</v>
      </c>
      <c r="AD11" s="20">
        <v>6.6399788725249112E-2</v>
      </c>
      <c r="AF11" s="20">
        <v>4.9180267981480147E-2</v>
      </c>
      <c r="AG11" s="20">
        <v>6.4350570714930166E-2</v>
      </c>
      <c r="AH11" s="20">
        <v>0.54844684916465614</v>
      </c>
      <c r="AI11" s="20">
        <v>4.8202893853522687E-2</v>
      </c>
      <c r="AJ11" s="20">
        <v>2.0205506154966212E-2</v>
      </c>
      <c r="AK11" s="20">
        <v>2.6402206672584121E-2</v>
      </c>
      <c r="AL11" s="20">
        <v>4.7137606020369038E-2</v>
      </c>
      <c r="AM11" s="20">
        <v>1.7283912208428009E-2</v>
      </c>
      <c r="AN11" s="20">
        <v>5.9032496922385547E-2</v>
      </c>
      <c r="AP11" s="20">
        <v>3.9780019916330803E-2</v>
      </c>
      <c r="AQ11" s="20">
        <v>6.8898259308121157E-2</v>
      </c>
      <c r="AR11" s="20">
        <v>0.58002261546756162</v>
      </c>
      <c r="AS11" s="20">
        <v>5.4410483613062263E-2</v>
      </c>
      <c r="AT11" s="20">
        <v>2.3345339359402289E-2</v>
      </c>
      <c r="AU11" s="20">
        <v>2.872194872473843E-2</v>
      </c>
      <c r="AV11" s="20">
        <v>3.9222154945786923E-2</v>
      </c>
      <c r="AW11" s="20">
        <v>3.5289938136990703E-2</v>
      </c>
      <c r="AY11" s="20">
        <v>1.715964679145858E-2</v>
      </c>
      <c r="AZ11" s="20">
        <v>5.9037893574417209E-2</v>
      </c>
      <c r="BA11" s="20">
        <v>0.83418526690005124</v>
      </c>
      <c r="BB11" s="20">
        <v>3.4906732637055647E-2</v>
      </c>
      <c r="BC11" s="20">
        <v>2.321597294012321E-2</v>
      </c>
      <c r="BD11" s="20">
        <v>1.015991588284933E-2</v>
      </c>
      <c r="BE11" s="20">
        <v>0</v>
      </c>
      <c r="BF11" s="20">
        <v>4.1673698448795413E-2</v>
      </c>
      <c r="BG11" s="20">
        <v>3.5269193005644343E-2</v>
      </c>
    </row>
    <row r="12" spans="2:61" ht="19" customHeight="1" x14ac:dyDescent="0.35">
      <c r="B12" s="22" t="s">
        <v>163</v>
      </c>
      <c r="C12" s="20">
        <v>0.2148697223566037</v>
      </c>
      <c r="D12" s="20">
        <v>0.1502107696760957</v>
      </c>
      <c r="E12" s="20">
        <v>0.1404825162823965</v>
      </c>
      <c r="F12" s="20">
        <v>0.18959580312755431</v>
      </c>
      <c r="G12" s="20">
        <v>0.27084129282084879</v>
      </c>
      <c r="H12" s="20">
        <v>0.25869929644488288</v>
      </c>
      <c r="I12" s="20">
        <v>0.26399967583693679</v>
      </c>
      <c r="K12" s="20">
        <v>0.2470853902214617</v>
      </c>
      <c r="L12" s="20">
        <v>0.18423649703642009</v>
      </c>
      <c r="N12" s="20">
        <v>0.1097682239593043</v>
      </c>
      <c r="O12" s="20">
        <v>0.1210132908730714</v>
      </c>
      <c r="P12" s="20">
        <v>0.25936306767211759</v>
      </c>
      <c r="Q12" s="20">
        <v>0.21792309628879089</v>
      </c>
      <c r="R12" s="20">
        <v>0.25579608392823489</v>
      </c>
      <c r="S12" s="20">
        <v>0.23866976881420041</v>
      </c>
      <c r="T12" s="20">
        <v>0.20596333046370349</v>
      </c>
      <c r="U12" s="20">
        <v>0.23303491189180381</v>
      </c>
      <c r="V12" s="20">
        <v>0.1946370315965027</v>
      </c>
      <c r="W12" s="20">
        <v>0.22144148874750749</v>
      </c>
      <c r="X12" s="20">
        <v>0.2407198280995646</v>
      </c>
      <c r="Y12" s="20">
        <v>0.24151153554527899</v>
      </c>
      <c r="AA12" s="20">
        <v>0.13761456176617171</v>
      </c>
      <c r="AB12" s="20">
        <v>0.19000547786287941</v>
      </c>
      <c r="AC12" s="20">
        <v>0.31186527389693081</v>
      </c>
      <c r="AD12" s="20">
        <v>0.2392863128614357</v>
      </c>
      <c r="AF12" s="20">
        <v>0.3423333435824138</v>
      </c>
      <c r="AG12" s="20">
        <v>0.1295271031182311</v>
      </c>
      <c r="AH12" s="20">
        <v>8.2503202624615399E-2</v>
      </c>
      <c r="AI12" s="20">
        <v>0.1232676411156419</v>
      </c>
      <c r="AJ12" s="20">
        <v>0.673207053141055</v>
      </c>
      <c r="AK12" s="20">
        <v>5.9777779513620649E-2</v>
      </c>
      <c r="AL12" s="20">
        <v>0.2103457108873576</v>
      </c>
      <c r="AM12" s="20">
        <v>6.6822812964305436E-2</v>
      </c>
      <c r="AN12" s="20">
        <v>0.20958370845898061</v>
      </c>
      <c r="AP12" s="20">
        <v>0.24647954617823339</v>
      </c>
      <c r="AQ12" s="20">
        <v>0.1266132491942705</v>
      </c>
      <c r="AR12" s="20">
        <v>8.82557288518004E-2</v>
      </c>
      <c r="AS12" s="20">
        <v>5.001922936932425E-2</v>
      </c>
      <c r="AT12" s="20">
        <v>0.67833480825084935</v>
      </c>
      <c r="AU12" s="20">
        <v>1.8034053246129979E-2</v>
      </c>
      <c r="AV12" s="20">
        <v>4.0233175663524919E-2</v>
      </c>
      <c r="AW12" s="20">
        <v>0.1717015952309682</v>
      </c>
      <c r="AY12" s="20">
        <v>2.366370932277416E-2</v>
      </c>
      <c r="AZ12" s="20">
        <v>5.7123888991352817E-2</v>
      </c>
      <c r="BA12" s="20">
        <v>1.2706784436636569E-2</v>
      </c>
      <c r="BB12" s="20">
        <v>3.3942778909683002E-2</v>
      </c>
      <c r="BC12" s="20">
        <v>0.79931119004194051</v>
      </c>
      <c r="BD12" s="20">
        <v>3.0885576118560989E-2</v>
      </c>
      <c r="BE12" s="20">
        <v>3.2630687856280781E-2</v>
      </c>
      <c r="BF12" s="20">
        <v>4.6678081606254543E-2</v>
      </c>
      <c r="BG12" s="20">
        <v>9.6234826460632986E-2</v>
      </c>
    </row>
    <row r="13" spans="2:61" ht="19" customHeight="1" x14ac:dyDescent="0.35">
      <c r="B13" s="22" t="s">
        <v>164</v>
      </c>
      <c r="C13" s="20">
        <v>0.10755577181094381</v>
      </c>
      <c r="D13" s="20">
        <v>0.2449970464556131</v>
      </c>
      <c r="E13" s="20">
        <v>0.15710706720935669</v>
      </c>
      <c r="F13" s="20">
        <v>9.7975117640003995E-2</v>
      </c>
      <c r="G13" s="20">
        <v>6.2687012428626093E-2</v>
      </c>
      <c r="H13" s="20">
        <v>5.6919284165709502E-2</v>
      </c>
      <c r="I13" s="20">
        <v>5.3794688457092517E-2</v>
      </c>
      <c r="K13" s="20">
        <v>9.8180124372456185E-2</v>
      </c>
      <c r="L13" s="20">
        <v>0.1161380859195421</v>
      </c>
      <c r="N13" s="20">
        <v>7.5574899317632116E-2</v>
      </c>
      <c r="O13" s="20">
        <v>2.4370806638127591E-2</v>
      </c>
      <c r="P13" s="20">
        <v>9.5134261749243693E-2</v>
      </c>
      <c r="Q13" s="20">
        <v>7.4332494296089055E-2</v>
      </c>
      <c r="R13" s="20">
        <v>0.1490998532350826</v>
      </c>
      <c r="S13" s="20">
        <v>0.10633756907218429</v>
      </c>
      <c r="T13" s="20">
        <v>0.12923727480239389</v>
      </c>
      <c r="U13" s="20">
        <v>0.12488319791235999</v>
      </c>
      <c r="V13" s="20">
        <v>0.12629098179128609</v>
      </c>
      <c r="W13" s="20">
        <v>0.1127560153769858</v>
      </c>
      <c r="X13" s="20">
        <v>0.1016058676809547</v>
      </c>
      <c r="Y13" s="20">
        <v>7.3448386330439902E-2</v>
      </c>
      <c r="AA13" s="20">
        <v>0.1124755750909789</v>
      </c>
      <c r="AB13" s="20">
        <v>0.11155785716967991</v>
      </c>
      <c r="AC13" s="20">
        <v>0.1000685275914147</v>
      </c>
      <c r="AD13" s="20">
        <v>0.1049732343308344</v>
      </c>
      <c r="AF13" s="20">
        <v>2.1447255378999809E-2</v>
      </c>
      <c r="AG13" s="20">
        <v>0.1343966559448245</v>
      </c>
      <c r="AH13" s="20">
        <v>7.8455005145135204E-2</v>
      </c>
      <c r="AI13" s="20">
        <v>0.53663962151131306</v>
      </c>
      <c r="AJ13" s="20">
        <v>0</v>
      </c>
      <c r="AK13" s="20">
        <v>5.8951121734100997E-2</v>
      </c>
      <c r="AL13" s="20">
        <v>7.0763647736527255E-2</v>
      </c>
      <c r="AM13" s="20">
        <v>0</v>
      </c>
      <c r="AN13" s="20">
        <v>0.196305776410682</v>
      </c>
      <c r="AP13" s="20">
        <v>1.9700618879555879E-2</v>
      </c>
      <c r="AQ13" s="20">
        <v>0.1107818718545007</v>
      </c>
      <c r="AR13" s="20">
        <v>6.8106959493209537E-2</v>
      </c>
      <c r="AS13" s="20">
        <v>0.63658774775513483</v>
      </c>
      <c r="AT13" s="20">
        <v>3.6157238442299983E-2</v>
      </c>
      <c r="AU13" s="20">
        <v>2.2660012629407179E-2</v>
      </c>
      <c r="AV13" s="20">
        <v>2.182379880918996E-2</v>
      </c>
      <c r="AW13" s="20">
        <v>9.2377631854427517E-2</v>
      </c>
      <c r="AY13" s="20">
        <v>9.2408386991886804E-3</v>
      </c>
      <c r="AZ13" s="20">
        <v>6.2488931371540719E-2</v>
      </c>
      <c r="BA13" s="20">
        <v>6.2448673527234853E-3</v>
      </c>
      <c r="BB13" s="20">
        <v>0.70383583801866501</v>
      </c>
      <c r="BC13" s="20">
        <v>9.6070301347541513E-3</v>
      </c>
      <c r="BD13" s="20">
        <v>9.9570120250426566E-3</v>
      </c>
      <c r="BE13" s="20">
        <v>1.6500818574964989E-2</v>
      </c>
      <c r="BF13" s="20">
        <v>2.6158041492657151E-2</v>
      </c>
      <c r="BG13" s="20">
        <v>4.2224212161565647E-2</v>
      </c>
    </row>
    <row r="14" spans="2:61" ht="32" customHeight="1" x14ac:dyDescent="0.35">
      <c r="B14" s="22" t="s">
        <v>165</v>
      </c>
      <c r="C14" s="20">
        <v>3.2651175902792852E-2</v>
      </c>
      <c r="D14" s="20">
        <v>1.390068003128038E-2</v>
      </c>
      <c r="E14" s="20">
        <v>4.0968049300198581E-2</v>
      </c>
      <c r="F14" s="20">
        <v>2.1567664899731769E-2</v>
      </c>
      <c r="G14" s="20">
        <v>2.8050832834217811E-2</v>
      </c>
      <c r="H14" s="20">
        <v>5.4899760815276553E-2</v>
      </c>
      <c r="I14" s="20">
        <v>3.6166821743304059E-2</v>
      </c>
      <c r="K14" s="20">
        <v>3.0770440940659088E-2</v>
      </c>
      <c r="L14" s="20">
        <v>3.4629987501342122E-2</v>
      </c>
      <c r="N14" s="20">
        <v>0.36294343006759472</v>
      </c>
      <c r="O14" s="20">
        <v>0</v>
      </c>
      <c r="P14" s="20">
        <v>0</v>
      </c>
      <c r="Q14" s="20">
        <v>0</v>
      </c>
      <c r="R14" s="20">
        <v>0</v>
      </c>
      <c r="S14" s="20">
        <v>0</v>
      </c>
      <c r="T14" s="20">
        <v>0</v>
      </c>
      <c r="U14" s="20">
        <v>0</v>
      </c>
      <c r="V14" s="20">
        <v>0</v>
      </c>
      <c r="W14" s="20">
        <v>0</v>
      </c>
      <c r="X14" s="20">
        <v>0</v>
      </c>
      <c r="Y14" s="20">
        <v>0</v>
      </c>
      <c r="AA14" s="20">
        <v>3.3184179314647552E-2</v>
      </c>
      <c r="AB14" s="20">
        <v>3.6293425134157932E-2</v>
      </c>
      <c r="AC14" s="20">
        <v>2.5390251258090139E-2</v>
      </c>
      <c r="AD14" s="20">
        <v>3.4773258075869951E-2</v>
      </c>
      <c r="AF14" s="20">
        <v>1.8591894294760531E-3</v>
      </c>
      <c r="AG14" s="20">
        <v>1.1750302632310271E-2</v>
      </c>
      <c r="AH14" s="20">
        <v>0</v>
      </c>
      <c r="AI14" s="20">
        <v>3.008527331064928E-2</v>
      </c>
      <c r="AJ14" s="20">
        <v>0</v>
      </c>
      <c r="AK14" s="20">
        <v>0.75316583741443732</v>
      </c>
      <c r="AL14" s="20">
        <v>3.4554831464072532E-3</v>
      </c>
      <c r="AM14" s="20">
        <v>1.623593313017975E-2</v>
      </c>
      <c r="AN14" s="20">
        <v>1.8242785401006781E-2</v>
      </c>
      <c r="AP14" s="20">
        <v>1.8994392461215599E-3</v>
      </c>
      <c r="AQ14" s="20">
        <v>7.5535171383405361E-3</v>
      </c>
      <c r="AR14" s="20">
        <v>1.5935045588251581E-2</v>
      </c>
      <c r="AS14" s="20">
        <v>7.3142087335032148E-3</v>
      </c>
      <c r="AT14" s="20">
        <v>3.3286062959289641E-3</v>
      </c>
      <c r="AU14" s="20">
        <v>0.8871529004945512</v>
      </c>
      <c r="AV14" s="20">
        <v>0</v>
      </c>
      <c r="AW14" s="20">
        <v>7.4679997558006056E-3</v>
      </c>
      <c r="AY14" s="20">
        <v>0</v>
      </c>
      <c r="AZ14" s="20">
        <v>2.1295483785369598E-3</v>
      </c>
      <c r="BA14" s="20">
        <v>0</v>
      </c>
      <c r="BB14" s="20">
        <v>4.3205429567052429E-3</v>
      </c>
      <c r="BC14" s="20">
        <v>1.8754081940959249E-3</v>
      </c>
      <c r="BD14" s="20">
        <v>0.87184375572041484</v>
      </c>
      <c r="BE14" s="20">
        <v>0</v>
      </c>
      <c r="BF14" s="20">
        <v>6.6258475917097227E-3</v>
      </c>
      <c r="BG14" s="20">
        <v>1.9105281576377042E-2</v>
      </c>
    </row>
    <row r="15" spans="2:61" ht="19" customHeight="1" x14ac:dyDescent="0.35">
      <c r="B15" s="22" t="s">
        <v>166</v>
      </c>
      <c r="C15" s="20">
        <v>7.1636471219406429E-3</v>
      </c>
      <c r="D15" s="20">
        <v>0</v>
      </c>
      <c r="E15" s="20">
        <v>1.0346870355345161E-2</v>
      </c>
      <c r="F15" s="20">
        <v>1.6329814334499409E-2</v>
      </c>
      <c r="G15" s="20">
        <v>9.9103106056765439E-3</v>
      </c>
      <c r="H15" s="20">
        <v>6.7815753060358336E-3</v>
      </c>
      <c r="I15" s="20">
        <v>0</v>
      </c>
      <c r="K15" s="20">
        <v>2.8731406785603669E-3</v>
      </c>
      <c r="L15" s="20">
        <v>1.0514198584840579E-2</v>
      </c>
      <c r="N15" s="20">
        <v>0</v>
      </c>
      <c r="O15" s="20">
        <v>0</v>
      </c>
      <c r="P15" s="20">
        <v>0.14271367972166321</v>
      </c>
      <c r="Q15" s="20">
        <v>0</v>
      </c>
      <c r="R15" s="20">
        <v>0</v>
      </c>
      <c r="S15" s="20">
        <v>0</v>
      </c>
      <c r="T15" s="20">
        <v>0</v>
      </c>
      <c r="U15" s="20">
        <v>0</v>
      </c>
      <c r="V15" s="20">
        <v>0</v>
      </c>
      <c r="W15" s="20">
        <v>0</v>
      </c>
      <c r="X15" s="20">
        <v>0</v>
      </c>
      <c r="Y15" s="20">
        <v>0</v>
      </c>
      <c r="AA15" s="20">
        <v>8.7826460253780068E-3</v>
      </c>
      <c r="AB15" s="20">
        <v>3.9408318602702974E-3</v>
      </c>
      <c r="AC15" s="20">
        <v>6.1847856629535956E-3</v>
      </c>
      <c r="AD15" s="20">
        <v>9.6486454824948938E-3</v>
      </c>
      <c r="AF15" s="20">
        <v>1.635399563030174E-3</v>
      </c>
      <c r="AG15" s="20">
        <v>1.533342424191156E-2</v>
      </c>
      <c r="AH15" s="20">
        <v>0</v>
      </c>
      <c r="AI15" s="20">
        <v>0</v>
      </c>
      <c r="AJ15" s="20">
        <v>1.802372311994354E-2</v>
      </c>
      <c r="AK15" s="20">
        <v>0</v>
      </c>
      <c r="AL15" s="20">
        <v>0</v>
      </c>
      <c r="AM15" s="20">
        <v>0</v>
      </c>
      <c r="AN15" s="20">
        <v>1.8408217820480081E-2</v>
      </c>
      <c r="AP15" s="20">
        <v>0</v>
      </c>
      <c r="AQ15" s="20">
        <v>9.4981366338265684E-3</v>
      </c>
      <c r="AR15" s="20">
        <v>4.7954226956060967E-3</v>
      </c>
      <c r="AS15" s="20">
        <v>8.0662004099508154E-3</v>
      </c>
      <c r="AT15" s="20">
        <v>0</v>
      </c>
      <c r="AU15" s="20">
        <v>0</v>
      </c>
      <c r="AV15" s="20">
        <v>0</v>
      </c>
      <c r="AW15" s="20">
        <v>1.774245064181763E-2</v>
      </c>
      <c r="AY15" s="20">
        <v>0</v>
      </c>
      <c r="AZ15" s="20">
        <v>1.677692096135542E-3</v>
      </c>
      <c r="BA15" s="20">
        <v>0</v>
      </c>
      <c r="BB15" s="20">
        <v>0</v>
      </c>
      <c r="BC15" s="20">
        <v>0</v>
      </c>
      <c r="BD15" s="20">
        <v>0</v>
      </c>
      <c r="BE15" s="20">
        <v>8.5219614201258783E-3</v>
      </c>
      <c r="BF15" s="20">
        <v>0</v>
      </c>
      <c r="BG15" s="20">
        <v>0.1200626747766336</v>
      </c>
    </row>
    <row r="16" spans="2:61" ht="32" customHeight="1" x14ac:dyDescent="0.35">
      <c r="B16" s="22" t="s">
        <v>167</v>
      </c>
      <c r="C16" s="20">
        <v>9.9304834944610627E-3</v>
      </c>
      <c r="D16" s="20">
        <v>2.1085274015855329E-2</v>
      </c>
      <c r="E16" s="20">
        <v>2.044539135257736E-2</v>
      </c>
      <c r="F16" s="20">
        <v>4.0483393159751867E-3</v>
      </c>
      <c r="G16" s="20">
        <v>1.221703897698072E-2</v>
      </c>
      <c r="H16" s="20">
        <v>5.2945130638876233E-3</v>
      </c>
      <c r="I16" s="20">
        <v>0</v>
      </c>
      <c r="K16" s="20">
        <v>1.08088628028038E-2</v>
      </c>
      <c r="L16" s="20">
        <v>9.1124101265395458E-3</v>
      </c>
      <c r="N16" s="20">
        <v>4.87725487332455E-3</v>
      </c>
      <c r="O16" s="20">
        <v>6.929257823065893E-2</v>
      </c>
      <c r="P16" s="20">
        <v>1.5706511811416139E-2</v>
      </c>
      <c r="Q16" s="20">
        <v>3.1277124597789793E-2</v>
      </c>
      <c r="R16" s="20">
        <v>3.9317975002575636E-3</v>
      </c>
      <c r="S16" s="20">
        <v>0</v>
      </c>
      <c r="T16" s="20">
        <v>0</v>
      </c>
      <c r="U16" s="20">
        <v>1.6934080375652381E-2</v>
      </c>
      <c r="V16" s="20">
        <v>1.094898544789733E-2</v>
      </c>
      <c r="W16" s="20">
        <v>8.0811509492233063E-3</v>
      </c>
      <c r="X16" s="20">
        <v>5.2076004676080388E-3</v>
      </c>
      <c r="Y16" s="20">
        <v>4.8291829647882497E-3</v>
      </c>
      <c r="AA16" s="20">
        <v>1.135563644021001E-2</v>
      </c>
      <c r="AB16" s="20">
        <v>9.4955184379385722E-3</v>
      </c>
      <c r="AC16" s="20">
        <v>1.054952152074911E-2</v>
      </c>
      <c r="AD16" s="20">
        <v>8.3263524812408011E-3</v>
      </c>
      <c r="AF16" s="20">
        <v>1.916058591587463E-3</v>
      </c>
      <c r="AG16" s="20">
        <v>1.243277621802568E-2</v>
      </c>
      <c r="AH16" s="20">
        <v>6.4614423220690819E-3</v>
      </c>
      <c r="AI16" s="20">
        <v>1.8516347301951511E-2</v>
      </c>
      <c r="AJ16" s="20">
        <v>1.756868633330164E-2</v>
      </c>
      <c r="AK16" s="20">
        <v>0</v>
      </c>
      <c r="AL16" s="20">
        <v>1.0859322319391381E-2</v>
      </c>
      <c r="AM16" s="20">
        <v>1.6674878274927231E-2</v>
      </c>
      <c r="AN16" s="20">
        <v>2.0231055503175822E-2</v>
      </c>
      <c r="AP16" s="20">
        <v>4.6201414735541659E-3</v>
      </c>
      <c r="AQ16" s="20">
        <v>8.5138048534740673E-3</v>
      </c>
      <c r="AR16" s="20">
        <v>1.9276770954375889E-2</v>
      </c>
      <c r="AS16" s="20">
        <v>6.734524323012467E-3</v>
      </c>
      <c r="AT16" s="20">
        <v>1.1404347357435609E-2</v>
      </c>
      <c r="AU16" s="20">
        <v>0</v>
      </c>
      <c r="AV16" s="20">
        <v>0</v>
      </c>
      <c r="AW16" s="20">
        <v>1.679095575793723E-2</v>
      </c>
      <c r="AY16" s="20">
        <v>2.395631149096127E-3</v>
      </c>
      <c r="AZ16" s="20">
        <v>1.3948029456602231E-2</v>
      </c>
      <c r="BA16" s="20">
        <v>0</v>
      </c>
      <c r="BB16" s="20">
        <v>1.4963858221884259E-2</v>
      </c>
      <c r="BC16" s="20">
        <v>6.3864798088904022E-3</v>
      </c>
      <c r="BD16" s="20">
        <v>1.290173214626089E-2</v>
      </c>
      <c r="BE16" s="20">
        <v>0</v>
      </c>
      <c r="BF16" s="20">
        <v>5.9403813096462711E-3</v>
      </c>
      <c r="BG16" s="20">
        <v>4.7530257900589193E-2</v>
      </c>
    </row>
    <row r="17" spans="2:59" ht="19" customHeight="1" x14ac:dyDescent="0.35">
      <c r="B17" s="22" t="s">
        <v>168</v>
      </c>
      <c r="C17" s="20">
        <v>2.094946787299495E-2</v>
      </c>
      <c r="D17" s="20">
        <v>4.3090999632978917E-2</v>
      </c>
      <c r="E17" s="20">
        <v>3.4885825587920048E-2</v>
      </c>
      <c r="F17" s="20">
        <v>2.7003041948459091E-2</v>
      </c>
      <c r="G17" s="20">
        <v>1.8297205907698091E-2</v>
      </c>
      <c r="H17" s="20">
        <v>5.0393331221732056E-3</v>
      </c>
      <c r="I17" s="20">
        <v>2.83736852055004E-3</v>
      </c>
      <c r="K17" s="20">
        <v>2.376951139559505E-2</v>
      </c>
      <c r="L17" s="20">
        <v>1.7052667263129311E-2</v>
      </c>
      <c r="N17" s="20">
        <v>5.1618702986112614E-3</v>
      </c>
      <c r="O17" s="20">
        <v>0.1634836872012605</v>
      </c>
      <c r="P17" s="20">
        <v>0</v>
      </c>
      <c r="Q17" s="20">
        <v>2.26685273363708E-2</v>
      </c>
      <c r="R17" s="20">
        <v>2.5799967453933419E-2</v>
      </c>
      <c r="S17" s="20">
        <v>2.4383962163854168E-2</v>
      </c>
      <c r="T17" s="20">
        <v>3.8756209714158683E-2</v>
      </c>
      <c r="U17" s="20">
        <v>1.070557440268456E-2</v>
      </c>
      <c r="V17" s="20">
        <v>2.5968820136402591E-2</v>
      </c>
      <c r="W17" s="20">
        <v>2.9078209891270431E-3</v>
      </c>
      <c r="X17" s="20">
        <v>1.6959185632641309E-2</v>
      </c>
      <c r="Y17" s="20">
        <v>9.651567413910541E-3</v>
      </c>
      <c r="AA17" s="20">
        <v>1.4380008623226199E-2</v>
      </c>
      <c r="AB17" s="20">
        <v>2.844353557729094E-2</v>
      </c>
      <c r="AC17" s="20">
        <v>2.3562226222861391E-2</v>
      </c>
      <c r="AD17" s="20">
        <v>1.80057824472909E-2</v>
      </c>
      <c r="AF17" s="20">
        <v>0</v>
      </c>
      <c r="AG17" s="20">
        <v>2.309141213528516E-2</v>
      </c>
      <c r="AH17" s="20">
        <v>3.2790440585448451E-2</v>
      </c>
      <c r="AI17" s="20">
        <v>7.1150055067428747E-2</v>
      </c>
      <c r="AJ17" s="20">
        <v>0</v>
      </c>
      <c r="AK17" s="20">
        <v>0</v>
      </c>
      <c r="AL17" s="20">
        <v>1.37350128251661E-2</v>
      </c>
      <c r="AM17" s="20">
        <v>1.511601953603E-2</v>
      </c>
      <c r="AN17" s="20">
        <v>6.2236625052077311E-2</v>
      </c>
      <c r="AP17" s="20">
        <v>8.3730719531037116E-3</v>
      </c>
      <c r="AQ17" s="20">
        <v>1.93170643266093E-2</v>
      </c>
      <c r="AR17" s="20">
        <v>8.3801788335510531E-3</v>
      </c>
      <c r="AS17" s="20">
        <v>4.4577358121110341E-2</v>
      </c>
      <c r="AT17" s="20">
        <v>2.8423064001449661E-2</v>
      </c>
      <c r="AU17" s="20">
        <v>0</v>
      </c>
      <c r="AV17" s="20">
        <v>0</v>
      </c>
      <c r="AW17" s="20">
        <v>3.3236886975794112E-2</v>
      </c>
      <c r="AY17" s="20">
        <v>3.8882570672615449E-3</v>
      </c>
      <c r="AZ17" s="20">
        <v>1.8034994168288659E-2</v>
      </c>
      <c r="BA17" s="20">
        <v>2.5679572829797829E-2</v>
      </c>
      <c r="BB17" s="20">
        <v>5.0138656270799727E-2</v>
      </c>
      <c r="BC17" s="20">
        <v>1.402845400244742E-2</v>
      </c>
      <c r="BD17" s="20">
        <v>0</v>
      </c>
      <c r="BE17" s="20">
        <v>0</v>
      </c>
      <c r="BF17" s="20">
        <v>0</v>
      </c>
      <c r="BG17" s="20">
        <v>0.11001908575576561</v>
      </c>
    </row>
    <row r="18" spans="2:59" ht="19" customHeight="1" x14ac:dyDescent="0.35">
      <c r="B18" s="22" t="s">
        <v>169</v>
      </c>
      <c r="C18" s="20">
        <v>1.560961488044256E-2</v>
      </c>
      <c r="D18" s="20">
        <v>6.2630715801160579E-3</v>
      </c>
      <c r="E18" s="20">
        <v>5.6192532444450599E-3</v>
      </c>
      <c r="F18" s="20">
        <v>1.2075144277233701E-2</v>
      </c>
      <c r="G18" s="20">
        <v>1.6995133748122251E-2</v>
      </c>
      <c r="H18" s="20">
        <v>3.0082010815896881E-2</v>
      </c>
      <c r="I18" s="20">
        <v>2.1963496839155591E-2</v>
      </c>
      <c r="K18" s="20">
        <v>2.0820249358272459E-2</v>
      </c>
      <c r="L18" s="20">
        <v>1.0574253108896351E-2</v>
      </c>
      <c r="N18" s="20">
        <v>1.0242459120021381E-2</v>
      </c>
      <c r="O18" s="20">
        <v>0.12209687901179681</v>
      </c>
      <c r="P18" s="20">
        <v>0</v>
      </c>
      <c r="Q18" s="20">
        <v>0</v>
      </c>
      <c r="R18" s="20">
        <v>2.395373336850206E-2</v>
      </c>
      <c r="S18" s="20">
        <v>1.064164208343764E-2</v>
      </c>
      <c r="T18" s="20">
        <v>0</v>
      </c>
      <c r="U18" s="20">
        <v>1.230027558370626E-2</v>
      </c>
      <c r="V18" s="20">
        <v>2.2363165946835961E-2</v>
      </c>
      <c r="W18" s="20">
        <v>3.8547425800518598E-3</v>
      </c>
      <c r="X18" s="20">
        <v>5.1510083947583036E-3</v>
      </c>
      <c r="Y18" s="20">
        <v>2.6791868687455402E-2</v>
      </c>
      <c r="AA18" s="20">
        <v>2.0164333813154849E-2</v>
      </c>
      <c r="AB18" s="20">
        <v>1.6069596607122441E-2</v>
      </c>
      <c r="AC18" s="20">
        <v>1.0788786934112801E-2</v>
      </c>
      <c r="AD18" s="20">
        <v>1.4503097383348091E-2</v>
      </c>
      <c r="AF18" s="20">
        <v>1.5988488631667439E-2</v>
      </c>
      <c r="AG18" s="20">
        <v>8.2886404023913909E-3</v>
      </c>
      <c r="AH18" s="20">
        <v>0</v>
      </c>
      <c r="AI18" s="20">
        <v>0</v>
      </c>
      <c r="AJ18" s="20">
        <v>7.6444585151816763E-2</v>
      </c>
      <c r="AK18" s="20">
        <v>1.5634798826958458E-2</v>
      </c>
      <c r="AL18" s="20">
        <v>0</v>
      </c>
      <c r="AM18" s="20">
        <v>0</v>
      </c>
      <c r="AN18" s="20">
        <v>6.040140118032316E-2</v>
      </c>
      <c r="AP18" s="20">
        <v>5.5214761147313503E-3</v>
      </c>
      <c r="AQ18" s="20">
        <v>7.42475802104536E-3</v>
      </c>
      <c r="AR18" s="20">
        <v>0</v>
      </c>
      <c r="AS18" s="20">
        <v>0</v>
      </c>
      <c r="AT18" s="20">
        <v>3.2092966208865377E-2</v>
      </c>
      <c r="AU18" s="20">
        <v>0</v>
      </c>
      <c r="AV18" s="20">
        <v>2.0827444678353541E-2</v>
      </c>
      <c r="AW18" s="20">
        <v>4.0569785542185842E-2</v>
      </c>
      <c r="AY18" s="20">
        <v>0</v>
      </c>
      <c r="AZ18" s="20">
        <v>0</v>
      </c>
      <c r="BA18" s="20">
        <v>0</v>
      </c>
      <c r="BB18" s="20">
        <v>0</v>
      </c>
      <c r="BC18" s="20">
        <v>4.3486671019988352E-3</v>
      </c>
      <c r="BD18" s="20">
        <v>0</v>
      </c>
      <c r="BE18" s="20">
        <v>0</v>
      </c>
      <c r="BF18" s="20">
        <v>1.7430521274511172E-2</v>
      </c>
      <c r="BG18" s="20">
        <v>0.2473595919051369</v>
      </c>
    </row>
    <row r="19" spans="2:59" ht="19" customHeight="1" x14ac:dyDescent="0.35">
      <c r="B19" s="22" t="s">
        <v>170</v>
      </c>
      <c r="C19" s="20">
        <v>8.3769752170624073E-2</v>
      </c>
      <c r="D19" s="20">
        <v>9.186579080234504E-2</v>
      </c>
      <c r="E19" s="20">
        <v>8.0675296571909444E-2</v>
      </c>
      <c r="F19" s="20">
        <v>0.1025835428836855</v>
      </c>
      <c r="G19" s="20">
        <v>8.4865509068857745E-2</v>
      </c>
      <c r="H19" s="20">
        <v>9.8989723105159744E-2</v>
      </c>
      <c r="I19" s="20">
        <v>5.4634984838494161E-2</v>
      </c>
      <c r="K19" s="20">
        <v>6.1044455450657398E-2</v>
      </c>
      <c r="L19" s="20">
        <v>0.1063705376860337</v>
      </c>
      <c r="N19" s="20">
        <v>5.1300116531635673E-2</v>
      </c>
      <c r="O19" s="20">
        <v>8.9249637496651379E-2</v>
      </c>
      <c r="P19" s="20">
        <v>0.1045641515880357</v>
      </c>
      <c r="Q19" s="20">
        <v>0.15206800740310661</v>
      </c>
      <c r="R19" s="20">
        <v>6.6744517896648634E-2</v>
      </c>
      <c r="S19" s="20">
        <v>8.7565102399545666E-2</v>
      </c>
      <c r="T19" s="20">
        <v>0.1002332880507921</v>
      </c>
      <c r="U19" s="20">
        <v>8.4829460647429883E-2</v>
      </c>
      <c r="V19" s="20">
        <v>5.2210198775818693E-2</v>
      </c>
      <c r="W19" s="20">
        <v>0.11612832429696029</v>
      </c>
      <c r="X19" s="20">
        <v>0.106512934801114</v>
      </c>
      <c r="Y19" s="20">
        <v>5.8201132718184792E-2</v>
      </c>
      <c r="AA19" s="20">
        <v>4.1694349837156718E-2</v>
      </c>
      <c r="AB19" s="20">
        <v>7.2370896972101306E-2</v>
      </c>
      <c r="AC19" s="20">
        <v>9.894613384130467E-2</v>
      </c>
      <c r="AD19" s="20">
        <v>0.12790733795940601</v>
      </c>
      <c r="AF19" s="20">
        <v>2.47727843624631E-2</v>
      </c>
      <c r="AG19" s="20">
        <v>4.5613549665935747E-2</v>
      </c>
      <c r="AH19" s="20">
        <v>1.549002602459282E-2</v>
      </c>
      <c r="AI19" s="20">
        <v>2.0428694135340032E-2</v>
      </c>
      <c r="AJ19" s="20">
        <v>3.3939124653002202E-2</v>
      </c>
      <c r="AK19" s="20">
        <v>0</v>
      </c>
      <c r="AL19" s="20">
        <v>0.35879615864202491</v>
      </c>
      <c r="AM19" s="20">
        <v>0.22353430678025199</v>
      </c>
      <c r="AN19" s="20">
        <v>6.2632173468051527E-2</v>
      </c>
      <c r="AP19" s="20">
        <v>1.486681599698576E-2</v>
      </c>
      <c r="AQ19" s="20">
        <v>4.5995490076942709E-2</v>
      </c>
      <c r="AR19" s="20">
        <v>7.2046036141111512E-3</v>
      </c>
      <c r="AS19" s="20">
        <v>4.5084499940142478E-2</v>
      </c>
      <c r="AT19" s="20">
        <v>2.9318240468906659E-2</v>
      </c>
      <c r="AU19" s="20">
        <v>0</v>
      </c>
      <c r="AV19" s="20">
        <v>0.21767753925534561</v>
      </c>
      <c r="AW19" s="20">
        <v>0.28726011400202628</v>
      </c>
      <c r="AY19" s="20">
        <v>1.295403724906854E-2</v>
      </c>
      <c r="AZ19" s="20">
        <v>4.9947541397772681E-2</v>
      </c>
      <c r="BA19" s="20">
        <v>8.7256158503198657E-3</v>
      </c>
      <c r="BB19" s="20">
        <v>1.9278918846979229E-2</v>
      </c>
      <c r="BC19" s="20">
        <v>2.040876263824205E-2</v>
      </c>
      <c r="BD19" s="20">
        <v>1.253441618590726E-2</v>
      </c>
      <c r="BE19" s="20">
        <v>0.78268581923337555</v>
      </c>
      <c r="BF19" s="20">
        <v>0.15948236625406839</v>
      </c>
      <c r="BG19" s="20">
        <v>3.7864518863947649E-2</v>
      </c>
    </row>
    <row r="20" spans="2:59" ht="19" customHeight="1" x14ac:dyDescent="0.35">
      <c r="B20" s="22" t="s">
        <v>135</v>
      </c>
      <c r="C20" s="20">
        <v>0.1266920167880535</v>
      </c>
      <c r="D20" s="20">
        <v>0.1063342591547299</v>
      </c>
      <c r="E20" s="20">
        <v>9.6680498598506193E-2</v>
      </c>
      <c r="F20" s="20">
        <v>0.1617055656156425</v>
      </c>
      <c r="G20" s="20">
        <v>0.1176249346816106</v>
      </c>
      <c r="H20" s="20">
        <v>0.1381750782393682</v>
      </c>
      <c r="I20" s="20">
        <v>0.1359101077583989</v>
      </c>
      <c r="K20" s="20">
        <v>9.3749774863390894E-2</v>
      </c>
      <c r="L20" s="20">
        <v>0.15947593838028479</v>
      </c>
      <c r="N20" s="20">
        <v>0.14586929195954901</v>
      </c>
      <c r="O20" s="20">
        <v>0.19720034540451739</v>
      </c>
      <c r="P20" s="20">
        <v>0.11709972474660391</v>
      </c>
      <c r="Q20" s="20">
        <v>0.15706814193978169</v>
      </c>
      <c r="R20" s="20">
        <v>0.14794141826620169</v>
      </c>
      <c r="S20" s="20">
        <v>0.12935361970258941</v>
      </c>
      <c r="T20" s="20">
        <v>0.13014322272913101</v>
      </c>
      <c r="U20" s="20">
        <v>0.13417454214570329</v>
      </c>
      <c r="V20" s="20">
        <v>9.7305402659299656E-2</v>
      </c>
      <c r="W20" s="20">
        <v>0.1057877483346521</v>
      </c>
      <c r="X20" s="20">
        <v>0.15013092976262901</v>
      </c>
      <c r="Y20" s="20">
        <v>9.2712427441800346E-2</v>
      </c>
      <c r="AA20" s="20">
        <v>0.12656753235561519</v>
      </c>
      <c r="AB20" s="20">
        <v>0.13468715207448409</v>
      </c>
      <c r="AC20" s="20">
        <v>0.1178389915014097</v>
      </c>
      <c r="AD20" s="20">
        <v>0.12391035454025601</v>
      </c>
      <c r="AF20" s="20">
        <v>9.2403842298592831E-2</v>
      </c>
      <c r="AG20" s="20">
        <v>0.1293658205484281</v>
      </c>
      <c r="AH20" s="20">
        <v>0.1045789326432961</v>
      </c>
      <c r="AI20" s="20">
        <v>6.3493963850085433E-2</v>
      </c>
      <c r="AJ20" s="20">
        <v>5.6164967250856727E-2</v>
      </c>
      <c r="AK20" s="20">
        <v>5.803314947909604E-2</v>
      </c>
      <c r="AL20" s="20">
        <v>0.17053465475196031</v>
      </c>
      <c r="AM20" s="20">
        <v>0.51411567742361686</v>
      </c>
      <c r="AN20" s="20">
        <v>0.12523270711486911</v>
      </c>
      <c r="AP20" s="20">
        <v>7.662620391752327E-2</v>
      </c>
      <c r="AQ20" s="20">
        <v>0.15077921806630731</v>
      </c>
      <c r="AR20" s="20">
        <v>8.8053065176417269E-2</v>
      </c>
      <c r="AS20" s="20">
        <v>0.10668385515242559</v>
      </c>
      <c r="AT20" s="20">
        <v>3.90378683510237E-2</v>
      </c>
      <c r="AU20" s="20">
        <v>1.293276719532273E-2</v>
      </c>
      <c r="AV20" s="20">
        <v>0.61981878614040453</v>
      </c>
      <c r="AW20" s="20">
        <v>0.1710504595755232</v>
      </c>
      <c r="AY20" s="20">
        <v>5.5655901990130298E-2</v>
      </c>
      <c r="AZ20" s="20">
        <v>0.15632574758991061</v>
      </c>
      <c r="BA20" s="20">
        <v>4.6496144041078692E-2</v>
      </c>
      <c r="BB20" s="20">
        <v>5.9798121002152517E-2</v>
      </c>
      <c r="BC20" s="20">
        <v>4.3300343947920823E-2</v>
      </c>
      <c r="BD20" s="20">
        <v>2.4915125289814939E-2</v>
      </c>
      <c r="BE20" s="20">
        <v>0.1167817180408575</v>
      </c>
      <c r="BF20" s="20">
        <v>0.59141338116305731</v>
      </c>
      <c r="BG20" s="20">
        <v>7.8776344863048034E-2</v>
      </c>
    </row>
    <row r="22" spans="2:59" x14ac:dyDescent="0.35">
      <c r="B22" t="s">
        <v>260</v>
      </c>
    </row>
    <row r="23" spans="2:59" x14ac:dyDescent="0.35">
      <c r="B23" t="s">
        <v>9</v>
      </c>
    </row>
    <row r="25" spans="2:59" x14ac:dyDescent="0.35">
      <c r="B25"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17"/>
  <sheetViews>
    <sheetView showGridLines="0" workbookViewId="0"/>
  </sheetViews>
  <sheetFormatPr defaultRowHeight="14.5" x14ac:dyDescent="0.35"/>
  <cols>
    <col min="1" max="1" width="5" customWidth="1"/>
    <col min="2" max="2" width="25" customWidth="1"/>
    <col min="3" max="9" width="20" customWidth="1"/>
  </cols>
  <sheetData>
    <row r="2" spans="2:9" ht="40" customHeight="1" x14ac:dyDescent="0.35">
      <c r="D2" s="21" t="s">
        <v>276</v>
      </c>
    </row>
    <row r="6" spans="2:9" ht="60" customHeight="1" x14ac:dyDescent="0.35">
      <c r="C6" s="23" t="s">
        <v>277</v>
      </c>
      <c r="D6" s="23" t="s">
        <v>278</v>
      </c>
      <c r="E6" s="23" t="s">
        <v>279</v>
      </c>
      <c r="F6" s="23" t="s">
        <v>280</v>
      </c>
      <c r="G6" s="23" t="s">
        <v>281</v>
      </c>
      <c r="H6" s="23" t="s">
        <v>282</v>
      </c>
      <c r="I6" s="23" t="s">
        <v>283</v>
      </c>
    </row>
    <row r="7" spans="2:9" x14ac:dyDescent="0.35">
      <c r="B7" s="22" t="s">
        <v>175</v>
      </c>
      <c r="C7" s="20">
        <v>0.49487554048918148</v>
      </c>
      <c r="D7" s="20">
        <v>0.34323260103333142</v>
      </c>
      <c r="E7" s="20">
        <v>0.3433508279618106</v>
      </c>
      <c r="F7" s="20">
        <v>0.55553089711053438</v>
      </c>
      <c r="G7" s="20">
        <v>0.35979845263865051</v>
      </c>
      <c r="H7" s="20">
        <v>0.49872571462961562</v>
      </c>
      <c r="I7" s="20">
        <v>0.38199495422656871</v>
      </c>
    </row>
    <row r="8" spans="2:9" x14ac:dyDescent="0.35">
      <c r="B8" s="22" t="s">
        <v>176</v>
      </c>
      <c r="C8" s="20">
        <v>0.41863797690647031</v>
      </c>
      <c r="D8" s="20">
        <v>0.36889607077356579</v>
      </c>
      <c r="E8" s="20">
        <v>0.39831781213525053</v>
      </c>
      <c r="F8" s="20">
        <v>0.35980848231367368</v>
      </c>
      <c r="G8" s="20">
        <v>0.35824592006614597</v>
      </c>
      <c r="H8" s="20">
        <v>0.35732662795177639</v>
      </c>
      <c r="I8" s="20">
        <v>0.40545052421012068</v>
      </c>
    </row>
    <row r="9" spans="2:9" x14ac:dyDescent="0.35">
      <c r="B9" s="22" t="s">
        <v>177</v>
      </c>
      <c r="C9" s="20">
        <v>6.0069229486547672E-2</v>
      </c>
      <c r="D9" s="20">
        <v>0.20926503622808701</v>
      </c>
      <c r="E9" s="20">
        <v>0.21118869424918249</v>
      </c>
      <c r="F9" s="20">
        <v>6.5139826165276846E-2</v>
      </c>
      <c r="G9" s="20">
        <v>0.2596132238965933</v>
      </c>
      <c r="H9" s="20">
        <v>0.113263718868418</v>
      </c>
      <c r="I9" s="20">
        <v>0.16436086252709459</v>
      </c>
    </row>
    <row r="10" spans="2:9" x14ac:dyDescent="0.35">
      <c r="B10" s="22" t="s">
        <v>178</v>
      </c>
      <c r="C10" s="20">
        <v>2.641725311780049E-2</v>
      </c>
      <c r="D10" s="20">
        <v>7.8606291965015868E-2</v>
      </c>
      <c r="E10" s="20">
        <v>4.7142665653756369E-2</v>
      </c>
      <c r="F10" s="20">
        <v>1.9520794410515262E-2</v>
      </c>
      <c r="G10" s="20">
        <v>2.2342403398610201E-2</v>
      </c>
      <c r="H10" s="20">
        <v>3.0683938550189849E-2</v>
      </c>
      <c r="I10" s="20">
        <v>4.8193659036215947E-2</v>
      </c>
    </row>
    <row r="13" spans="2:9" x14ac:dyDescent="0.35">
      <c r="B13" t="s">
        <v>260</v>
      </c>
    </row>
    <row r="14" spans="2:9" x14ac:dyDescent="0.35">
      <c r="B14" t="s">
        <v>9</v>
      </c>
    </row>
    <row r="17" spans="2:2" x14ac:dyDescent="0.35">
      <c r="B17" t="str">
        <f>HYPERLINK("#Contents!A1", "Return to Contents")</f>
        <v>Return to Contents</v>
      </c>
    </row>
  </sheetData>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174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175</v>
      </c>
      <c r="C9" s="20">
        <v>0.49487554048918148</v>
      </c>
      <c r="D9" s="20">
        <v>0.43167626510658758</v>
      </c>
      <c r="E9" s="20">
        <v>0.47299895988039881</v>
      </c>
      <c r="F9" s="20">
        <v>0.42830135126787028</v>
      </c>
      <c r="G9" s="20">
        <v>0.48428594352304938</v>
      </c>
      <c r="H9" s="20">
        <v>0.59716336524701508</v>
      </c>
      <c r="I9" s="20">
        <v>0.55272412241704272</v>
      </c>
      <c r="K9" s="20">
        <v>0.49984482660478091</v>
      </c>
      <c r="L9" s="20">
        <v>0.48839034726045699</v>
      </c>
      <c r="N9" s="20">
        <v>0.59390374598934659</v>
      </c>
      <c r="O9" s="20">
        <v>0.37231293118256858</v>
      </c>
      <c r="P9" s="20">
        <v>0.53024082399982186</v>
      </c>
      <c r="Q9" s="20">
        <v>0.44329031183023843</v>
      </c>
      <c r="R9" s="20">
        <v>0.50022795980602242</v>
      </c>
      <c r="S9" s="20">
        <v>0.4644298043016562</v>
      </c>
      <c r="T9" s="20">
        <v>0.52937477078259554</v>
      </c>
      <c r="U9" s="20">
        <v>0.42678800788435461</v>
      </c>
      <c r="V9" s="20">
        <v>0.47409191649203147</v>
      </c>
      <c r="W9" s="20">
        <v>0.48605471069775041</v>
      </c>
      <c r="X9" s="20">
        <v>0.46231643059978389</v>
      </c>
      <c r="Y9" s="20">
        <v>0.55896251925227625</v>
      </c>
      <c r="AA9" s="20">
        <v>0.52304666621620666</v>
      </c>
      <c r="AB9" s="20">
        <v>0.51848971006185829</v>
      </c>
      <c r="AC9" s="20">
        <v>0.48372756604022898</v>
      </c>
      <c r="AD9" s="20">
        <v>0.44549645741790772</v>
      </c>
      <c r="AF9" s="20">
        <v>0.5279402218871051</v>
      </c>
      <c r="AG9" s="20">
        <v>0.48581539968276333</v>
      </c>
      <c r="AH9" s="20">
        <v>0.44160352461758301</v>
      </c>
      <c r="AI9" s="20">
        <v>0.43979834864872103</v>
      </c>
      <c r="AJ9" s="20">
        <v>0.61496787744342951</v>
      </c>
      <c r="AK9" s="20">
        <v>0.71996446671332304</v>
      </c>
      <c r="AL9" s="20">
        <v>0.4041013007677966</v>
      </c>
      <c r="AM9" s="20">
        <v>0.26542342977769912</v>
      </c>
      <c r="AN9" s="20">
        <v>0.48431684300406092</v>
      </c>
      <c r="AP9" s="20">
        <v>0.49702144553835698</v>
      </c>
      <c r="AQ9" s="20">
        <v>0.48184887419842071</v>
      </c>
      <c r="AR9" s="20">
        <v>0.48130521595810238</v>
      </c>
      <c r="AS9" s="20">
        <v>0.52884401634979772</v>
      </c>
      <c r="AT9" s="20">
        <v>0.54089450288769281</v>
      </c>
      <c r="AU9" s="20">
        <v>0.67010428491123086</v>
      </c>
      <c r="AV9" s="20">
        <v>0.30883714722217143</v>
      </c>
      <c r="AW9" s="20">
        <v>0.4229269917323229</v>
      </c>
      <c r="AY9" s="20">
        <v>0.46665900170859698</v>
      </c>
      <c r="AZ9" s="20">
        <v>0.50090722203806648</v>
      </c>
      <c r="BA9" s="20">
        <v>0.44009835593646163</v>
      </c>
      <c r="BB9" s="20">
        <v>0.52032144684856341</v>
      </c>
      <c r="BC9" s="20">
        <v>0.51819502094847425</v>
      </c>
      <c r="BD9" s="20">
        <v>0.6500506325995814</v>
      </c>
      <c r="BE9" s="20">
        <v>0</v>
      </c>
      <c r="BF9" s="20">
        <v>0</v>
      </c>
      <c r="BG9" s="20">
        <v>0.29258806473539989</v>
      </c>
    </row>
    <row r="10" spans="2:61" ht="19" customHeight="1" x14ac:dyDescent="0.35">
      <c r="B10" s="22" t="s">
        <v>176</v>
      </c>
      <c r="C10" s="20">
        <v>0.41863797690647031</v>
      </c>
      <c r="D10" s="20">
        <v>0.37819694148519151</v>
      </c>
      <c r="E10" s="20">
        <v>0.42344846456135982</v>
      </c>
      <c r="F10" s="20">
        <v>0.5006349896281751</v>
      </c>
      <c r="G10" s="20">
        <v>0.44823369796566598</v>
      </c>
      <c r="H10" s="20">
        <v>0.35691680624037281</v>
      </c>
      <c r="I10" s="20">
        <v>0.39234635779189658</v>
      </c>
      <c r="K10" s="20">
        <v>0.42171522553382279</v>
      </c>
      <c r="L10" s="20">
        <v>0.41601108642994478</v>
      </c>
      <c r="N10" s="20">
        <v>0.35498468100065661</v>
      </c>
      <c r="O10" s="20">
        <v>0.56090206410464072</v>
      </c>
      <c r="P10" s="20">
        <v>0.37550036779738688</v>
      </c>
      <c r="Q10" s="20">
        <v>0.4439773910600941</v>
      </c>
      <c r="R10" s="20">
        <v>0.39663326466094251</v>
      </c>
      <c r="S10" s="20">
        <v>0.44991111553352803</v>
      </c>
      <c r="T10" s="20">
        <v>0.37195960526574429</v>
      </c>
      <c r="U10" s="20">
        <v>0.48355818485460828</v>
      </c>
      <c r="V10" s="20">
        <v>0.44742510935887708</v>
      </c>
      <c r="W10" s="20">
        <v>0.4155194535077435</v>
      </c>
      <c r="X10" s="20">
        <v>0.46349561069127981</v>
      </c>
      <c r="Y10" s="20">
        <v>0.35323545901460818</v>
      </c>
      <c r="AA10" s="20">
        <v>0.42159855756758929</v>
      </c>
      <c r="AB10" s="20">
        <v>0.4034709437645933</v>
      </c>
      <c r="AC10" s="20">
        <v>0.43542013700897081</v>
      </c>
      <c r="AD10" s="20">
        <v>0.41524695125287209</v>
      </c>
      <c r="AF10" s="20">
        <v>0.41089925786097958</v>
      </c>
      <c r="AG10" s="20">
        <v>0.45763770624681882</v>
      </c>
      <c r="AH10" s="20">
        <v>0.43095656824539041</v>
      </c>
      <c r="AI10" s="20">
        <v>0.397308432675821</v>
      </c>
      <c r="AJ10" s="20">
        <v>0.2208408475820281</v>
      </c>
      <c r="AK10" s="20">
        <v>0.26509481300440169</v>
      </c>
      <c r="AL10" s="20">
        <v>0.44035427564295082</v>
      </c>
      <c r="AM10" s="20">
        <v>0.64732012417729889</v>
      </c>
      <c r="AN10" s="20">
        <v>0.38920734711204907</v>
      </c>
      <c r="AP10" s="20">
        <v>0.43397499197696943</v>
      </c>
      <c r="AQ10" s="20">
        <v>0.4581325963719024</v>
      </c>
      <c r="AR10" s="20">
        <v>0.36360773423777271</v>
      </c>
      <c r="AS10" s="20">
        <v>0.37104540636192179</v>
      </c>
      <c r="AT10" s="20">
        <v>0.34785205127865559</v>
      </c>
      <c r="AU10" s="20">
        <v>0.32989571508876908</v>
      </c>
      <c r="AV10" s="20">
        <v>0.39526692524070289</v>
      </c>
      <c r="AW10" s="20">
        <v>0.45353849312287381</v>
      </c>
      <c r="AY10" s="20">
        <v>0.47423311089504683</v>
      </c>
      <c r="AZ10" s="20">
        <v>0.45966036039224212</v>
      </c>
      <c r="BA10" s="20">
        <v>0.43523426200409993</v>
      </c>
      <c r="BB10" s="20">
        <v>0.37573138838394698</v>
      </c>
      <c r="BC10" s="20">
        <v>0.37498121326374778</v>
      </c>
      <c r="BD10" s="20">
        <v>0.33657283977849162</v>
      </c>
      <c r="BE10" s="20">
        <v>0</v>
      </c>
      <c r="BF10" s="20">
        <v>0</v>
      </c>
      <c r="BG10" s="20">
        <v>0.43489807165903099</v>
      </c>
    </row>
    <row r="11" spans="2:61" ht="19" customHeight="1" x14ac:dyDescent="0.35">
      <c r="B11" s="22" t="s">
        <v>177</v>
      </c>
      <c r="C11" s="20">
        <v>6.0069229486547672E-2</v>
      </c>
      <c r="D11" s="20">
        <v>0.12249985245609191</v>
      </c>
      <c r="E11" s="20">
        <v>7.5928667889765961E-2</v>
      </c>
      <c r="F11" s="20">
        <v>4.6947475866613193E-2</v>
      </c>
      <c r="G11" s="20">
        <v>4.043679364621354E-2</v>
      </c>
      <c r="H11" s="20">
        <v>3.6277621388577583E-2</v>
      </c>
      <c r="I11" s="20">
        <v>4.5727761393209547E-2</v>
      </c>
      <c r="K11" s="20">
        <v>5.5846031692259941E-2</v>
      </c>
      <c r="L11" s="20">
        <v>6.4929788244959555E-2</v>
      </c>
      <c r="N11" s="20">
        <v>3.3238122536870078E-2</v>
      </c>
      <c r="O11" s="20">
        <v>4.2012161874178403E-2</v>
      </c>
      <c r="P11" s="20">
        <v>6.2570740639809067E-2</v>
      </c>
      <c r="Q11" s="20">
        <v>4.4621514798002991E-2</v>
      </c>
      <c r="R11" s="20">
        <v>7.5661513915659021E-2</v>
      </c>
      <c r="S11" s="20">
        <v>4.1479047521665278E-2</v>
      </c>
      <c r="T11" s="20">
        <v>7.0617366929463271E-2</v>
      </c>
      <c r="U11" s="20">
        <v>8.3754359490311847E-2</v>
      </c>
      <c r="V11" s="20">
        <v>5.3509033062266939E-2</v>
      </c>
      <c r="W11" s="20">
        <v>7.5291074717534198E-2</v>
      </c>
      <c r="X11" s="20">
        <v>5.0250368289576422E-2</v>
      </c>
      <c r="Y11" s="20">
        <v>6.2245514000954932E-2</v>
      </c>
      <c r="AA11" s="20">
        <v>3.3807094938264337E-2</v>
      </c>
      <c r="AB11" s="20">
        <v>5.9009104181110113E-2</v>
      </c>
      <c r="AC11" s="20">
        <v>5.2679261017797872E-2</v>
      </c>
      <c r="AD11" s="20">
        <v>0.1006191413674308</v>
      </c>
      <c r="AF11" s="20">
        <v>4.6777047858798382E-2</v>
      </c>
      <c r="AG11" s="20">
        <v>3.5414979917184869E-2</v>
      </c>
      <c r="AH11" s="20">
        <v>9.3794717476128053E-2</v>
      </c>
      <c r="AI11" s="20">
        <v>0.1048621537877592</v>
      </c>
      <c r="AJ11" s="20">
        <v>0.1219709758006943</v>
      </c>
      <c r="AK11" s="20">
        <v>1.4940720282275159E-2</v>
      </c>
      <c r="AL11" s="20">
        <v>0.1060149971984935</v>
      </c>
      <c r="AM11" s="20">
        <v>4.8503022211021291E-2</v>
      </c>
      <c r="AN11" s="20">
        <v>8.7513449182885505E-2</v>
      </c>
      <c r="AP11" s="20">
        <v>6.0088039017548688E-2</v>
      </c>
      <c r="AQ11" s="20">
        <v>3.9250248819198329E-2</v>
      </c>
      <c r="AR11" s="20">
        <v>0.13265658476379821</v>
      </c>
      <c r="AS11" s="20">
        <v>4.2412914284037408E-2</v>
      </c>
      <c r="AT11" s="20">
        <v>7.3114464619272193E-2</v>
      </c>
      <c r="AU11" s="20">
        <v>0</v>
      </c>
      <c r="AV11" s="20">
        <v>0.20035227682508949</v>
      </c>
      <c r="AW11" s="20">
        <v>7.7635996626894424E-2</v>
      </c>
      <c r="AY11" s="20">
        <v>5.252616958422978E-2</v>
      </c>
      <c r="AZ11" s="20">
        <v>2.726367544211921E-2</v>
      </c>
      <c r="BA11" s="20">
        <v>9.3581186263087521E-2</v>
      </c>
      <c r="BB11" s="20">
        <v>7.1352672370212533E-2</v>
      </c>
      <c r="BC11" s="20">
        <v>7.5269815194288228E-2</v>
      </c>
      <c r="BD11" s="20">
        <v>1.3376527621926969E-2</v>
      </c>
      <c r="BE11" s="20">
        <v>0</v>
      </c>
      <c r="BF11" s="20">
        <v>0</v>
      </c>
      <c r="BG11" s="20">
        <v>0.12392205454872809</v>
      </c>
    </row>
    <row r="12" spans="2:61" ht="19" customHeight="1" x14ac:dyDescent="0.35">
      <c r="B12" s="22" t="s">
        <v>178</v>
      </c>
      <c r="C12" s="20">
        <v>2.641725311780049E-2</v>
      </c>
      <c r="D12" s="20">
        <v>6.762694095212908E-2</v>
      </c>
      <c r="E12" s="20">
        <v>2.76239076684755E-2</v>
      </c>
      <c r="F12" s="20">
        <v>2.411618323734133E-2</v>
      </c>
      <c r="G12" s="20">
        <v>2.704356486507091E-2</v>
      </c>
      <c r="H12" s="20">
        <v>9.6422071240345082E-3</v>
      </c>
      <c r="I12" s="20">
        <v>9.2017583978512424E-3</v>
      </c>
      <c r="K12" s="20">
        <v>2.259391616913644E-2</v>
      </c>
      <c r="L12" s="20">
        <v>3.0668778064638531E-2</v>
      </c>
      <c r="N12" s="20">
        <v>1.787345047312705E-2</v>
      </c>
      <c r="O12" s="20">
        <v>2.4772842838612381E-2</v>
      </c>
      <c r="P12" s="20">
        <v>3.1688067562982133E-2</v>
      </c>
      <c r="Q12" s="20">
        <v>6.8110782311664494E-2</v>
      </c>
      <c r="R12" s="20">
        <v>2.747726161737624E-2</v>
      </c>
      <c r="S12" s="20">
        <v>4.4180032643150617E-2</v>
      </c>
      <c r="T12" s="20">
        <v>2.8048257022197171E-2</v>
      </c>
      <c r="U12" s="20">
        <v>5.8994477707254474E-3</v>
      </c>
      <c r="V12" s="20">
        <v>2.497394108682428E-2</v>
      </c>
      <c r="W12" s="20">
        <v>2.3134761076971801E-2</v>
      </c>
      <c r="X12" s="20">
        <v>2.393759041935992E-2</v>
      </c>
      <c r="Y12" s="20">
        <v>2.555650773216055E-2</v>
      </c>
      <c r="AA12" s="20">
        <v>2.154768127793966E-2</v>
      </c>
      <c r="AB12" s="20">
        <v>1.9030241992438409E-2</v>
      </c>
      <c r="AC12" s="20">
        <v>2.817303593300232E-2</v>
      </c>
      <c r="AD12" s="20">
        <v>3.8637449961789333E-2</v>
      </c>
      <c r="AF12" s="20">
        <v>1.4383472393117011E-2</v>
      </c>
      <c r="AG12" s="20">
        <v>2.1131914153233101E-2</v>
      </c>
      <c r="AH12" s="20">
        <v>3.3645189660899043E-2</v>
      </c>
      <c r="AI12" s="20">
        <v>5.8031064887698623E-2</v>
      </c>
      <c r="AJ12" s="20">
        <v>4.2220299173848612E-2</v>
      </c>
      <c r="AK12" s="20">
        <v>0</v>
      </c>
      <c r="AL12" s="20">
        <v>4.9529426390758989E-2</v>
      </c>
      <c r="AM12" s="20">
        <v>3.8753423833980338E-2</v>
      </c>
      <c r="AN12" s="20">
        <v>3.8962360701004492E-2</v>
      </c>
      <c r="AP12" s="20">
        <v>8.9155234671247658E-3</v>
      </c>
      <c r="AQ12" s="20">
        <v>2.076828061047856E-2</v>
      </c>
      <c r="AR12" s="20">
        <v>2.243046504032677E-2</v>
      </c>
      <c r="AS12" s="20">
        <v>5.7697663004242908E-2</v>
      </c>
      <c r="AT12" s="20">
        <v>3.8138981214379343E-2</v>
      </c>
      <c r="AU12" s="20">
        <v>0</v>
      </c>
      <c r="AV12" s="20">
        <v>9.5543650712036146E-2</v>
      </c>
      <c r="AW12" s="20">
        <v>4.5898518517908889E-2</v>
      </c>
      <c r="AY12" s="20">
        <v>6.5817178121264051E-3</v>
      </c>
      <c r="AZ12" s="20">
        <v>1.21687421275723E-2</v>
      </c>
      <c r="BA12" s="20">
        <v>3.1086195796350899E-2</v>
      </c>
      <c r="BB12" s="20">
        <v>3.2594492397277047E-2</v>
      </c>
      <c r="BC12" s="20">
        <v>3.1553950593489637E-2</v>
      </c>
      <c r="BD12" s="20">
        <v>0</v>
      </c>
      <c r="BE12" s="20">
        <v>0</v>
      </c>
      <c r="BF12" s="20">
        <v>0</v>
      </c>
      <c r="BG12" s="20">
        <v>0.14859180905684091</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179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175</v>
      </c>
      <c r="C9" s="20">
        <v>0.34323260103333142</v>
      </c>
      <c r="D9" s="20">
        <v>0.2408403016109108</v>
      </c>
      <c r="E9" s="20">
        <v>0.32228459221313521</v>
      </c>
      <c r="F9" s="20">
        <v>0.28956912202471469</v>
      </c>
      <c r="G9" s="20">
        <v>0.40451621839063118</v>
      </c>
      <c r="H9" s="20">
        <v>0.39704158371206982</v>
      </c>
      <c r="I9" s="20">
        <v>0.38717298124076688</v>
      </c>
      <c r="K9" s="20">
        <v>0.32365150753453309</v>
      </c>
      <c r="L9" s="20">
        <v>0.36478778860732158</v>
      </c>
      <c r="N9" s="20">
        <v>0.34417186964403629</v>
      </c>
      <c r="O9" s="20">
        <v>0.44904921658124197</v>
      </c>
      <c r="P9" s="20">
        <v>0.33339234874812179</v>
      </c>
      <c r="Q9" s="20">
        <v>0.32037701664397628</v>
      </c>
      <c r="R9" s="20">
        <v>0.33426736355689868</v>
      </c>
      <c r="S9" s="20">
        <v>0.39926007587344642</v>
      </c>
      <c r="T9" s="20">
        <v>0.32901157485147209</v>
      </c>
      <c r="U9" s="20">
        <v>0.32452650767069868</v>
      </c>
      <c r="V9" s="20">
        <v>0.37090369854194039</v>
      </c>
      <c r="W9" s="20">
        <v>0.3039953841171214</v>
      </c>
      <c r="X9" s="20">
        <v>0.3695874610911184</v>
      </c>
      <c r="Y9" s="20">
        <v>0.30873275205535422</v>
      </c>
      <c r="AA9" s="20">
        <v>0.35261318996493279</v>
      </c>
      <c r="AB9" s="20">
        <v>0.32372848058582587</v>
      </c>
      <c r="AC9" s="20">
        <v>0.33634162845510479</v>
      </c>
      <c r="AD9" s="20">
        <v>0.35896868877703819</v>
      </c>
      <c r="AF9" s="20">
        <v>0.35419742107199348</v>
      </c>
      <c r="AG9" s="20">
        <v>0.34318594953471299</v>
      </c>
      <c r="AH9" s="20">
        <v>0.28117016153509361</v>
      </c>
      <c r="AI9" s="20">
        <v>0.32143878947359472</v>
      </c>
      <c r="AJ9" s="20">
        <v>0.44668632220825422</v>
      </c>
      <c r="AK9" s="20">
        <v>0.37694468737439041</v>
      </c>
      <c r="AL9" s="20">
        <v>0.36327049368620479</v>
      </c>
      <c r="AM9" s="20">
        <v>0.23280233466787301</v>
      </c>
      <c r="AN9" s="20">
        <v>0.32234391604785628</v>
      </c>
      <c r="AP9" s="20">
        <v>0.37170300098709053</v>
      </c>
      <c r="AQ9" s="20">
        <v>0.34609040072107222</v>
      </c>
      <c r="AR9" s="20">
        <v>0.3062685062856968</v>
      </c>
      <c r="AS9" s="20">
        <v>0.34045139336138541</v>
      </c>
      <c r="AT9" s="20">
        <v>0.33845960068648479</v>
      </c>
      <c r="AU9" s="20">
        <v>0.35550645135273429</v>
      </c>
      <c r="AV9" s="20">
        <v>0.1172274334280853</v>
      </c>
      <c r="AW9" s="20">
        <v>0.32523071858205083</v>
      </c>
      <c r="AY9" s="20">
        <v>0.3810832415960565</v>
      </c>
      <c r="AZ9" s="20">
        <v>0.39464009194288452</v>
      </c>
      <c r="BA9" s="20">
        <v>0.26855365251355051</v>
      </c>
      <c r="BB9" s="20">
        <v>0.30878253464987898</v>
      </c>
      <c r="BC9" s="20">
        <v>0.32848776656936518</v>
      </c>
      <c r="BD9" s="20">
        <v>0.34784234798464492</v>
      </c>
      <c r="BE9" s="20">
        <v>0</v>
      </c>
      <c r="BF9" s="20">
        <v>0</v>
      </c>
      <c r="BG9" s="20">
        <v>0.24408049643675059</v>
      </c>
    </row>
    <row r="10" spans="2:61" ht="19" customHeight="1" x14ac:dyDescent="0.35">
      <c r="B10" s="22" t="s">
        <v>176</v>
      </c>
      <c r="C10" s="20">
        <v>0.36889607077356579</v>
      </c>
      <c r="D10" s="20">
        <v>0.42228830503536779</v>
      </c>
      <c r="E10" s="20">
        <v>0.4055077863991301</v>
      </c>
      <c r="F10" s="20">
        <v>0.39097145275664108</v>
      </c>
      <c r="G10" s="20">
        <v>0.34114023365575069</v>
      </c>
      <c r="H10" s="20">
        <v>0.31772027707657302</v>
      </c>
      <c r="I10" s="20">
        <v>0.33943570556899638</v>
      </c>
      <c r="K10" s="20">
        <v>0.35474982660702159</v>
      </c>
      <c r="L10" s="20">
        <v>0.38361933645558333</v>
      </c>
      <c r="N10" s="20">
        <v>0.38898057889900711</v>
      </c>
      <c r="O10" s="20">
        <v>0.26993035505873042</v>
      </c>
      <c r="P10" s="20">
        <v>0.35372311582022631</v>
      </c>
      <c r="Q10" s="20">
        <v>0.42687168923582453</v>
      </c>
      <c r="R10" s="20">
        <v>0.37329176879094228</v>
      </c>
      <c r="S10" s="20">
        <v>0.30419895194514113</v>
      </c>
      <c r="T10" s="20">
        <v>0.43368786264417852</v>
      </c>
      <c r="U10" s="20">
        <v>0.33611516953979859</v>
      </c>
      <c r="V10" s="20">
        <v>0.34708389802678619</v>
      </c>
      <c r="W10" s="20">
        <v>0.40368836346247261</v>
      </c>
      <c r="X10" s="20">
        <v>0.37317026406298559</v>
      </c>
      <c r="Y10" s="20">
        <v>0.37641011015148729</v>
      </c>
      <c r="AA10" s="20">
        <v>0.34817424164985789</v>
      </c>
      <c r="AB10" s="20">
        <v>0.38272499747755317</v>
      </c>
      <c r="AC10" s="20">
        <v>0.38919027718848243</v>
      </c>
      <c r="AD10" s="20">
        <v>0.36050879388351859</v>
      </c>
      <c r="AF10" s="20">
        <v>0.33375824749701871</v>
      </c>
      <c r="AG10" s="20">
        <v>0.42804049975122871</v>
      </c>
      <c r="AH10" s="20">
        <v>0.36092649862395132</v>
      </c>
      <c r="AI10" s="20">
        <v>0.31806364073617449</v>
      </c>
      <c r="AJ10" s="20">
        <v>0.22830463749520599</v>
      </c>
      <c r="AK10" s="20">
        <v>0.31069896064088071</v>
      </c>
      <c r="AL10" s="20">
        <v>0.35450282140123179</v>
      </c>
      <c r="AM10" s="20">
        <v>0.47047587566387522</v>
      </c>
      <c r="AN10" s="20">
        <v>0.3850414861673942</v>
      </c>
      <c r="AP10" s="20">
        <v>0.34879742261490387</v>
      </c>
      <c r="AQ10" s="20">
        <v>0.42058088350724698</v>
      </c>
      <c r="AR10" s="20">
        <v>0.32574956829471652</v>
      </c>
      <c r="AS10" s="20">
        <v>0.34803746006361608</v>
      </c>
      <c r="AT10" s="20">
        <v>0.31661689248607378</v>
      </c>
      <c r="AU10" s="20">
        <v>0.35103375547483501</v>
      </c>
      <c r="AV10" s="20">
        <v>0.2594795785200239</v>
      </c>
      <c r="AW10" s="20">
        <v>0.36928909766180551</v>
      </c>
      <c r="AY10" s="20">
        <v>0.35203159233300818</v>
      </c>
      <c r="AZ10" s="20">
        <v>0.39648008231083598</v>
      </c>
      <c r="BA10" s="20">
        <v>0.35479856615309469</v>
      </c>
      <c r="BB10" s="20">
        <v>0.39212724964801371</v>
      </c>
      <c r="BC10" s="20">
        <v>0.35377927504804002</v>
      </c>
      <c r="BD10" s="20">
        <v>0.33116671109939028</v>
      </c>
      <c r="BE10" s="20">
        <v>0</v>
      </c>
      <c r="BF10" s="20">
        <v>0</v>
      </c>
      <c r="BG10" s="20">
        <v>0.35918129031186308</v>
      </c>
    </row>
    <row r="11" spans="2:61" ht="19" customHeight="1" x14ac:dyDescent="0.35">
      <c r="B11" s="22" t="s">
        <v>177</v>
      </c>
      <c r="C11" s="20">
        <v>0.20926503622808701</v>
      </c>
      <c r="D11" s="20">
        <v>0.23882676242828019</v>
      </c>
      <c r="E11" s="20">
        <v>0.21295021581793411</v>
      </c>
      <c r="F11" s="20">
        <v>0.2487768444486298</v>
      </c>
      <c r="G11" s="20">
        <v>0.20106048208103491</v>
      </c>
      <c r="H11" s="20">
        <v>0.1901772833497142</v>
      </c>
      <c r="I11" s="20">
        <v>0.17393936581696401</v>
      </c>
      <c r="K11" s="20">
        <v>0.22980577754627809</v>
      </c>
      <c r="L11" s="20">
        <v>0.186746750507471</v>
      </c>
      <c r="N11" s="20">
        <v>0.1771500729842812</v>
      </c>
      <c r="O11" s="20">
        <v>0.1080488642262151</v>
      </c>
      <c r="P11" s="20">
        <v>0.24333585858255449</v>
      </c>
      <c r="Q11" s="20">
        <v>0.18443506282369471</v>
      </c>
      <c r="R11" s="20">
        <v>0.20089018610467041</v>
      </c>
      <c r="S11" s="20">
        <v>0.2134127665745324</v>
      </c>
      <c r="T11" s="20">
        <v>0.16944435811166891</v>
      </c>
      <c r="U11" s="20">
        <v>0.25033745399981577</v>
      </c>
      <c r="V11" s="20">
        <v>0.23143951973930321</v>
      </c>
      <c r="W11" s="20">
        <v>0.21453082655237909</v>
      </c>
      <c r="X11" s="20">
        <v>0.20443226380832261</v>
      </c>
      <c r="Y11" s="20">
        <v>0.2150150330249363</v>
      </c>
      <c r="AA11" s="20">
        <v>0.22192717313318941</v>
      </c>
      <c r="AB11" s="20">
        <v>0.22481037755211691</v>
      </c>
      <c r="AC11" s="20">
        <v>0.18649502042280849</v>
      </c>
      <c r="AD11" s="20">
        <v>0.1986414017134569</v>
      </c>
      <c r="AF11" s="20">
        <v>0.2131636123663283</v>
      </c>
      <c r="AG11" s="20">
        <v>0.17334515325319791</v>
      </c>
      <c r="AH11" s="20">
        <v>0.28608056174407959</v>
      </c>
      <c r="AI11" s="20">
        <v>0.28274791389512172</v>
      </c>
      <c r="AJ11" s="20">
        <v>0.19849453890292601</v>
      </c>
      <c r="AK11" s="20">
        <v>0.1919619907772403</v>
      </c>
      <c r="AL11" s="20">
        <v>0.23278338875562971</v>
      </c>
      <c r="AM11" s="20">
        <v>0.16907540063926679</v>
      </c>
      <c r="AN11" s="20">
        <v>0.20776329919847181</v>
      </c>
      <c r="AP11" s="20">
        <v>0.20169246027512769</v>
      </c>
      <c r="AQ11" s="20">
        <v>0.1661314467365575</v>
      </c>
      <c r="AR11" s="20">
        <v>0.28725805439620261</v>
      </c>
      <c r="AS11" s="20">
        <v>0.22170482537248831</v>
      </c>
      <c r="AT11" s="20">
        <v>0.25264739188064639</v>
      </c>
      <c r="AU11" s="20">
        <v>0.1863852559629274</v>
      </c>
      <c r="AV11" s="20">
        <v>0.41267283919383058</v>
      </c>
      <c r="AW11" s="20">
        <v>0.2315162789665558</v>
      </c>
      <c r="AY11" s="20">
        <v>0.18546651529726549</v>
      </c>
      <c r="AZ11" s="20">
        <v>0.147885647985291</v>
      </c>
      <c r="BA11" s="20">
        <v>0.30130562798375798</v>
      </c>
      <c r="BB11" s="20">
        <v>0.22458838532710881</v>
      </c>
      <c r="BC11" s="20">
        <v>0.23266767825107759</v>
      </c>
      <c r="BD11" s="20">
        <v>0.20066664125792141</v>
      </c>
      <c r="BE11" s="20">
        <v>0</v>
      </c>
      <c r="BF11" s="20">
        <v>0</v>
      </c>
      <c r="BG11" s="20">
        <v>0.29039870136617141</v>
      </c>
    </row>
    <row r="12" spans="2:61" ht="19" customHeight="1" x14ac:dyDescent="0.35">
      <c r="B12" s="22" t="s">
        <v>178</v>
      </c>
      <c r="C12" s="20">
        <v>7.8606291965015868E-2</v>
      </c>
      <c r="D12" s="20">
        <v>9.8044630925441092E-2</v>
      </c>
      <c r="E12" s="20">
        <v>5.9257405569800609E-2</v>
      </c>
      <c r="F12" s="20">
        <v>7.0682580770014464E-2</v>
      </c>
      <c r="G12" s="20">
        <v>5.328306587258308E-2</v>
      </c>
      <c r="H12" s="20">
        <v>9.5060855861643007E-2</v>
      </c>
      <c r="I12" s="20">
        <v>9.9451947373272828E-2</v>
      </c>
      <c r="K12" s="20">
        <v>9.1792888312167045E-2</v>
      </c>
      <c r="L12" s="20">
        <v>6.4846124429624105E-2</v>
      </c>
      <c r="N12" s="20">
        <v>8.9697478472675715E-2</v>
      </c>
      <c r="O12" s="20">
        <v>0.17297156413381259</v>
      </c>
      <c r="P12" s="20">
        <v>6.9548676849097324E-2</v>
      </c>
      <c r="Q12" s="20">
        <v>6.8316231296504465E-2</v>
      </c>
      <c r="R12" s="20">
        <v>9.1550681547488508E-2</v>
      </c>
      <c r="S12" s="20">
        <v>8.3128205606880209E-2</v>
      </c>
      <c r="T12" s="20">
        <v>6.7856204392680725E-2</v>
      </c>
      <c r="U12" s="20">
        <v>8.9020868789686888E-2</v>
      </c>
      <c r="V12" s="20">
        <v>5.057288369197005E-2</v>
      </c>
      <c r="W12" s="20">
        <v>7.778542586802685E-2</v>
      </c>
      <c r="X12" s="20">
        <v>5.2810011037573337E-2</v>
      </c>
      <c r="Y12" s="20">
        <v>9.9842104768222112E-2</v>
      </c>
      <c r="AA12" s="20">
        <v>7.7285395252019801E-2</v>
      </c>
      <c r="AB12" s="20">
        <v>6.8736144384504094E-2</v>
      </c>
      <c r="AC12" s="20">
        <v>8.7973073933604082E-2</v>
      </c>
      <c r="AD12" s="20">
        <v>8.1881115625986156E-2</v>
      </c>
      <c r="AF12" s="20">
        <v>9.8880719064659589E-2</v>
      </c>
      <c r="AG12" s="20">
        <v>5.5428397460860507E-2</v>
      </c>
      <c r="AH12" s="20">
        <v>7.18227780968759E-2</v>
      </c>
      <c r="AI12" s="20">
        <v>7.774965589510914E-2</v>
      </c>
      <c r="AJ12" s="20">
        <v>0.12651450139361409</v>
      </c>
      <c r="AK12" s="20">
        <v>0.1203943612074886</v>
      </c>
      <c r="AL12" s="20">
        <v>4.9443296156933582E-2</v>
      </c>
      <c r="AM12" s="20">
        <v>0.1276463890289847</v>
      </c>
      <c r="AN12" s="20">
        <v>8.4851298586277726E-2</v>
      </c>
      <c r="AP12" s="20">
        <v>7.7807116122877759E-2</v>
      </c>
      <c r="AQ12" s="20">
        <v>6.7197269035123172E-2</v>
      </c>
      <c r="AR12" s="20">
        <v>8.0723871023384214E-2</v>
      </c>
      <c r="AS12" s="20">
        <v>8.980632120250992E-2</v>
      </c>
      <c r="AT12" s="20">
        <v>9.2276114946794968E-2</v>
      </c>
      <c r="AU12" s="20">
        <v>0.1070745372095033</v>
      </c>
      <c r="AV12" s="20">
        <v>0.2106201488580603</v>
      </c>
      <c r="AW12" s="20">
        <v>7.3963904789587864E-2</v>
      </c>
      <c r="AY12" s="20">
        <v>8.1418650773669818E-2</v>
      </c>
      <c r="AZ12" s="20">
        <v>6.0994177760988602E-2</v>
      </c>
      <c r="BA12" s="20">
        <v>7.5342153349596735E-2</v>
      </c>
      <c r="BB12" s="20">
        <v>7.4501830374998287E-2</v>
      </c>
      <c r="BC12" s="20">
        <v>8.5065280131517179E-2</v>
      </c>
      <c r="BD12" s="20">
        <v>0.1203242996580436</v>
      </c>
      <c r="BE12" s="20">
        <v>0</v>
      </c>
      <c r="BF12" s="20">
        <v>0</v>
      </c>
      <c r="BG12" s="20">
        <v>0.1063395118852149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175</v>
      </c>
      <c r="C9" s="20">
        <v>0.3433508279618106</v>
      </c>
      <c r="D9" s="20">
        <v>0.26700632188574708</v>
      </c>
      <c r="E9" s="20">
        <v>0.31434512158038169</v>
      </c>
      <c r="F9" s="20">
        <v>0.35494043280442039</v>
      </c>
      <c r="G9" s="20">
        <v>0.37001769292946868</v>
      </c>
      <c r="H9" s="20">
        <v>0.39720744097176391</v>
      </c>
      <c r="I9" s="20">
        <v>0.35453646196900612</v>
      </c>
      <c r="K9" s="20">
        <v>0.35063260566096438</v>
      </c>
      <c r="L9" s="20">
        <v>0.33734861028434909</v>
      </c>
      <c r="N9" s="20">
        <v>0.38925942840069239</v>
      </c>
      <c r="O9" s="20">
        <v>0.33447494701995151</v>
      </c>
      <c r="P9" s="20">
        <v>0.35779289238861051</v>
      </c>
      <c r="Q9" s="20">
        <v>0.39326716436451548</v>
      </c>
      <c r="R9" s="20">
        <v>0.37161163158765209</v>
      </c>
      <c r="S9" s="20">
        <v>0.38501655530761031</v>
      </c>
      <c r="T9" s="20">
        <v>0.35344171021325033</v>
      </c>
      <c r="U9" s="20">
        <v>0.31964437074953339</v>
      </c>
      <c r="V9" s="20">
        <v>0.34074054613835708</v>
      </c>
      <c r="W9" s="20">
        <v>0.29037378151842719</v>
      </c>
      <c r="X9" s="20">
        <v>0.30898095961758559</v>
      </c>
      <c r="Y9" s="20">
        <v>0.32212932643634329</v>
      </c>
      <c r="AA9" s="20">
        <v>0.33646955579931259</v>
      </c>
      <c r="AB9" s="20">
        <v>0.3236485341239137</v>
      </c>
      <c r="AC9" s="20">
        <v>0.38052375464399679</v>
      </c>
      <c r="AD9" s="20">
        <v>0.33762233294211208</v>
      </c>
      <c r="AF9" s="20">
        <v>0.36923924109596279</v>
      </c>
      <c r="AG9" s="20">
        <v>0.30774017152791838</v>
      </c>
      <c r="AH9" s="20">
        <v>0.35334606156627751</v>
      </c>
      <c r="AI9" s="20">
        <v>0.35509999474134202</v>
      </c>
      <c r="AJ9" s="20">
        <v>0.56529557919688778</v>
      </c>
      <c r="AK9" s="20">
        <v>0.47346800707782782</v>
      </c>
      <c r="AL9" s="20">
        <v>0.30217541758541677</v>
      </c>
      <c r="AM9" s="20">
        <v>0.2323156002943777</v>
      </c>
      <c r="AN9" s="20">
        <v>0.3009399998180825</v>
      </c>
      <c r="AP9" s="20">
        <v>0.32789578141035503</v>
      </c>
      <c r="AQ9" s="20">
        <v>0.31934533341674148</v>
      </c>
      <c r="AR9" s="20">
        <v>0.3638637843677206</v>
      </c>
      <c r="AS9" s="20">
        <v>0.32891244449179913</v>
      </c>
      <c r="AT9" s="20">
        <v>0.4658146016239193</v>
      </c>
      <c r="AU9" s="20">
        <v>0.48019981152412822</v>
      </c>
      <c r="AV9" s="20">
        <v>0.1172274334280853</v>
      </c>
      <c r="AW9" s="20">
        <v>0.26307910964775522</v>
      </c>
      <c r="AY9" s="20">
        <v>0.35269025775465002</v>
      </c>
      <c r="AZ9" s="20">
        <v>0.31175206048337389</v>
      </c>
      <c r="BA9" s="20">
        <v>0.35970680795134857</v>
      </c>
      <c r="BB9" s="20">
        <v>0.29099563919869859</v>
      </c>
      <c r="BC9" s="20">
        <v>0.38446797310221442</v>
      </c>
      <c r="BD9" s="20">
        <v>0.45638512322292019</v>
      </c>
      <c r="BE9" s="20">
        <v>0</v>
      </c>
      <c r="BF9" s="20">
        <v>0</v>
      </c>
      <c r="BG9" s="20">
        <v>0.26291610696221041</v>
      </c>
    </row>
    <row r="10" spans="2:61" ht="19" customHeight="1" x14ac:dyDescent="0.35">
      <c r="B10" s="22" t="s">
        <v>176</v>
      </c>
      <c r="C10" s="20">
        <v>0.39831781213525053</v>
      </c>
      <c r="D10" s="20">
        <v>0.40445598769582908</v>
      </c>
      <c r="E10" s="20">
        <v>0.39735118352731758</v>
      </c>
      <c r="F10" s="20">
        <v>0.38225608007160039</v>
      </c>
      <c r="G10" s="20">
        <v>0.40577045106055892</v>
      </c>
      <c r="H10" s="20">
        <v>0.36790757103230481</v>
      </c>
      <c r="I10" s="20">
        <v>0.42098126406130032</v>
      </c>
      <c r="K10" s="20">
        <v>0.38920686307216718</v>
      </c>
      <c r="L10" s="20">
        <v>0.40779711885464559</v>
      </c>
      <c r="N10" s="20">
        <v>0.40163911879576858</v>
      </c>
      <c r="O10" s="20">
        <v>0.50017982496908331</v>
      </c>
      <c r="P10" s="20">
        <v>0.36660221859315861</v>
      </c>
      <c r="Q10" s="20">
        <v>0.31361644475077127</v>
      </c>
      <c r="R10" s="20">
        <v>0.36690578199160773</v>
      </c>
      <c r="S10" s="20">
        <v>0.42324189991893901</v>
      </c>
      <c r="T10" s="20">
        <v>0.36836677326695622</v>
      </c>
      <c r="U10" s="20">
        <v>0.40567215508286208</v>
      </c>
      <c r="V10" s="20">
        <v>0.38051046501178798</v>
      </c>
      <c r="W10" s="20">
        <v>0.44760486481413458</v>
      </c>
      <c r="X10" s="20">
        <v>0.41583226705818738</v>
      </c>
      <c r="Y10" s="20">
        <v>0.399811339661444</v>
      </c>
      <c r="AA10" s="20">
        <v>0.39565606447868112</v>
      </c>
      <c r="AB10" s="20">
        <v>0.41937891137867128</v>
      </c>
      <c r="AC10" s="20">
        <v>0.35411595847009469</v>
      </c>
      <c r="AD10" s="20">
        <v>0.42103791661295598</v>
      </c>
      <c r="AF10" s="20">
        <v>0.37763848267375583</v>
      </c>
      <c r="AG10" s="20">
        <v>0.44137006662034672</v>
      </c>
      <c r="AH10" s="20">
        <v>0.3544807949115959</v>
      </c>
      <c r="AI10" s="20">
        <v>0.37259009195042858</v>
      </c>
      <c r="AJ10" s="20">
        <v>0.20217467575276971</v>
      </c>
      <c r="AK10" s="20">
        <v>0.42490161027161699</v>
      </c>
      <c r="AL10" s="20">
        <v>0.43864068104484571</v>
      </c>
      <c r="AM10" s="20">
        <v>0.47238183540079648</v>
      </c>
      <c r="AN10" s="20">
        <v>0.37488571894039913</v>
      </c>
      <c r="AP10" s="20">
        <v>0.42609266360987891</v>
      </c>
      <c r="AQ10" s="20">
        <v>0.41492368775640609</v>
      </c>
      <c r="AR10" s="20">
        <v>0.32694556376703099</v>
      </c>
      <c r="AS10" s="20">
        <v>0.35446342514575058</v>
      </c>
      <c r="AT10" s="20">
        <v>0.35791440265260038</v>
      </c>
      <c r="AU10" s="20">
        <v>0.41363321042205958</v>
      </c>
      <c r="AV10" s="20">
        <v>0.47810644567481481</v>
      </c>
      <c r="AW10" s="20">
        <v>0.41486243878550078</v>
      </c>
      <c r="AY10" s="20">
        <v>0.43944435738817023</v>
      </c>
      <c r="AZ10" s="20">
        <v>0.39686558693701762</v>
      </c>
      <c r="BA10" s="20">
        <v>0.423108039198068</v>
      </c>
      <c r="BB10" s="20">
        <v>0.40481395667167069</v>
      </c>
      <c r="BC10" s="20">
        <v>0.36425110449581311</v>
      </c>
      <c r="BD10" s="20">
        <v>0.41594092740918631</v>
      </c>
      <c r="BE10" s="20">
        <v>0</v>
      </c>
      <c r="BF10" s="20">
        <v>0</v>
      </c>
      <c r="BG10" s="20">
        <v>0.37618488455365751</v>
      </c>
    </row>
    <row r="11" spans="2:61" ht="19" customHeight="1" x14ac:dyDescent="0.35">
      <c r="B11" s="22" t="s">
        <v>177</v>
      </c>
      <c r="C11" s="20">
        <v>0.21118869424918249</v>
      </c>
      <c r="D11" s="20">
        <v>0.25753481507027209</v>
      </c>
      <c r="E11" s="20">
        <v>0.2369687086067197</v>
      </c>
      <c r="F11" s="20">
        <v>0.22635389882787471</v>
      </c>
      <c r="G11" s="20">
        <v>0.1874876969442614</v>
      </c>
      <c r="H11" s="20">
        <v>0.1949387952752539</v>
      </c>
      <c r="I11" s="20">
        <v>0.17544366152759799</v>
      </c>
      <c r="K11" s="20">
        <v>0.20975773380546289</v>
      </c>
      <c r="L11" s="20">
        <v>0.21230508611421259</v>
      </c>
      <c r="N11" s="20">
        <v>0.18185852897959859</v>
      </c>
      <c r="O11" s="20">
        <v>0.16534522801096529</v>
      </c>
      <c r="P11" s="20">
        <v>0.21390296139244661</v>
      </c>
      <c r="Q11" s="20">
        <v>0.26777596969714929</v>
      </c>
      <c r="R11" s="20">
        <v>0.2135340060519709</v>
      </c>
      <c r="S11" s="20">
        <v>0.12476414375851071</v>
      </c>
      <c r="T11" s="20">
        <v>0.20265797572363339</v>
      </c>
      <c r="U11" s="20">
        <v>0.2459080255414203</v>
      </c>
      <c r="V11" s="20">
        <v>0.2416210295067297</v>
      </c>
      <c r="W11" s="20">
        <v>0.22297438586127619</v>
      </c>
      <c r="X11" s="20">
        <v>0.2088726854005942</v>
      </c>
      <c r="Y11" s="20">
        <v>0.20961994706597881</v>
      </c>
      <c r="AA11" s="20">
        <v>0.21041798211847829</v>
      </c>
      <c r="AB11" s="20">
        <v>0.2125087822464371</v>
      </c>
      <c r="AC11" s="20">
        <v>0.23066526537877929</v>
      </c>
      <c r="AD11" s="20">
        <v>0.19227955340264341</v>
      </c>
      <c r="AF11" s="20">
        <v>0.20474810021956849</v>
      </c>
      <c r="AG11" s="20">
        <v>0.2024228764927779</v>
      </c>
      <c r="AH11" s="20">
        <v>0.23104219626159991</v>
      </c>
      <c r="AI11" s="20">
        <v>0.234765957244049</v>
      </c>
      <c r="AJ11" s="20">
        <v>0.149312651493858</v>
      </c>
      <c r="AK11" s="20">
        <v>0.1016303826505551</v>
      </c>
      <c r="AL11" s="20">
        <v>0.22226046425618959</v>
      </c>
      <c r="AM11" s="20">
        <v>0.20987300581670501</v>
      </c>
      <c r="AN11" s="20">
        <v>0.27873636290693032</v>
      </c>
      <c r="AP11" s="20">
        <v>0.20551603609724631</v>
      </c>
      <c r="AQ11" s="20">
        <v>0.20791510852602119</v>
      </c>
      <c r="AR11" s="20">
        <v>0.25696468733337369</v>
      </c>
      <c r="AS11" s="20">
        <v>0.24662027494338579</v>
      </c>
      <c r="AT11" s="20">
        <v>0.1398623720139755</v>
      </c>
      <c r="AU11" s="20">
        <v>0.1061669780538121</v>
      </c>
      <c r="AV11" s="20">
        <v>0.1940459720390397</v>
      </c>
      <c r="AW11" s="20">
        <v>0.29057446957860178</v>
      </c>
      <c r="AY11" s="20">
        <v>0.1708962298816343</v>
      </c>
      <c r="AZ11" s="20">
        <v>0.228411872155041</v>
      </c>
      <c r="BA11" s="20">
        <v>0.21718515285058329</v>
      </c>
      <c r="BB11" s="20">
        <v>0.25548365056987121</v>
      </c>
      <c r="BC11" s="20">
        <v>0.19779117519211839</v>
      </c>
      <c r="BD11" s="20">
        <v>0.1276739493678937</v>
      </c>
      <c r="BE11" s="20">
        <v>0</v>
      </c>
      <c r="BF11" s="20">
        <v>0</v>
      </c>
      <c r="BG11" s="20">
        <v>0.27776375642812651</v>
      </c>
    </row>
    <row r="12" spans="2:61" ht="19" customHeight="1" x14ac:dyDescent="0.35">
      <c r="B12" s="22" t="s">
        <v>178</v>
      </c>
      <c r="C12" s="20">
        <v>4.7142665653756369E-2</v>
      </c>
      <c r="D12" s="20">
        <v>7.1002875348151862E-2</v>
      </c>
      <c r="E12" s="20">
        <v>5.1334986285581093E-2</v>
      </c>
      <c r="F12" s="20">
        <v>3.644958829610459E-2</v>
      </c>
      <c r="G12" s="20">
        <v>3.6724159065710943E-2</v>
      </c>
      <c r="H12" s="20">
        <v>3.9946192720677558E-2</v>
      </c>
      <c r="I12" s="20">
        <v>4.9038612442095633E-2</v>
      </c>
      <c r="K12" s="20">
        <v>5.0402797461405427E-2</v>
      </c>
      <c r="L12" s="20">
        <v>4.2549184746792763E-2</v>
      </c>
      <c r="N12" s="20">
        <v>2.7242923823940751E-2</v>
      </c>
      <c r="O12" s="20">
        <v>0</v>
      </c>
      <c r="P12" s="20">
        <v>6.1701927625784372E-2</v>
      </c>
      <c r="Q12" s="20">
        <v>2.5340421187563911E-2</v>
      </c>
      <c r="R12" s="20">
        <v>4.7948580368769277E-2</v>
      </c>
      <c r="S12" s="20">
        <v>6.6977401014940055E-2</v>
      </c>
      <c r="T12" s="20">
        <v>7.5533540796160203E-2</v>
      </c>
      <c r="U12" s="20">
        <v>2.8775448626184339E-2</v>
      </c>
      <c r="V12" s="20">
        <v>3.7127959343124892E-2</v>
      </c>
      <c r="W12" s="20">
        <v>3.9046967806161868E-2</v>
      </c>
      <c r="X12" s="20">
        <v>6.6314087923632858E-2</v>
      </c>
      <c r="Y12" s="20">
        <v>6.8439386836233768E-2</v>
      </c>
      <c r="AA12" s="20">
        <v>5.745639760352797E-2</v>
      </c>
      <c r="AB12" s="20">
        <v>4.4463772250977869E-2</v>
      </c>
      <c r="AC12" s="20">
        <v>3.4695021507128963E-2</v>
      </c>
      <c r="AD12" s="20">
        <v>4.9060197042288547E-2</v>
      </c>
      <c r="AF12" s="20">
        <v>4.8374176010712873E-2</v>
      </c>
      <c r="AG12" s="20">
        <v>4.8466885358957178E-2</v>
      </c>
      <c r="AH12" s="20">
        <v>6.1130947260527119E-2</v>
      </c>
      <c r="AI12" s="20">
        <v>3.7543956064180373E-2</v>
      </c>
      <c r="AJ12" s="20">
        <v>8.3217093556484961E-2</v>
      </c>
      <c r="AK12" s="20">
        <v>0</v>
      </c>
      <c r="AL12" s="20">
        <v>3.692343711354782E-2</v>
      </c>
      <c r="AM12" s="20">
        <v>8.5429558488120422E-2</v>
      </c>
      <c r="AN12" s="20">
        <v>4.5437918334588018E-2</v>
      </c>
      <c r="AP12" s="20">
        <v>4.0495518882519753E-2</v>
      </c>
      <c r="AQ12" s="20">
        <v>5.781587030083115E-2</v>
      </c>
      <c r="AR12" s="20">
        <v>5.2225964531874718E-2</v>
      </c>
      <c r="AS12" s="20">
        <v>7.0003855419064398E-2</v>
      </c>
      <c r="AT12" s="20">
        <v>3.6408623709504692E-2</v>
      </c>
      <c r="AU12" s="20">
        <v>0</v>
      </c>
      <c r="AV12" s="20">
        <v>0.2106201488580603</v>
      </c>
      <c r="AW12" s="20">
        <v>3.148398198814225E-2</v>
      </c>
      <c r="AY12" s="20">
        <v>3.6969154975545579E-2</v>
      </c>
      <c r="AZ12" s="20">
        <v>6.2970480424567488E-2</v>
      </c>
      <c r="BA12" s="20">
        <v>0</v>
      </c>
      <c r="BB12" s="20">
        <v>4.8706753559759501E-2</v>
      </c>
      <c r="BC12" s="20">
        <v>5.3489747209854152E-2</v>
      </c>
      <c r="BD12" s="20">
        <v>0</v>
      </c>
      <c r="BE12" s="20">
        <v>0</v>
      </c>
      <c r="BF12" s="20">
        <v>0</v>
      </c>
      <c r="BG12" s="20">
        <v>8.3135252056005637E-2</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I24"/>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69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32" customHeight="1" x14ac:dyDescent="0.35">
      <c r="B9" s="22" t="s">
        <v>70</v>
      </c>
      <c r="C9" s="20">
        <v>0.29538036208459068</v>
      </c>
      <c r="D9" s="20">
        <v>0.26143311869355829</v>
      </c>
      <c r="E9" s="20">
        <v>0.30579070152828952</v>
      </c>
      <c r="F9" s="20">
        <v>0.39766746531561842</v>
      </c>
      <c r="G9" s="20">
        <v>0.31595468410524702</v>
      </c>
      <c r="H9" s="20">
        <v>0.31688692757653658</v>
      </c>
      <c r="I9" s="20">
        <v>0.1960294087710433</v>
      </c>
      <c r="K9" s="20">
        <v>0.31011303735455459</v>
      </c>
      <c r="L9" s="20">
        <v>0.28220204083586109</v>
      </c>
      <c r="N9" s="20">
        <v>0.30123448416894699</v>
      </c>
      <c r="O9" s="20">
        <v>0.21114007977146931</v>
      </c>
      <c r="P9" s="20">
        <v>0.31052993726732331</v>
      </c>
      <c r="Q9" s="20">
        <v>0.29007631418934637</v>
      </c>
      <c r="R9" s="20">
        <v>0.27265578933599222</v>
      </c>
      <c r="S9" s="20">
        <v>0.30541160157159469</v>
      </c>
      <c r="T9" s="20">
        <v>0.27738369106852528</v>
      </c>
      <c r="U9" s="20">
        <v>0.24439712285115359</v>
      </c>
      <c r="V9" s="20">
        <v>0.31282187157529179</v>
      </c>
      <c r="W9" s="20">
        <v>0.31581655524746582</v>
      </c>
      <c r="X9" s="20">
        <v>0.35465603749511732</v>
      </c>
      <c r="Y9" s="20">
        <v>0.28571787632828299</v>
      </c>
      <c r="AA9" s="20">
        <v>0.3082066826390662</v>
      </c>
      <c r="AB9" s="20">
        <v>0.29251274626645501</v>
      </c>
      <c r="AC9" s="20">
        <v>0.25933872150998027</v>
      </c>
      <c r="AD9" s="20">
        <v>0.31706989066774149</v>
      </c>
      <c r="AF9" s="20">
        <v>0.2480094654182087</v>
      </c>
      <c r="AG9" s="20">
        <v>0.33055832272046293</v>
      </c>
      <c r="AH9" s="20">
        <v>0.30103275256555478</v>
      </c>
      <c r="AI9" s="20">
        <v>0.26783729779208471</v>
      </c>
      <c r="AJ9" s="20">
        <v>0.17902916291154289</v>
      </c>
      <c r="AK9" s="20">
        <v>0.35119587824130549</v>
      </c>
      <c r="AL9" s="20">
        <v>0.35503098326624921</v>
      </c>
      <c r="AM9" s="20">
        <v>0.24708453322067231</v>
      </c>
      <c r="AN9" s="20">
        <v>0.28747402065393879</v>
      </c>
      <c r="AP9" s="20">
        <v>0.22899550728224791</v>
      </c>
      <c r="AQ9" s="20">
        <v>0.33243937820237301</v>
      </c>
      <c r="AR9" s="20">
        <v>0.35220732642875158</v>
      </c>
      <c r="AS9" s="20">
        <v>0.2314900860004091</v>
      </c>
      <c r="AT9" s="20">
        <v>0.24245643350930149</v>
      </c>
      <c r="AU9" s="20">
        <v>0.36308051718276502</v>
      </c>
      <c r="AV9" s="20">
        <v>0.27899536913555212</v>
      </c>
      <c r="AW9" s="20">
        <v>0.32657371453286987</v>
      </c>
      <c r="AY9" s="20">
        <v>0.30454781596223351</v>
      </c>
      <c r="AZ9" s="20">
        <v>0.32640171510128929</v>
      </c>
      <c r="BA9" s="20">
        <v>0.40450300516406917</v>
      </c>
      <c r="BB9" s="20">
        <v>0.3092936841434028</v>
      </c>
      <c r="BC9" s="20">
        <v>0.26051090221099182</v>
      </c>
      <c r="BD9" s="20">
        <v>0.34889368588333902</v>
      </c>
      <c r="BE9" s="20">
        <v>0.31139400591940603</v>
      </c>
      <c r="BF9" s="20">
        <v>0.26529830823065242</v>
      </c>
      <c r="BG9" s="20">
        <v>0.1336098751259483</v>
      </c>
    </row>
    <row r="10" spans="2:61" ht="19" customHeight="1" x14ac:dyDescent="0.35">
      <c r="B10" s="22" t="s">
        <v>71</v>
      </c>
      <c r="C10" s="20">
        <v>0.13743905970733011</v>
      </c>
      <c r="D10" s="20">
        <v>0.14360483396472609</v>
      </c>
      <c r="E10" s="20">
        <v>0.1090819572615138</v>
      </c>
      <c r="F10" s="20">
        <v>0.12611244560337781</v>
      </c>
      <c r="G10" s="20">
        <v>0.1352520068787271</v>
      </c>
      <c r="H10" s="20">
        <v>9.8002387739984792E-2</v>
      </c>
      <c r="I10" s="20">
        <v>0.19357851063768519</v>
      </c>
      <c r="K10" s="20">
        <v>0.11571465962910819</v>
      </c>
      <c r="L10" s="20">
        <v>0.15822587131736349</v>
      </c>
      <c r="N10" s="20">
        <v>0.13132215889462681</v>
      </c>
      <c r="O10" s="20">
        <v>0.18013669490361539</v>
      </c>
      <c r="P10" s="20">
        <v>0.17176734483079961</v>
      </c>
      <c r="Q10" s="20">
        <v>8.4702334203475685E-2</v>
      </c>
      <c r="R10" s="20">
        <v>0.13136412192343411</v>
      </c>
      <c r="S10" s="20">
        <v>0.1702398681154684</v>
      </c>
      <c r="T10" s="20">
        <v>0.14294905699642321</v>
      </c>
      <c r="U10" s="20">
        <v>0.15943428557492451</v>
      </c>
      <c r="V10" s="20">
        <v>0.12340536039667831</v>
      </c>
      <c r="W10" s="20">
        <v>0.15168394019800011</v>
      </c>
      <c r="X10" s="20">
        <v>0.1285838019012428</v>
      </c>
      <c r="Y10" s="20">
        <v>9.4584688274942819E-2</v>
      </c>
      <c r="AA10" s="20">
        <v>0.1271521882726743</v>
      </c>
      <c r="AB10" s="20">
        <v>0.15136126391670091</v>
      </c>
      <c r="AC10" s="20">
        <v>0.13952083764399781</v>
      </c>
      <c r="AD10" s="20">
        <v>0.1298642708164908</v>
      </c>
      <c r="AF10" s="20">
        <v>0.1043904670432409</v>
      </c>
      <c r="AG10" s="20">
        <v>0.1615978510862924</v>
      </c>
      <c r="AH10" s="20">
        <v>0.1641619098617525</v>
      </c>
      <c r="AI10" s="20">
        <v>0.12796550839652371</v>
      </c>
      <c r="AJ10" s="20">
        <v>6.6673125488407203E-2</v>
      </c>
      <c r="AK10" s="20">
        <v>7.1819147262943597E-2</v>
      </c>
      <c r="AL10" s="20">
        <v>0.14200004516792439</v>
      </c>
      <c r="AM10" s="20">
        <v>0.17153431540324901</v>
      </c>
      <c r="AN10" s="20">
        <v>0.1715368092156184</v>
      </c>
      <c r="AP10" s="20">
        <v>0.13693865699453969</v>
      </c>
      <c r="AQ10" s="20">
        <v>0.15678269551789051</v>
      </c>
      <c r="AR10" s="20">
        <v>0.16542983373815351</v>
      </c>
      <c r="AS10" s="20">
        <v>0.14151705142147791</v>
      </c>
      <c r="AT10" s="20">
        <v>8.1645939682032057E-2</v>
      </c>
      <c r="AU10" s="20">
        <v>0.112902172023585</v>
      </c>
      <c r="AV10" s="20">
        <v>0.21091156169390871</v>
      </c>
      <c r="AW10" s="20">
        <v>0.12667467599784549</v>
      </c>
      <c r="AY10" s="20">
        <v>0.12468880525157069</v>
      </c>
      <c r="AZ10" s="20">
        <v>0.13702567851705921</v>
      </c>
      <c r="BA10" s="20">
        <v>0.15302683634632211</v>
      </c>
      <c r="BB10" s="20">
        <v>0.13641901895604089</v>
      </c>
      <c r="BC10" s="20">
        <v>0.1159986420922927</v>
      </c>
      <c r="BD10" s="20">
        <v>0.12597003480204139</v>
      </c>
      <c r="BE10" s="20">
        <v>0.12575536373168941</v>
      </c>
      <c r="BF10" s="20">
        <v>0.2000255945480732</v>
      </c>
      <c r="BG10" s="20">
        <v>0.16003385725023081</v>
      </c>
    </row>
    <row r="11" spans="2:61" ht="19" customHeight="1" x14ac:dyDescent="0.35">
      <c r="B11" s="22" t="s">
        <v>72</v>
      </c>
      <c r="C11" s="20">
        <v>0.10811051181427429</v>
      </c>
      <c r="D11" s="20">
        <v>8.7362244982041412E-2</v>
      </c>
      <c r="E11" s="20">
        <v>0.11044627779816731</v>
      </c>
      <c r="F11" s="20">
        <v>9.0331990426513423E-2</v>
      </c>
      <c r="G11" s="20">
        <v>0.10467745287189011</v>
      </c>
      <c r="H11" s="20">
        <v>0.1111906580438166</v>
      </c>
      <c r="I11" s="20">
        <v>0.13508439168842751</v>
      </c>
      <c r="K11" s="20">
        <v>0.1199228745446678</v>
      </c>
      <c r="L11" s="20">
        <v>9.7001956491349559E-2</v>
      </c>
      <c r="N11" s="20">
        <v>7.5028434297392574E-2</v>
      </c>
      <c r="O11" s="20">
        <v>0.19261516529507969</v>
      </c>
      <c r="P11" s="20">
        <v>9.9789840086952908E-2</v>
      </c>
      <c r="Q11" s="20">
        <v>0.1217413800783792</v>
      </c>
      <c r="R11" s="20">
        <v>8.1458975227107391E-2</v>
      </c>
      <c r="S11" s="20">
        <v>7.2704759049633597E-2</v>
      </c>
      <c r="T11" s="20">
        <v>0.15320396538006531</v>
      </c>
      <c r="U11" s="20">
        <v>0.1246501995660865</v>
      </c>
      <c r="V11" s="20">
        <v>0.11920988510234699</v>
      </c>
      <c r="W11" s="20">
        <v>8.6414364811308764E-2</v>
      </c>
      <c r="X11" s="20">
        <v>0.1214870242476757</v>
      </c>
      <c r="Y11" s="20">
        <v>0.1264142749317205</v>
      </c>
      <c r="AA11" s="20">
        <v>0.13698199804502911</v>
      </c>
      <c r="AB11" s="20">
        <v>9.6015858271030735E-2</v>
      </c>
      <c r="AC11" s="20">
        <v>0.1078395328815368</v>
      </c>
      <c r="AD11" s="20">
        <v>9.0054399620181719E-2</v>
      </c>
      <c r="AF11" s="20">
        <v>0.12064238585416789</v>
      </c>
      <c r="AG11" s="20">
        <v>9.5492380988177153E-2</v>
      </c>
      <c r="AH11" s="20">
        <v>0.1223468849993504</v>
      </c>
      <c r="AI11" s="20">
        <v>0.13874485331999281</v>
      </c>
      <c r="AJ11" s="20">
        <v>5.1987102473303799E-2</v>
      </c>
      <c r="AK11" s="20">
        <v>7.3623994059060588E-2</v>
      </c>
      <c r="AL11" s="20">
        <v>0.1260386289006091</v>
      </c>
      <c r="AM11" s="20">
        <v>7.9137843951536849E-2</v>
      </c>
      <c r="AN11" s="20">
        <v>9.7056508671997471E-2</v>
      </c>
      <c r="AP11" s="20">
        <v>0.11639921390526831</v>
      </c>
      <c r="AQ11" s="20">
        <v>0.11806411074840779</v>
      </c>
      <c r="AR11" s="20">
        <v>0.112606653073829</v>
      </c>
      <c r="AS11" s="20">
        <v>0.1213328124191171</v>
      </c>
      <c r="AT11" s="20">
        <v>6.3997740783064555E-2</v>
      </c>
      <c r="AU11" s="20">
        <v>6.1981532596847647E-2</v>
      </c>
      <c r="AV11" s="20">
        <v>8.1552097178120203E-2</v>
      </c>
      <c r="AW11" s="20">
        <v>0.11830682717098751</v>
      </c>
      <c r="AY11" s="20">
        <v>0.1296578367086858</v>
      </c>
      <c r="AZ11" s="20">
        <v>0.1099305306762757</v>
      </c>
      <c r="BA11" s="20">
        <v>0.1289633593661805</v>
      </c>
      <c r="BB11" s="20">
        <v>0.13108337365841899</v>
      </c>
      <c r="BC11" s="20">
        <v>8.8385579002544623E-2</v>
      </c>
      <c r="BD11" s="20">
        <v>5.4814455792660373E-2</v>
      </c>
      <c r="BE11" s="20">
        <v>8.9157762173680197E-2</v>
      </c>
      <c r="BF11" s="20">
        <v>0.1130207108900914</v>
      </c>
      <c r="BG11" s="20">
        <v>9.7017951676239444E-2</v>
      </c>
    </row>
    <row r="12" spans="2:61" ht="32" customHeight="1" x14ac:dyDescent="0.35">
      <c r="B12" s="22" t="s">
        <v>73</v>
      </c>
      <c r="C12" s="20">
        <v>0.1519904048899364</v>
      </c>
      <c r="D12" s="20">
        <v>9.1569123655865933E-2</v>
      </c>
      <c r="E12" s="20">
        <v>8.6077205121926667E-2</v>
      </c>
      <c r="F12" s="20">
        <v>0.13381122679014609</v>
      </c>
      <c r="G12" s="20">
        <v>0.17237078398290409</v>
      </c>
      <c r="H12" s="20">
        <v>0.1991193815710873</v>
      </c>
      <c r="I12" s="20">
        <v>0.2122287877436366</v>
      </c>
      <c r="K12" s="20">
        <v>0.1595460107651637</v>
      </c>
      <c r="L12" s="20">
        <v>0.14523407489255499</v>
      </c>
      <c r="N12" s="20">
        <v>0.1195747942572916</v>
      </c>
      <c r="O12" s="20">
        <v>0.1599140520411291</v>
      </c>
      <c r="P12" s="20">
        <v>0.15041208077471241</v>
      </c>
      <c r="Q12" s="20">
        <v>0.17868642456696701</v>
      </c>
      <c r="R12" s="20">
        <v>0.18149139260524419</v>
      </c>
      <c r="S12" s="20">
        <v>0.13736572343087131</v>
      </c>
      <c r="T12" s="20">
        <v>0.14933646135699971</v>
      </c>
      <c r="U12" s="20">
        <v>0.15630399036094991</v>
      </c>
      <c r="V12" s="20">
        <v>0.1071323025249752</v>
      </c>
      <c r="W12" s="20">
        <v>0.17681786203223851</v>
      </c>
      <c r="X12" s="20">
        <v>9.0648258613967067E-2</v>
      </c>
      <c r="Y12" s="20">
        <v>0.2340783549098111</v>
      </c>
      <c r="AA12" s="20">
        <v>0.12240692250376491</v>
      </c>
      <c r="AB12" s="20">
        <v>0.14446824724281951</v>
      </c>
      <c r="AC12" s="20">
        <v>0.19462280492384049</v>
      </c>
      <c r="AD12" s="20">
        <v>0.15461837322490851</v>
      </c>
      <c r="AF12" s="20">
        <v>0.2605416757723506</v>
      </c>
      <c r="AG12" s="20">
        <v>0.10798461888825039</v>
      </c>
      <c r="AH12" s="20">
        <v>5.1030746979376582E-2</v>
      </c>
      <c r="AI12" s="20">
        <v>5.6090910866249781E-2</v>
      </c>
      <c r="AJ12" s="20">
        <v>0.32936858693802568</v>
      </c>
      <c r="AK12" s="20">
        <v>0.11342930573921001</v>
      </c>
      <c r="AL12" s="20">
        <v>0.1205560453256851</v>
      </c>
      <c r="AM12" s="20">
        <v>0.1140986879866539</v>
      </c>
      <c r="AN12" s="20">
        <v>0.11029686278187111</v>
      </c>
      <c r="AP12" s="20">
        <v>0.24461113175969679</v>
      </c>
      <c r="AQ12" s="20">
        <v>0.1027485936466815</v>
      </c>
      <c r="AR12" s="20">
        <v>9.5672295809147059E-2</v>
      </c>
      <c r="AS12" s="20">
        <v>6.1294671396369252E-2</v>
      </c>
      <c r="AT12" s="20">
        <v>0.31138258327722501</v>
      </c>
      <c r="AU12" s="20">
        <v>4.4320890361607232E-2</v>
      </c>
      <c r="AV12" s="20">
        <v>1.9345409877414E-2</v>
      </c>
      <c r="AW12" s="20">
        <v>0.12162426613968751</v>
      </c>
      <c r="AY12" s="20">
        <v>0.1589099072545464</v>
      </c>
      <c r="AZ12" s="20">
        <v>9.177838930433653E-2</v>
      </c>
      <c r="BA12" s="20">
        <v>3.10999726064882E-2</v>
      </c>
      <c r="BB12" s="20">
        <v>7.2166815314353316E-2</v>
      </c>
      <c r="BC12" s="20">
        <v>0.32122026424447808</v>
      </c>
      <c r="BD12" s="20">
        <v>6.5876096479493884E-2</v>
      </c>
      <c r="BE12" s="20">
        <v>7.3481110568179964E-2</v>
      </c>
      <c r="BF12" s="20">
        <v>0.1179817371699637</v>
      </c>
      <c r="BG12" s="20">
        <v>0.17087101418553879</v>
      </c>
    </row>
    <row r="13" spans="2:61" ht="32" customHeight="1" x14ac:dyDescent="0.35">
      <c r="B13" s="22" t="s">
        <v>74</v>
      </c>
      <c r="C13" s="20">
        <v>4.6717000738174558E-2</v>
      </c>
      <c r="D13" s="20">
        <v>5.2756700508824757E-2</v>
      </c>
      <c r="E13" s="20">
        <v>9.4885419075014327E-2</v>
      </c>
      <c r="F13" s="20">
        <v>4.3612902621987172E-2</v>
      </c>
      <c r="G13" s="20">
        <v>5.5441268022412102E-2</v>
      </c>
      <c r="H13" s="20">
        <v>2.8186814359314812E-2</v>
      </c>
      <c r="I13" s="20">
        <v>1.1584125426127219E-2</v>
      </c>
      <c r="K13" s="20">
        <v>4.6947393709764633E-2</v>
      </c>
      <c r="L13" s="20">
        <v>4.5638743854625088E-2</v>
      </c>
      <c r="N13" s="20">
        <v>4.2363050422897792E-2</v>
      </c>
      <c r="O13" s="20">
        <v>2.0474232184704171E-2</v>
      </c>
      <c r="P13" s="20">
        <v>4.2694409656166062E-2</v>
      </c>
      <c r="Q13" s="20">
        <v>7.5393576871202364E-2</v>
      </c>
      <c r="R13" s="20">
        <v>6.8577099512789938E-2</v>
      </c>
      <c r="S13" s="20">
        <v>2.771611974311574E-2</v>
      </c>
      <c r="T13" s="20">
        <v>3.1113924372406881E-2</v>
      </c>
      <c r="U13" s="20">
        <v>3.9479905990170337E-2</v>
      </c>
      <c r="V13" s="20">
        <v>7.3380796231151832E-2</v>
      </c>
      <c r="W13" s="20">
        <v>2.7071872966729339E-2</v>
      </c>
      <c r="X13" s="20">
        <v>6.2753826806234397E-2</v>
      </c>
      <c r="Y13" s="20">
        <v>3.1605611556632912E-2</v>
      </c>
      <c r="AA13" s="20">
        <v>4.6901528192835107E-2</v>
      </c>
      <c r="AB13" s="20">
        <v>4.4636571337687371E-2</v>
      </c>
      <c r="AC13" s="20">
        <v>5.1516479597546849E-2</v>
      </c>
      <c r="AD13" s="20">
        <v>4.458235989266858E-2</v>
      </c>
      <c r="AF13" s="20">
        <v>2.4550079191806979E-2</v>
      </c>
      <c r="AG13" s="20">
        <v>6.178545651679599E-2</v>
      </c>
      <c r="AH13" s="20">
        <v>3.3300213149423823E-2</v>
      </c>
      <c r="AI13" s="20">
        <v>9.3036150479697946E-2</v>
      </c>
      <c r="AJ13" s="20">
        <v>2.045891114427208E-2</v>
      </c>
      <c r="AK13" s="20">
        <v>4.3096133516696791E-2</v>
      </c>
      <c r="AL13" s="20">
        <v>4.5140555026076813E-2</v>
      </c>
      <c r="AM13" s="20">
        <v>6.5027721564957383E-2</v>
      </c>
      <c r="AN13" s="20">
        <v>5.5510081151146001E-2</v>
      </c>
      <c r="AP13" s="20">
        <v>3.1239272134080901E-2</v>
      </c>
      <c r="AQ13" s="20">
        <v>5.8784979481802148E-2</v>
      </c>
      <c r="AR13" s="20">
        <v>1.7557821350868641E-2</v>
      </c>
      <c r="AS13" s="20">
        <v>9.3360743608069965E-2</v>
      </c>
      <c r="AT13" s="20">
        <v>3.7053661016925393E-2</v>
      </c>
      <c r="AU13" s="20">
        <v>3.2294012674362431E-2</v>
      </c>
      <c r="AV13" s="20">
        <v>4.2663056874602347E-2</v>
      </c>
      <c r="AW13" s="20">
        <v>4.6109189448293092E-2</v>
      </c>
      <c r="AY13" s="20">
        <v>2.7024563917277991E-2</v>
      </c>
      <c r="AZ13" s="20">
        <v>6.4079377804221418E-2</v>
      </c>
      <c r="BA13" s="20">
        <v>2.1681203637865989E-2</v>
      </c>
      <c r="BB13" s="20">
        <v>9.3270007773006217E-2</v>
      </c>
      <c r="BC13" s="20">
        <v>2.4138078458732691E-2</v>
      </c>
      <c r="BD13" s="20">
        <v>1.304679210585331E-2</v>
      </c>
      <c r="BE13" s="20">
        <v>3.9932077634990369E-2</v>
      </c>
      <c r="BF13" s="20">
        <v>4.7542895370613313E-2</v>
      </c>
      <c r="BG13" s="20">
        <v>8.3515387826096799E-2</v>
      </c>
    </row>
    <row r="14" spans="2:61" ht="32" customHeight="1" x14ac:dyDescent="0.35">
      <c r="B14" s="22" t="s">
        <v>75</v>
      </c>
      <c r="C14" s="20">
        <v>5.0088461667204751E-2</v>
      </c>
      <c r="D14" s="20">
        <v>6.5511392192886639E-2</v>
      </c>
      <c r="E14" s="20">
        <v>5.6361049848505547E-2</v>
      </c>
      <c r="F14" s="20">
        <v>4.8296928716106288E-2</v>
      </c>
      <c r="G14" s="20">
        <v>5.5994937301435517E-2</v>
      </c>
      <c r="H14" s="20">
        <v>4.7092288018401138E-2</v>
      </c>
      <c r="I14" s="20">
        <v>3.3431045229405862E-2</v>
      </c>
      <c r="K14" s="20">
        <v>4.110346296757178E-2</v>
      </c>
      <c r="L14" s="20">
        <v>5.9095737624647607E-2</v>
      </c>
      <c r="N14" s="20">
        <v>4.9224751336241677E-2</v>
      </c>
      <c r="O14" s="20">
        <v>0</v>
      </c>
      <c r="P14" s="20">
        <v>2.5905729521445941E-2</v>
      </c>
      <c r="Q14" s="20">
        <v>0.1180566588946968</v>
      </c>
      <c r="R14" s="20">
        <v>6.3801937271764531E-2</v>
      </c>
      <c r="S14" s="20">
        <v>3.4982181700985208E-2</v>
      </c>
      <c r="T14" s="20">
        <v>6.8040386761005017E-2</v>
      </c>
      <c r="U14" s="20">
        <v>4.8280005555469921E-2</v>
      </c>
      <c r="V14" s="20">
        <v>6.3741893567242011E-2</v>
      </c>
      <c r="W14" s="20">
        <v>2.7448992890050872E-2</v>
      </c>
      <c r="X14" s="20">
        <v>4.6749564422311027E-2</v>
      </c>
      <c r="Y14" s="20">
        <v>5.0015200579513933E-2</v>
      </c>
      <c r="AA14" s="20">
        <v>4.3422447956037863E-2</v>
      </c>
      <c r="AB14" s="20">
        <v>4.8731137552443002E-2</v>
      </c>
      <c r="AC14" s="20">
        <v>5.1848548476110999E-2</v>
      </c>
      <c r="AD14" s="20">
        <v>5.7283385356226062E-2</v>
      </c>
      <c r="AF14" s="20">
        <v>5.8391843556366473E-2</v>
      </c>
      <c r="AG14" s="20">
        <v>5.1064351197146238E-2</v>
      </c>
      <c r="AH14" s="20">
        <v>4.5110820503160669E-2</v>
      </c>
      <c r="AI14" s="20">
        <v>2.9701245408256551E-2</v>
      </c>
      <c r="AJ14" s="20">
        <v>0</v>
      </c>
      <c r="AK14" s="20">
        <v>4.4014132850249042E-2</v>
      </c>
      <c r="AL14" s="20">
        <v>4.3408868180524661E-2</v>
      </c>
      <c r="AM14" s="20">
        <v>6.5463992094677112E-2</v>
      </c>
      <c r="AN14" s="20">
        <v>5.889668204024287E-2</v>
      </c>
      <c r="AP14" s="20">
        <v>4.3657132267866647E-2</v>
      </c>
      <c r="AQ14" s="20">
        <v>5.1587053392856547E-2</v>
      </c>
      <c r="AR14" s="20">
        <v>4.0111882793175152E-2</v>
      </c>
      <c r="AS14" s="20">
        <v>5.055716132373185E-2</v>
      </c>
      <c r="AT14" s="20">
        <v>6.1983312355133567E-2</v>
      </c>
      <c r="AU14" s="20">
        <v>4.7881288203132873E-2</v>
      </c>
      <c r="AV14" s="20">
        <v>6.0147737232155871E-2</v>
      </c>
      <c r="AW14" s="20">
        <v>4.8372662294225668E-2</v>
      </c>
      <c r="AY14" s="20">
        <v>4.9165310523815092E-2</v>
      </c>
      <c r="AZ14" s="20">
        <v>5.4984164426869972E-2</v>
      </c>
      <c r="BA14" s="20">
        <v>2.491731898988821E-2</v>
      </c>
      <c r="BB14" s="20">
        <v>4.2823069374283332E-2</v>
      </c>
      <c r="BC14" s="20">
        <v>4.9171474766637642E-2</v>
      </c>
      <c r="BD14" s="20">
        <v>5.5628510107670198E-2</v>
      </c>
      <c r="BE14" s="20">
        <v>7.6569302659679095E-2</v>
      </c>
      <c r="BF14" s="20">
        <v>4.8697504654141847E-2</v>
      </c>
      <c r="BG14" s="20">
        <v>5.4417635973696123E-2</v>
      </c>
    </row>
    <row r="15" spans="2:61" ht="19" customHeight="1" x14ac:dyDescent="0.35">
      <c r="B15" s="22" t="s">
        <v>76</v>
      </c>
      <c r="C15" s="20">
        <v>3.190511465002567E-2</v>
      </c>
      <c r="D15" s="20">
        <v>7.6107491694240845E-2</v>
      </c>
      <c r="E15" s="20">
        <v>3.4897188759049652E-2</v>
      </c>
      <c r="F15" s="20">
        <v>3.2525214743487907E-2</v>
      </c>
      <c r="G15" s="20">
        <v>2.7939370917970059E-2</v>
      </c>
      <c r="H15" s="20">
        <v>3.6029841500970862E-2</v>
      </c>
      <c r="I15" s="20">
        <v>0</v>
      </c>
      <c r="K15" s="20">
        <v>2.6183181509769001E-2</v>
      </c>
      <c r="L15" s="20">
        <v>3.7641264948670518E-2</v>
      </c>
      <c r="N15" s="20">
        <v>3.0175277024755202E-2</v>
      </c>
      <c r="O15" s="20">
        <v>4.5120291794717209E-2</v>
      </c>
      <c r="P15" s="20">
        <v>9.7008650547059112E-3</v>
      </c>
      <c r="Q15" s="20">
        <v>2.553754936732321E-2</v>
      </c>
      <c r="R15" s="20">
        <v>4.2813653673949952E-2</v>
      </c>
      <c r="S15" s="20">
        <v>4.5679342466443673E-2</v>
      </c>
      <c r="T15" s="20">
        <v>4.0750940531784949E-2</v>
      </c>
      <c r="U15" s="20">
        <v>3.2616952214487779E-2</v>
      </c>
      <c r="V15" s="20">
        <v>3.5064401905192007E-2</v>
      </c>
      <c r="W15" s="20">
        <v>3.861301648440759E-2</v>
      </c>
      <c r="X15" s="20">
        <v>2.293306389434973E-2</v>
      </c>
      <c r="Y15" s="20">
        <v>4.6178222172343414E-3</v>
      </c>
      <c r="AA15" s="20">
        <v>1.9321983259234531E-2</v>
      </c>
      <c r="AB15" s="20">
        <v>4.3916700643119762E-2</v>
      </c>
      <c r="AC15" s="20">
        <v>2.7752891669791731E-2</v>
      </c>
      <c r="AD15" s="20">
        <v>3.6744317948954087E-2</v>
      </c>
      <c r="AF15" s="20">
        <v>1.233573110664826E-2</v>
      </c>
      <c r="AG15" s="20">
        <v>3.2779019470940092E-2</v>
      </c>
      <c r="AH15" s="20">
        <v>3.4624070341019997E-2</v>
      </c>
      <c r="AI15" s="20">
        <v>7.8881468290011858E-2</v>
      </c>
      <c r="AJ15" s="20">
        <v>5.8205362836409993E-2</v>
      </c>
      <c r="AK15" s="20">
        <v>1.3544174004681969E-2</v>
      </c>
      <c r="AL15" s="20">
        <v>3.9116248652102892E-2</v>
      </c>
      <c r="AM15" s="20">
        <v>6.4790388461837239E-2</v>
      </c>
      <c r="AN15" s="20">
        <v>3.5770463278280103E-2</v>
      </c>
      <c r="AP15" s="20">
        <v>1.8380773481109731E-2</v>
      </c>
      <c r="AQ15" s="20">
        <v>2.1309740571530018E-2</v>
      </c>
      <c r="AR15" s="20">
        <v>3.1931155001545447E-2</v>
      </c>
      <c r="AS15" s="20">
        <v>6.8908062079499496E-2</v>
      </c>
      <c r="AT15" s="20">
        <v>3.20978346412834E-2</v>
      </c>
      <c r="AU15" s="20">
        <v>1.473418779368019E-2</v>
      </c>
      <c r="AV15" s="20">
        <v>0.10533550657957</v>
      </c>
      <c r="AW15" s="20">
        <v>4.2664102380305921E-2</v>
      </c>
      <c r="AY15" s="20">
        <v>2.0116663332552059E-2</v>
      </c>
      <c r="AZ15" s="20">
        <v>3.8986978350859992E-2</v>
      </c>
      <c r="BA15" s="20">
        <v>6.5860221006685564E-3</v>
      </c>
      <c r="BB15" s="20">
        <v>4.273823386999176E-2</v>
      </c>
      <c r="BC15" s="20">
        <v>1.520736060887618E-2</v>
      </c>
      <c r="BD15" s="20">
        <v>2.5850399690295581E-2</v>
      </c>
      <c r="BE15" s="20">
        <v>8.6957082775569489E-2</v>
      </c>
      <c r="BF15" s="20">
        <v>5.8619811916657202E-2</v>
      </c>
      <c r="BG15" s="20">
        <v>9.7234434388790789E-3</v>
      </c>
    </row>
    <row r="16" spans="2:61" ht="32" customHeight="1" x14ac:dyDescent="0.35">
      <c r="B16" s="22" t="s">
        <v>77</v>
      </c>
      <c r="C16" s="20">
        <v>5.2358121493042017E-2</v>
      </c>
      <c r="D16" s="20">
        <v>8.8156425059759083E-2</v>
      </c>
      <c r="E16" s="20">
        <v>6.110157055677648E-2</v>
      </c>
      <c r="F16" s="20">
        <v>4.1280939948524262E-2</v>
      </c>
      <c r="G16" s="20">
        <v>2.9851308119931471E-2</v>
      </c>
      <c r="H16" s="20">
        <v>4.8167823446282051E-2</v>
      </c>
      <c r="I16" s="20">
        <v>5.1356618597967432E-2</v>
      </c>
      <c r="K16" s="20">
        <v>5.0566451393548942E-2</v>
      </c>
      <c r="L16" s="20">
        <v>5.2228501875388397E-2</v>
      </c>
      <c r="N16" s="20">
        <v>8.3602998351939822E-2</v>
      </c>
      <c r="O16" s="20">
        <v>4.0196042048950227E-2</v>
      </c>
      <c r="P16" s="20">
        <v>9.0422102686067568E-2</v>
      </c>
      <c r="Q16" s="20">
        <v>2.3184016153839641E-2</v>
      </c>
      <c r="R16" s="20">
        <v>3.7697785563671017E-2</v>
      </c>
      <c r="S16" s="20">
        <v>5.3380607461207569E-2</v>
      </c>
      <c r="T16" s="20">
        <v>3.103637235832872E-2</v>
      </c>
      <c r="U16" s="20">
        <v>4.8464842712728592E-2</v>
      </c>
      <c r="V16" s="20">
        <v>7.050365476927313E-2</v>
      </c>
      <c r="W16" s="20">
        <v>3.9171405933468698E-2</v>
      </c>
      <c r="X16" s="20">
        <v>3.559357444825071E-2</v>
      </c>
      <c r="Y16" s="20">
        <v>6.0063902060905977E-2</v>
      </c>
      <c r="AA16" s="20">
        <v>6.7680061818556514E-2</v>
      </c>
      <c r="AB16" s="20">
        <v>5.2674456948921512E-2</v>
      </c>
      <c r="AC16" s="20">
        <v>4.1308111460523628E-2</v>
      </c>
      <c r="AD16" s="20">
        <v>4.5364630345636078E-2</v>
      </c>
      <c r="AF16" s="20">
        <v>2.9034572538658709E-2</v>
      </c>
      <c r="AG16" s="20">
        <v>5.8378462511428607E-2</v>
      </c>
      <c r="AH16" s="20">
        <v>0.1049583993774591</v>
      </c>
      <c r="AI16" s="20">
        <v>0.14244921597503629</v>
      </c>
      <c r="AJ16" s="20">
        <v>5.3108904743368587E-2</v>
      </c>
      <c r="AK16" s="20">
        <v>9.6191703635530743E-2</v>
      </c>
      <c r="AL16" s="20">
        <v>3.0522028970975779E-2</v>
      </c>
      <c r="AM16" s="20">
        <v>1.519763301554169E-2</v>
      </c>
      <c r="AN16" s="20">
        <v>4.4550065222449822E-2</v>
      </c>
      <c r="AP16" s="20">
        <v>3.090198615374358E-2</v>
      </c>
      <c r="AQ16" s="20">
        <v>4.5499593030841577E-2</v>
      </c>
      <c r="AR16" s="20">
        <v>7.1164538389592802E-2</v>
      </c>
      <c r="AS16" s="20">
        <v>0.15935544210287581</v>
      </c>
      <c r="AT16" s="20">
        <v>4.73584684774618E-2</v>
      </c>
      <c r="AU16" s="20">
        <v>0.1204485148306456</v>
      </c>
      <c r="AV16" s="20">
        <v>1.738654274953811E-2</v>
      </c>
      <c r="AW16" s="20">
        <v>3.7426285825934047E-2</v>
      </c>
      <c r="AY16" s="20">
        <v>2.8630077575934741E-2</v>
      </c>
      <c r="AZ16" s="20">
        <v>5.1774037759519713E-2</v>
      </c>
      <c r="BA16" s="20">
        <v>9.1096820094584627E-2</v>
      </c>
      <c r="BB16" s="20">
        <v>9.5224214654765646E-2</v>
      </c>
      <c r="BC16" s="20">
        <v>1.8598468719307659E-2</v>
      </c>
      <c r="BD16" s="20">
        <v>0.13331222080126981</v>
      </c>
      <c r="BE16" s="20">
        <v>6.0398590257571383E-2</v>
      </c>
      <c r="BF16" s="20">
        <v>3.6092947003547773E-2</v>
      </c>
      <c r="BG16" s="20">
        <v>8.5815298072994164E-2</v>
      </c>
    </row>
    <row r="17" spans="2:59" ht="32" customHeight="1" x14ac:dyDescent="0.35">
      <c r="B17" s="22" t="s">
        <v>78</v>
      </c>
      <c r="C17" s="20">
        <v>6.3106691903371287E-2</v>
      </c>
      <c r="D17" s="20">
        <v>8.5774659606825954E-2</v>
      </c>
      <c r="E17" s="20">
        <v>7.3816571548836585E-2</v>
      </c>
      <c r="F17" s="20">
        <v>4.8774546987126688E-2</v>
      </c>
      <c r="G17" s="20">
        <v>4.0977549850468642E-2</v>
      </c>
      <c r="H17" s="20">
        <v>7.22147202776761E-2</v>
      </c>
      <c r="I17" s="20">
        <v>6.2675557253519878E-2</v>
      </c>
      <c r="K17" s="20">
        <v>5.1039890081668308E-2</v>
      </c>
      <c r="L17" s="20">
        <v>7.5185873430205594E-2</v>
      </c>
      <c r="N17" s="20">
        <v>8.7104954402676404E-2</v>
      </c>
      <c r="O17" s="20">
        <v>9.2599938422404035E-2</v>
      </c>
      <c r="P17" s="20">
        <v>5.2184943615493237E-2</v>
      </c>
      <c r="Q17" s="20">
        <v>3.470487549975914E-2</v>
      </c>
      <c r="R17" s="20">
        <v>5.1863663620697803E-2</v>
      </c>
      <c r="S17" s="20">
        <v>7.9364135679475201E-2</v>
      </c>
      <c r="T17" s="20">
        <v>4.8614778110599777E-2</v>
      </c>
      <c r="U17" s="20">
        <v>6.1348459795839687E-2</v>
      </c>
      <c r="V17" s="20">
        <v>6.3980799789675982E-2</v>
      </c>
      <c r="W17" s="20">
        <v>5.8796132517462671E-2</v>
      </c>
      <c r="X17" s="20">
        <v>6.1603940773316143E-2</v>
      </c>
      <c r="Y17" s="20">
        <v>6.6508472334976088E-2</v>
      </c>
      <c r="AA17" s="20">
        <v>6.0505685358670278E-2</v>
      </c>
      <c r="AB17" s="20">
        <v>7.1892518649839504E-2</v>
      </c>
      <c r="AC17" s="20">
        <v>6.8321238797563924E-2</v>
      </c>
      <c r="AD17" s="20">
        <v>5.2360269601876862E-2</v>
      </c>
      <c r="AF17" s="20">
        <v>6.198481453140877E-2</v>
      </c>
      <c r="AG17" s="20">
        <v>5.4386973957705587E-2</v>
      </c>
      <c r="AH17" s="20">
        <v>8.0319566228673103E-2</v>
      </c>
      <c r="AI17" s="20">
        <v>4.7272489938471017E-2</v>
      </c>
      <c r="AJ17" s="20">
        <v>3.4839426296032969E-2</v>
      </c>
      <c r="AK17" s="20">
        <v>0.12688303025572739</v>
      </c>
      <c r="AL17" s="20">
        <v>6.5237443356617048E-2</v>
      </c>
      <c r="AM17" s="20">
        <v>5.85060913184225E-2</v>
      </c>
      <c r="AN17" s="20">
        <v>7.3102129422493584E-2</v>
      </c>
      <c r="AP17" s="20">
        <v>6.2278471459447593E-2</v>
      </c>
      <c r="AQ17" s="20">
        <v>5.7579970125867991E-2</v>
      </c>
      <c r="AR17" s="20">
        <v>5.6655587155340643E-2</v>
      </c>
      <c r="AS17" s="20">
        <v>2.5135479138951661E-2</v>
      </c>
      <c r="AT17" s="20">
        <v>5.9839578198859163E-2</v>
      </c>
      <c r="AU17" s="20">
        <v>0.1303377214462674</v>
      </c>
      <c r="AV17" s="20">
        <v>9.1764110425292936E-2</v>
      </c>
      <c r="AW17" s="20">
        <v>7.6388515096294296E-2</v>
      </c>
      <c r="AY17" s="20">
        <v>6.1234056761764688E-2</v>
      </c>
      <c r="AZ17" s="20">
        <v>4.8816304271784267E-2</v>
      </c>
      <c r="BA17" s="20">
        <v>8.4096424609097428E-2</v>
      </c>
      <c r="BB17" s="20">
        <v>5.7859582329743642E-2</v>
      </c>
      <c r="BC17" s="20">
        <v>5.4953734776894997E-2</v>
      </c>
      <c r="BD17" s="20">
        <v>9.9461672900337417E-2</v>
      </c>
      <c r="BE17" s="20">
        <v>7.2510115806893705E-2</v>
      </c>
      <c r="BF17" s="20">
        <v>7.391403878263951E-2</v>
      </c>
      <c r="BG17" s="20">
        <v>9.1375406347795271E-2</v>
      </c>
    </row>
    <row r="18" spans="2:59" ht="32" customHeight="1" x14ac:dyDescent="0.35">
      <c r="B18" s="22" t="s">
        <v>79</v>
      </c>
      <c r="C18" s="20">
        <v>5.6887698436607501E-2</v>
      </c>
      <c r="D18" s="20">
        <v>3.801835100108366E-2</v>
      </c>
      <c r="E18" s="20">
        <v>5.8852631739320482E-2</v>
      </c>
      <c r="F18" s="20">
        <v>3.1843024970569879E-2</v>
      </c>
      <c r="G18" s="20">
        <v>5.8534520577293823E-2</v>
      </c>
      <c r="H18" s="20">
        <v>3.9591337474012889E-2</v>
      </c>
      <c r="I18" s="20">
        <v>9.8311579711346755E-2</v>
      </c>
      <c r="K18" s="20">
        <v>7.0557985808294629E-2</v>
      </c>
      <c r="L18" s="20">
        <v>4.3744398996860993E-2</v>
      </c>
      <c r="N18" s="20">
        <v>5.9023761448905102E-2</v>
      </c>
      <c r="O18" s="20">
        <v>5.7803503537930789E-2</v>
      </c>
      <c r="P18" s="20">
        <v>3.8624837139919078E-2</v>
      </c>
      <c r="Q18" s="20">
        <v>4.7916870175010493E-2</v>
      </c>
      <c r="R18" s="20">
        <v>6.8275581265348897E-2</v>
      </c>
      <c r="S18" s="20">
        <v>7.3155660781204682E-2</v>
      </c>
      <c r="T18" s="20">
        <v>5.7570423063861072E-2</v>
      </c>
      <c r="U18" s="20">
        <v>8.0040427606222764E-2</v>
      </c>
      <c r="V18" s="20">
        <v>1.9244726002405049E-2</v>
      </c>
      <c r="W18" s="20">
        <v>6.5608402941540966E-2</v>
      </c>
      <c r="X18" s="20">
        <v>7.4990907397535E-2</v>
      </c>
      <c r="Y18" s="20">
        <v>4.6393796805979451E-2</v>
      </c>
      <c r="AA18" s="20">
        <v>6.576883902892848E-2</v>
      </c>
      <c r="AB18" s="20">
        <v>4.4964586522075557E-2</v>
      </c>
      <c r="AC18" s="20">
        <v>5.1588122869854869E-2</v>
      </c>
      <c r="AD18" s="20">
        <v>6.4521253336103271E-2</v>
      </c>
      <c r="AF18" s="20">
        <v>7.8455160930997789E-2</v>
      </c>
      <c r="AG18" s="20">
        <v>4.2292382552004577E-2</v>
      </c>
      <c r="AH18" s="20">
        <v>5.4469124575758789E-2</v>
      </c>
      <c r="AI18" s="20">
        <v>1.8020859533675271E-2</v>
      </c>
      <c r="AJ18" s="20">
        <v>0.18309314661420609</v>
      </c>
      <c r="AK18" s="20">
        <v>5.0983257369001098E-2</v>
      </c>
      <c r="AL18" s="20">
        <v>2.9586376370548419E-2</v>
      </c>
      <c r="AM18" s="20">
        <v>9.1627190245049617E-2</v>
      </c>
      <c r="AN18" s="20">
        <v>5.1286314300032103E-2</v>
      </c>
      <c r="AP18" s="20">
        <v>8.6597854561998824E-2</v>
      </c>
      <c r="AQ18" s="20">
        <v>5.0388869512278771E-2</v>
      </c>
      <c r="AR18" s="20">
        <v>5.0403340679509419E-2</v>
      </c>
      <c r="AS18" s="20">
        <v>3.8189922040799143E-2</v>
      </c>
      <c r="AT18" s="20">
        <v>5.8719776573331918E-2</v>
      </c>
      <c r="AU18" s="20">
        <v>5.5462731662242137E-2</v>
      </c>
      <c r="AV18" s="20">
        <v>7.5450848414986588E-2</v>
      </c>
      <c r="AW18" s="20">
        <v>4.4425288482103538E-2</v>
      </c>
      <c r="AY18" s="20">
        <v>9.283141827717134E-2</v>
      </c>
      <c r="AZ18" s="20">
        <v>6.3094797261629074E-2</v>
      </c>
      <c r="BA18" s="20">
        <v>5.4029037084835113E-2</v>
      </c>
      <c r="BB18" s="20">
        <v>1.064956673108265E-2</v>
      </c>
      <c r="BC18" s="20">
        <v>5.1815495119243639E-2</v>
      </c>
      <c r="BD18" s="20">
        <v>6.2596043800827519E-2</v>
      </c>
      <c r="BE18" s="20">
        <v>4.7628719698042013E-2</v>
      </c>
      <c r="BF18" s="20">
        <v>3.4489990776942217E-2</v>
      </c>
      <c r="BG18" s="20">
        <v>0.11362013010258119</v>
      </c>
    </row>
    <row r="19" spans="2:59" ht="19" customHeight="1" x14ac:dyDescent="0.35">
      <c r="B19" s="22" t="s">
        <v>80</v>
      </c>
      <c r="C19" s="20">
        <v>6.0165726154426816E-3</v>
      </c>
      <c r="D19" s="20">
        <v>9.7056586401873968E-3</v>
      </c>
      <c r="E19" s="20">
        <v>8.6894267625997734E-3</v>
      </c>
      <c r="F19" s="20">
        <v>5.7433138765420073E-3</v>
      </c>
      <c r="G19" s="20">
        <v>3.006117371720149E-3</v>
      </c>
      <c r="H19" s="20">
        <v>3.5178199919167238E-3</v>
      </c>
      <c r="I19" s="20">
        <v>5.719974940840299E-3</v>
      </c>
      <c r="K19" s="20">
        <v>8.3050522358883386E-3</v>
      </c>
      <c r="L19" s="20">
        <v>3.8015357324726372E-3</v>
      </c>
      <c r="N19" s="20">
        <v>2.1345335394326238E-2</v>
      </c>
      <c r="O19" s="20">
        <v>0</v>
      </c>
      <c r="P19" s="20">
        <v>7.9679093664138858E-3</v>
      </c>
      <c r="Q19" s="20">
        <v>0</v>
      </c>
      <c r="R19" s="20">
        <v>0</v>
      </c>
      <c r="S19" s="20">
        <v>0</v>
      </c>
      <c r="T19" s="20">
        <v>0</v>
      </c>
      <c r="U19" s="20">
        <v>4.9838077719664359E-3</v>
      </c>
      <c r="V19" s="20">
        <v>1.151430813576748E-2</v>
      </c>
      <c r="W19" s="20">
        <v>1.255745397732658E-2</v>
      </c>
      <c r="X19" s="20">
        <v>0</v>
      </c>
      <c r="Y19" s="20">
        <v>0</v>
      </c>
      <c r="AA19" s="20">
        <v>1.651662925202889E-3</v>
      </c>
      <c r="AB19" s="20">
        <v>8.8259126489071103E-3</v>
      </c>
      <c r="AC19" s="20">
        <v>6.3427101692525006E-3</v>
      </c>
      <c r="AD19" s="20">
        <v>7.5368491892125206E-3</v>
      </c>
      <c r="AF19" s="20">
        <v>1.6638040561450099E-3</v>
      </c>
      <c r="AG19" s="20">
        <v>3.6801801107959929E-3</v>
      </c>
      <c r="AH19" s="20">
        <v>8.6455114184703363E-3</v>
      </c>
      <c r="AI19" s="20">
        <v>0</v>
      </c>
      <c r="AJ19" s="20">
        <v>2.32362705544309E-2</v>
      </c>
      <c r="AK19" s="20">
        <v>1.521924306559333E-2</v>
      </c>
      <c r="AL19" s="20">
        <v>3.3627767826866E-3</v>
      </c>
      <c r="AM19" s="20">
        <v>2.7531602737402371E-2</v>
      </c>
      <c r="AN19" s="20">
        <v>1.4520063261929769E-2</v>
      </c>
      <c r="AP19" s="20">
        <v>0</v>
      </c>
      <c r="AQ19" s="20">
        <v>4.8150157694699953E-3</v>
      </c>
      <c r="AR19" s="20">
        <v>6.2595655800868292E-3</v>
      </c>
      <c r="AS19" s="20">
        <v>8.8585684686985772E-3</v>
      </c>
      <c r="AT19" s="20">
        <v>3.4646714853816931E-3</v>
      </c>
      <c r="AU19" s="20">
        <v>1.6556431224864689E-2</v>
      </c>
      <c r="AV19" s="20">
        <v>1.644775983885929E-2</v>
      </c>
      <c r="AW19" s="20">
        <v>1.1434472631453019E-2</v>
      </c>
      <c r="AY19" s="20">
        <v>3.193544434447811E-3</v>
      </c>
      <c r="AZ19" s="20">
        <v>1.312802652615489E-2</v>
      </c>
      <c r="BA19" s="20">
        <v>0</v>
      </c>
      <c r="BB19" s="20">
        <v>8.4724331949106845E-3</v>
      </c>
      <c r="BC19" s="20">
        <v>0</v>
      </c>
      <c r="BD19" s="20">
        <v>1.455008763621172E-2</v>
      </c>
      <c r="BE19" s="20">
        <v>1.6215868774298418E-2</v>
      </c>
      <c r="BF19" s="20">
        <v>4.316460656677408E-3</v>
      </c>
      <c r="BG19" s="20">
        <v>0</v>
      </c>
    </row>
    <row r="21" spans="2:59" x14ac:dyDescent="0.35">
      <c r="B21" t="s">
        <v>260</v>
      </c>
    </row>
    <row r="22" spans="2:59" x14ac:dyDescent="0.35">
      <c r="B22" t="s">
        <v>9</v>
      </c>
    </row>
    <row r="24" spans="2:59" x14ac:dyDescent="0.35">
      <c r="B24"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282</v>
      </c>
      <c r="D7" s="14">
        <v>21</v>
      </c>
      <c r="E7" s="14">
        <v>40</v>
      </c>
      <c r="F7" s="14">
        <v>51</v>
      </c>
      <c r="G7" s="14">
        <v>52</v>
      </c>
      <c r="H7" s="14">
        <v>36</v>
      </c>
      <c r="I7" s="14">
        <v>82</v>
      </c>
      <c r="K7" s="14">
        <v>141</v>
      </c>
      <c r="L7" s="14">
        <v>141</v>
      </c>
      <c r="N7" s="14">
        <v>11</v>
      </c>
      <c r="O7" s="14">
        <v>2</v>
      </c>
      <c r="P7" s="14">
        <v>12</v>
      </c>
      <c r="Q7" s="14">
        <v>10</v>
      </c>
      <c r="R7" s="14">
        <v>20</v>
      </c>
      <c r="S7" s="14">
        <v>26</v>
      </c>
      <c r="T7" s="14">
        <v>17</v>
      </c>
      <c r="U7" s="14">
        <v>31</v>
      </c>
      <c r="V7" s="14">
        <v>46</v>
      </c>
      <c r="W7" s="14">
        <v>43</v>
      </c>
      <c r="X7" s="14">
        <v>24</v>
      </c>
      <c r="Y7" s="14">
        <v>40</v>
      </c>
      <c r="AA7" s="14">
        <v>107</v>
      </c>
      <c r="AB7" s="14">
        <v>68</v>
      </c>
      <c r="AC7" s="14">
        <v>58</v>
      </c>
      <c r="AD7" s="14">
        <v>49</v>
      </c>
      <c r="AF7" s="14">
        <v>222</v>
      </c>
      <c r="AG7" s="14">
        <v>20</v>
      </c>
      <c r="AH7" s="14">
        <v>7</v>
      </c>
      <c r="AI7" s="14">
        <v>2</v>
      </c>
      <c r="AJ7" s="14">
        <v>0</v>
      </c>
      <c r="AK7" s="14">
        <v>1</v>
      </c>
      <c r="AL7" s="14">
        <v>17</v>
      </c>
      <c r="AM7" s="14">
        <v>4</v>
      </c>
      <c r="AN7" s="14">
        <v>9</v>
      </c>
      <c r="AP7" s="14">
        <v>204</v>
      </c>
      <c r="AQ7" s="14">
        <v>40</v>
      </c>
      <c r="AR7" s="14">
        <v>7</v>
      </c>
      <c r="AS7" s="14">
        <v>1</v>
      </c>
      <c r="AT7" s="14">
        <v>5</v>
      </c>
      <c r="AU7" s="14">
        <v>0</v>
      </c>
      <c r="AV7" s="14">
        <v>1</v>
      </c>
      <c r="AW7" s="14">
        <v>24</v>
      </c>
      <c r="AY7" s="14">
        <v>282</v>
      </c>
      <c r="AZ7" s="14">
        <v>0</v>
      </c>
      <c r="BA7" s="14">
        <v>0</v>
      </c>
      <c r="BB7" s="14">
        <v>0</v>
      </c>
      <c r="BC7" s="14">
        <v>0</v>
      </c>
      <c r="BD7" s="14">
        <v>0</v>
      </c>
      <c r="BE7" s="14">
        <v>0</v>
      </c>
      <c r="BF7" s="14">
        <v>0</v>
      </c>
      <c r="BG7" s="14">
        <v>0</v>
      </c>
    </row>
    <row r="8" spans="2:61" x14ac:dyDescent="0.35">
      <c r="B8" s="7" t="s">
        <v>68</v>
      </c>
      <c r="C8" s="16">
        <v>287</v>
      </c>
      <c r="D8" s="16">
        <v>20</v>
      </c>
      <c r="E8" s="16">
        <v>39</v>
      </c>
      <c r="F8" s="16">
        <v>46</v>
      </c>
      <c r="G8" s="16">
        <v>50</v>
      </c>
      <c r="H8" s="16">
        <v>36</v>
      </c>
      <c r="I8" s="16">
        <v>96</v>
      </c>
      <c r="K8" s="16">
        <v>141</v>
      </c>
      <c r="L8" s="16">
        <v>145</v>
      </c>
      <c r="N8" s="16">
        <v>11</v>
      </c>
      <c r="O8" s="16">
        <v>3</v>
      </c>
      <c r="P8" s="16">
        <v>11</v>
      </c>
      <c r="Q8" s="16">
        <v>9</v>
      </c>
      <c r="R8" s="16">
        <v>20</v>
      </c>
      <c r="S8" s="16">
        <v>25</v>
      </c>
      <c r="T8" s="16">
        <v>19</v>
      </c>
      <c r="U8" s="16">
        <v>31</v>
      </c>
      <c r="V8" s="16">
        <v>48</v>
      </c>
      <c r="W8" s="16">
        <v>46</v>
      </c>
      <c r="X8" s="16">
        <v>22</v>
      </c>
      <c r="Y8" s="16">
        <v>41</v>
      </c>
      <c r="AA8" s="16">
        <v>98</v>
      </c>
      <c r="AB8" s="16">
        <v>78</v>
      </c>
      <c r="AC8" s="16">
        <v>57</v>
      </c>
      <c r="AD8" s="16">
        <v>55</v>
      </c>
      <c r="AF8" s="16">
        <v>229</v>
      </c>
      <c r="AG8" s="16">
        <v>19</v>
      </c>
      <c r="AH8" s="16">
        <v>7</v>
      </c>
      <c r="AI8" s="16">
        <v>2</v>
      </c>
      <c r="AJ8" s="16">
        <v>0</v>
      </c>
      <c r="AK8" s="16">
        <v>1</v>
      </c>
      <c r="AL8" s="16">
        <v>17</v>
      </c>
      <c r="AM8" s="16">
        <v>4</v>
      </c>
      <c r="AN8" s="16">
        <v>9</v>
      </c>
      <c r="AP8" s="16">
        <v>208</v>
      </c>
      <c r="AQ8" s="16">
        <v>40</v>
      </c>
      <c r="AR8" s="16">
        <v>8</v>
      </c>
      <c r="AS8" s="16">
        <v>1</v>
      </c>
      <c r="AT8" s="16">
        <v>6</v>
      </c>
      <c r="AU8" s="16">
        <v>0</v>
      </c>
      <c r="AV8" s="16">
        <v>1</v>
      </c>
      <c r="AW8" s="16">
        <v>24</v>
      </c>
      <c r="AY8" s="16">
        <v>287</v>
      </c>
      <c r="AZ8" s="16">
        <v>0</v>
      </c>
      <c r="BA8" s="16">
        <v>0</v>
      </c>
      <c r="BB8" s="16">
        <v>0</v>
      </c>
      <c r="BC8" s="16">
        <v>0</v>
      </c>
      <c r="BD8" s="16">
        <v>0</v>
      </c>
      <c r="BE8" s="16">
        <v>0</v>
      </c>
      <c r="BF8" s="16">
        <v>0</v>
      </c>
      <c r="BG8" s="16">
        <v>0</v>
      </c>
    </row>
    <row r="9" spans="2:61" ht="19" customHeight="1" x14ac:dyDescent="0.35">
      <c r="B9" s="22" t="s">
        <v>175</v>
      </c>
      <c r="C9" s="20">
        <v>0.55553089711053438</v>
      </c>
      <c r="D9" s="20">
        <v>0.43876450678102707</v>
      </c>
      <c r="E9" s="20">
        <v>0.44886238899499881</v>
      </c>
      <c r="F9" s="20">
        <v>0.55140598314215639</v>
      </c>
      <c r="G9" s="20">
        <v>0.49443903979189868</v>
      </c>
      <c r="H9" s="20">
        <v>0.5153111269899836</v>
      </c>
      <c r="I9" s="20">
        <v>0.67097691888555744</v>
      </c>
      <c r="K9" s="20">
        <v>0.54975936599696684</v>
      </c>
      <c r="L9" s="20">
        <v>0.56114543489880742</v>
      </c>
      <c r="N9" s="20">
        <v>0.48198935428844719</v>
      </c>
      <c r="O9" s="20">
        <v>0.41754049058596943</v>
      </c>
      <c r="P9" s="20">
        <v>0.3942092596799372</v>
      </c>
      <c r="Q9" s="20">
        <v>0.74950455055891119</v>
      </c>
      <c r="R9" s="20">
        <v>0.56138043289926398</v>
      </c>
      <c r="S9" s="20">
        <v>0.63165369927570481</v>
      </c>
      <c r="T9" s="20">
        <v>0.43298117275118592</v>
      </c>
      <c r="U9" s="20">
        <v>0.51688569871773915</v>
      </c>
      <c r="V9" s="20">
        <v>0.58316023942043671</v>
      </c>
      <c r="W9" s="20">
        <v>0.61810023579726125</v>
      </c>
      <c r="X9" s="20">
        <v>0.51786575740021179</v>
      </c>
      <c r="Y9" s="20">
        <v>0.53992462176870037</v>
      </c>
      <c r="AA9" s="20">
        <v>0.52251912943546419</v>
      </c>
      <c r="AB9" s="20">
        <v>0.60001556251396715</v>
      </c>
      <c r="AC9" s="20">
        <v>0.55841210137176422</v>
      </c>
      <c r="AD9" s="20">
        <v>0.54859582835364717</v>
      </c>
      <c r="AF9" s="20">
        <v>0.57673153590122017</v>
      </c>
      <c r="AG9" s="20">
        <v>0.37934603145333201</v>
      </c>
      <c r="AH9" s="20">
        <v>0.42600420023074009</v>
      </c>
      <c r="AI9" s="20">
        <v>0.47574575431975652</v>
      </c>
      <c r="AJ9" s="20">
        <v>0</v>
      </c>
      <c r="AK9" s="20">
        <v>0</v>
      </c>
      <c r="AL9" s="20">
        <v>0.46037350374774438</v>
      </c>
      <c r="AM9" s="20">
        <v>0.51100126936883217</v>
      </c>
      <c r="AN9" s="20">
        <v>0.76429790989626689</v>
      </c>
      <c r="AP9" s="20">
        <v>0.5703511181295835</v>
      </c>
      <c r="AQ9" s="20">
        <v>0.50526382685507087</v>
      </c>
      <c r="AR9" s="20">
        <v>0.73784536140636503</v>
      </c>
      <c r="AS9" s="20">
        <v>0</v>
      </c>
      <c r="AT9" s="20">
        <v>0.77038778249808137</v>
      </c>
      <c r="AU9" s="20">
        <v>0</v>
      </c>
      <c r="AV9" s="20">
        <v>0</v>
      </c>
      <c r="AW9" s="20">
        <v>0.43895909417763329</v>
      </c>
      <c r="AY9" s="20">
        <v>0.55553089711053438</v>
      </c>
      <c r="AZ9" s="20">
        <v>0</v>
      </c>
      <c r="BA9" s="20">
        <v>0</v>
      </c>
      <c r="BB9" s="20">
        <v>0</v>
      </c>
      <c r="BC9" s="20">
        <v>0</v>
      </c>
      <c r="BD9" s="20">
        <v>0</v>
      </c>
      <c r="BE9" s="20">
        <v>0</v>
      </c>
      <c r="BF9" s="20">
        <v>0</v>
      </c>
      <c r="BG9" s="20">
        <v>0</v>
      </c>
    </row>
    <row r="10" spans="2:61" ht="19" customHeight="1" x14ac:dyDescent="0.35">
      <c r="B10" s="22" t="s">
        <v>176</v>
      </c>
      <c r="C10" s="20">
        <v>0.35980848231367368</v>
      </c>
      <c r="D10" s="20">
        <v>0.46660312470920268</v>
      </c>
      <c r="E10" s="20">
        <v>0.41408189042625287</v>
      </c>
      <c r="F10" s="20">
        <v>0.35259894713089329</v>
      </c>
      <c r="G10" s="20">
        <v>0.40742864822847058</v>
      </c>
      <c r="H10" s="20">
        <v>0.42958489677269501</v>
      </c>
      <c r="I10" s="20">
        <v>0.26860265023972862</v>
      </c>
      <c r="K10" s="20">
        <v>0.35846848277414978</v>
      </c>
      <c r="L10" s="20">
        <v>0.36111203208285708</v>
      </c>
      <c r="N10" s="20">
        <v>0.25536231955693522</v>
      </c>
      <c r="O10" s="20">
        <v>0.58245950941403069</v>
      </c>
      <c r="P10" s="20">
        <v>0.39606863103510509</v>
      </c>
      <c r="Q10" s="20">
        <v>0.25049544944108892</v>
      </c>
      <c r="R10" s="20">
        <v>0.2455874738058382</v>
      </c>
      <c r="S10" s="20">
        <v>0.25898380335589899</v>
      </c>
      <c r="T10" s="20">
        <v>0.45388733771592449</v>
      </c>
      <c r="U10" s="20">
        <v>0.48311430128226113</v>
      </c>
      <c r="V10" s="20">
        <v>0.30722972446406582</v>
      </c>
      <c r="W10" s="20">
        <v>0.31774243059478358</v>
      </c>
      <c r="X10" s="20">
        <v>0.48213424259978821</v>
      </c>
      <c r="Y10" s="20">
        <v>0.40691604205935372</v>
      </c>
      <c r="AA10" s="20">
        <v>0.42489451441623671</v>
      </c>
      <c r="AB10" s="20">
        <v>0.28459371265247552</v>
      </c>
      <c r="AC10" s="20">
        <v>0.34185825521848828</v>
      </c>
      <c r="AD10" s="20">
        <v>0.36849254891807059</v>
      </c>
      <c r="AF10" s="20">
        <v>0.35671625363882797</v>
      </c>
      <c r="AG10" s="20">
        <v>0.35158562343955341</v>
      </c>
      <c r="AH10" s="20">
        <v>0.57399579976926007</v>
      </c>
      <c r="AI10" s="20">
        <v>0.52425424568024348</v>
      </c>
      <c r="AJ10" s="20">
        <v>0</v>
      </c>
      <c r="AK10" s="20">
        <v>0</v>
      </c>
      <c r="AL10" s="20">
        <v>0.36009075588435713</v>
      </c>
      <c r="AM10" s="20">
        <v>0.48899873063116789</v>
      </c>
      <c r="AN10" s="20">
        <v>0.2357020901037333</v>
      </c>
      <c r="AP10" s="20">
        <v>0.35666683814910449</v>
      </c>
      <c r="AQ10" s="20">
        <v>0.38832307130315041</v>
      </c>
      <c r="AR10" s="20">
        <v>0.26215463859363491</v>
      </c>
      <c r="AS10" s="20">
        <v>1</v>
      </c>
      <c r="AT10" s="20">
        <v>0.22961221750191849</v>
      </c>
      <c r="AU10" s="20">
        <v>0</v>
      </c>
      <c r="AV10" s="20">
        <v>1</v>
      </c>
      <c r="AW10" s="20">
        <v>0.35530056663922521</v>
      </c>
      <c r="AY10" s="20">
        <v>0.35980848231367368</v>
      </c>
      <c r="AZ10" s="20">
        <v>0</v>
      </c>
      <c r="BA10" s="20">
        <v>0</v>
      </c>
      <c r="BB10" s="20">
        <v>0</v>
      </c>
      <c r="BC10" s="20">
        <v>0</v>
      </c>
      <c r="BD10" s="20">
        <v>0</v>
      </c>
      <c r="BE10" s="20">
        <v>0</v>
      </c>
      <c r="BF10" s="20">
        <v>0</v>
      </c>
      <c r="BG10" s="20">
        <v>0</v>
      </c>
    </row>
    <row r="11" spans="2:61" ht="19" customHeight="1" x14ac:dyDescent="0.35">
      <c r="B11" s="22" t="s">
        <v>177</v>
      </c>
      <c r="C11" s="20">
        <v>6.5139826165276846E-2</v>
      </c>
      <c r="D11" s="20">
        <v>4.6080393333781867E-2</v>
      </c>
      <c r="E11" s="20">
        <v>0.1127001341783648</v>
      </c>
      <c r="F11" s="20">
        <v>7.5446299763826163E-2</v>
      </c>
      <c r="G11" s="20">
        <v>6.3973845230684973E-2</v>
      </c>
      <c r="H11" s="20">
        <v>5.5103976237321398E-2</v>
      </c>
      <c r="I11" s="20">
        <v>4.9469504489271683E-2</v>
      </c>
      <c r="K11" s="20">
        <v>7.1145382908936766E-2</v>
      </c>
      <c r="L11" s="20">
        <v>5.9297628555420111E-2</v>
      </c>
      <c r="N11" s="20">
        <v>0.16527414650036559</v>
      </c>
      <c r="O11" s="20">
        <v>0</v>
      </c>
      <c r="P11" s="20">
        <v>0.2097221092849576</v>
      </c>
      <c r="Q11" s="20">
        <v>0</v>
      </c>
      <c r="R11" s="20">
        <v>9.7809846392054006E-2</v>
      </c>
      <c r="S11" s="20">
        <v>0.10936249736839609</v>
      </c>
      <c r="T11" s="20">
        <v>6.4431461807236107E-2</v>
      </c>
      <c r="U11" s="20">
        <v>0</v>
      </c>
      <c r="V11" s="20">
        <v>9.3473746756511572E-2</v>
      </c>
      <c r="W11" s="20">
        <v>4.3606360424841471E-2</v>
      </c>
      <c r="X11" s="20">
        <v>0</v>
      </c>
      <c r="Y11" s="20">
        <v>5.3159336171945848E-2</v>
      </c>
      <c r="AA11" s="20">
        <v>2.5429056351224551E-2</v>
      </c>
      <c r="AB11" s="20">
        <v>0.10304795003686811</v>
      </c>
      <c r="AC11" s="20">
        <v>8.3417000500277977E-2</v>
      </c>
      <c r="AD11" s="20">
        <v>6.3565304998122241E-2</v>
      </c>
      <c r="AF11" s="20">
        <v>5.0357529329971958E-2</v>
      </c>
      <c r="AG11" s="20">
        <v>0.21901755026714709</v>
      </c>
      <c r="AH11" s="20">
        <v>0</v>
      </c>
      <c r="AI11" s="20">
        <v>0</v>
      </c>
      <c r="AJ11" s="20">
        <v>0</v>
      </c>
      <c r="AK11" s="20">
        <v>1</v>
      </c>
      <c r="AL11" s="20">
        <v>0.12347999175426071</v>
      </c>
      <c r="AM11" s="20">
        <v>0</v>
      </c>
      <c r="AN11" s="20">
        <v>0</v>
      </c>
      <c r="AP11" s="20">
        <v>5.9686845022180079E-2</v>
      </c>
      <c r="AQ11" s="20">
        <v>8.2535202716012918E-2</v>
      </c>
      <c r="AR11" s="20">
        <v>0</v>
      </c>
      <c r="AS11" s="20">
        <v>0</v>
      </c>
      <c r="AT11" s="20">
        <v>0</v>
      </c>
      <c r="AU11" s="20">
        <v>0</v>
      </c>
      <c r="AV11" s="20">
        <v>0</v>
      </c>
      <c r="AW11" s="20">
        <v>0.1260284019085674</v>
      </c>
      <c r="AY11" s="20">
        <v>6.5139826165276846E-2</v>
      </c>
      <c r="AZ11" s="20">
        <v>0</v>
      </c>
      <c r="BA11" s="20">
        <v>0</v>
      </c>
      <c r="BB11" s="20">
        <v>0</v>
      </c>
      <c r="BC11" s="20">
        <v>0</v>
      </c>
      <c r="BD11" s="20">
        <v>0</v>
      </c>
      <c r="BE11" s="20">
        <v>0</v>
      </c>
      <c r="BF11" s="20">
        <v>0</v>
      </c>
      <c r="BG11" s="20">
        <v>0</v>
      </c>
    </row>
    <row r="12" spans="2:61" ht="19" customHeight="1" x14ac:dyDescent="0.35">
      <c r="B12" s="22" t="s">
        <v>178</v>
      </c>
      <c r="C12" s="20">
        <v>1.9520794410515262E-2</v>
      </c>
      <c r="D12" s="20">
        <v>4.8551975175988207E-2</v>
      </c>
      <c r="E12" s="20">
        <v>2.4355586400383399E-2</v>
      </c>
      <c r="F12" s="20">
        <v>2.0548769963124259E-2</v>
      </c>
      <c r="G12" s="20">
        <v>3.4158466748945612E-2</v>
      </c>
      <c r="H12" s="20">
        <v>0</v>
      </c>
      <c r="I12" s="20">
        <v>1.095092638544257E-2</v>
      </c>
      <c r="K12" s="20">
        <v>2.0626768319946771E-2</v>
      </c>
      <c r="L12" s="20">
        <v>1.8444904462915329E-2</v>
      </c>
      <c r="N12" s="20">
        <v>9.7374179654251949E-2</v>
      </c>
      <c r="O12" s="20">
        <v>0</v>
      </c>
      <c r="P12" s="20">
        <v>0</v>
      </c>
      <c r="Q12" s="20">
        <v>0</v>
      </c>
      <c r="R12" s="20">
        <v>9.5222246902843741E-2</v>
      </c>
      <c r="S12" s="20">
        <v>0</v>
      </c>
      <c r="T12" s="20">
        <v>4.8700027725653489E-2</v>
      </c>
      <c r="U12" s="20">
        <v>0</v>
      </c>
      <c r="V12" s="20">
        <v>1.6136289358985981E-2</v>
      </c>
      <c r="W12" s="20">
        <v>2.0550973183113771E-2</v>
      </c>
      <c r="X12" s="20">
        <v>0</v>
      </c>
      <c r="Y12" s="20">
        <v>0</v>
      </c>
      <c r="AA12" s="20">
        <v>2.7157299797074489E-2</v>
      </c>
      <c r="AB12" s="20">
        <v>1.2342774796689269E-2</v>
      </c>
      <c r="AC12" s="20">
        <v>1.6312642909469439E-2</v>
      </c>
      <c r="AD12" s="20">
        <v>1.9346317730160219E-2</v>
      </c>
      <c r="AF12" s="20">
        <v>1.6194681129979939E-2</v>
      </c>
      <c r="AG12" s="20">
        <v>5.0050794839967452E-2</v>
      </c>
      <c r="AH12" s="20">
        <v>0</v>
      </c>
      <c r="AI12" s="20">
        <v>0</v>
      </c>
      <c r="AJ12" s="20">
        <v>0</v>
      </c>
      <c r="AK12" s="20">
        <v>0</v>
      </c>
      <c r="AL12" s="20">
        <v>5.6055748613637803E-2</v>
      </c>
      <c r="AM12" s="20">
        <v>0</v>
      </c>
      <c r="AN12" s="20">
        <v>0</v>
      </c>
      <c r="AP12" s="20">
        <v>1.329519869913184E-2</v>
      </c>
      <c r="AQ12" s="20">
        <v>2.387789912576567E-2</v>
      </c>
      <c r="AR12" s="20">
        <v>0</v>
      </c>
      <c r="AS12" s="20">
        <v>0</v>
      </c>
      <c r="AT12" s="20">
        <v>0</v>
      </c>
      <c r="AU12" s="20">
        <v>0</v>
      </c>
      <c r="AV12" s="20">
        <v>0</v>
      </c>
      <c r="AW12" s="20">
        <v>7.9711937274574179E-2</v>
      </c>
      <c r="AY12" s="20">
        <v>1.9520794410515262E-2</v>
      </c>
      <c r="AZ12" s="20">
        <v>0</v>
      </c>
      <c r="BA12" s="20">
        <v>0</v>
      </c>
      <c r="BB12" s="20">
        <v>0</v>
      </c>
      <c r="BC12" s="20">
        <v>0</v>
      </c>
      <c r="BD12" s="20">
        <v>0</v>
      </c>
      <c r="BE12" s="20">
        <v>0</v>
      </c>
      <c r="BF12" s="20">
        <v>0</v>
      </c>
      <c r="BG12" s="20">
        <v>0</v>
      </c>
    </row>
    <row r="14" spans="2:61" x14ac:dyDescent="0.35">
      <c r="B14" s="24" t="s">
        <v>19</v>
      </c>
    </row>
    <row r="15" spans="2:61" x14ac:dyDescent="0.35">
      <c r="B15" t="s">
        <v>260</v>
      </c>
    </row>
    <row r="16" spans="2:61" x14ac:dyDescent="0.35">
      <c r="B16"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132</v>
      </c>
      <c r="D7" s="14">
        <v>15</v>
      </c>
      <c r="E7" s="14">
        <v>15</v>
      </c>
      <c r="F7" s="14">
        <v>25</v>
      </c>
      <c r="G7" s="14">
        <v>26</v>
      </c>
      <c r="H7" s="14">
        <v>24</v>
      </c>
      <c r="I7" s="14">
        <v>27</v>
      </c>
      <c r="K7" s="14">
        <v>74</v>
      </c>
      <c r="L7" s="14">
        <v>57</v>
      </c>
      <c r="N7" s="14">
        <v>10</v>
      </c>
      <c r="O7" s="14">
        <v>1</v>
      </c>
      <c r="P7" s="14">
        <v>5</v>
      </c>
      <c r="Q7" s="14">
        <v>5</v>
      </c>
      <c r="R7" s="14">
        <v>7</v>
      </c>
      <c r="S7" s="14">
        <v>9</v>
      </c>
      <c r="T7" s="14">
        <v>8</v>
      </c>
      <c r="U7" s="14">
        <v>6</v>
      </c>
      <c r="V7" s="14">
        <v>19</v>
      </c>
      <c r="W7" s="14">
        <v>24</v>
      </c>
      <c r="X7" s="14">
        <v>19</v>
      </c>
      <c r="Y7" s="14">
        <v>19</v>
      </c>
      <c r="AA7" s="14">
        <v>56</v>
      </c>
      <c r="AB7" s="14">
        <v>38</v>
      </c>
      <c r="AC7" s="14">
        <v>15</v>
      </c>
      <c r="AD7" s="14">
        <v>23</v>
      </c>
      <c r="AF7" s="14">
        <v>20</v>
      </c>
      <c r="AG7" s="14">
        <v>21</v>
      </c>
      <c r="AH7" s="14">
        <v>71</v>
      </c>
      <c r="AI7" s="14">
        <v>2</v>
      </c>
      <c r="AJ7" s="14">
        <v>0</v>
      </c>
      <c r="AK7" s="14">
        <v>1</v>
      </c>
      <c r="AL7" s="14">
        <v>8</v>
      </c>
      <c r="AM7" s="14">
        <v>0</v>
      </c>
      <c r="AN7" s="14">
        <v>9</v>
      </c>
      <c r="AP7" s="14">
        <v>11</v>
      </c>
      <c r="AQ7" s="14">
        <v>23</v>
      </c>
      <c r="AR7" s="14">
        <v>78</v>
      </c>
      <c r="AS7" s="14">
        <v>1</v>
      </c>
      <c r="AT7" s="14">
        <v>6</v>
      </c>
      <c r="AU7" s="14">
        <v>1</v>
      </c>
      <c r="AV7" s="14">
        <v>0</v>
      </c>
      <c r="AW7" s="14">
        <v>12</v>
      </c>
      <c r="AY7" s="14">
        <v>0</v>
      </c>
      <c r="AZ7" s="14">
        <v>0</v>
      </c>
      <c r="BA7" s="14">
        <v>132</v>
      </c>
      <c r="BB7" s="14">
        <v>0</v>
      </c>
      <c r="BC7" s="14">
        <v>0</v>
      </c>
      <c r="BD7" s="14">
        <v>0</v>
      </c>
      <c r="BE7" s="14">
        <v>0</v>
      </c>
      <c r="BF7" s="14">
        <v>0</v>
      </c>
      <c r="BG7" s="14">
        <v>0</v>
      </c>
    </row>
    <row r="8" spans="2:61" x14ac:dyDescent="0.35">
      <c r="B8" s="7" t="s">
        <v>68</v>
      </c>
      <c r="C8" s="16">
        <v>132</v>
      </c>
      <c r="D8" s="16">
        <v>14</v>
      </c>
      <c r="E8" s="16">
        <v>14</v>
      </c>
      <c r="F8" s="16">
        <v>23</v>
      </c>
      <c r="G8" s="16">
        <v>26</v>
      </c>
      <c r="H8" s="16">
        <v>24</v>
      </c>
      <c r="I8" s="16">
        <v>32</v>
      </c>
      <c r="K8" s="16">
        <v>74</v>
      </c>
      <c r="L8" s="16">
        <v>58</v>
      </c>
      <c r="N8" s="16">
        <v>11</v>
      </c>
      <c r="O8" s="16">
        <v>1</v>
      </c>
      <c r="P8" s="16">
        <v>4</v>
      </c>
      <c r="Q8" s="16">
        <v>4</v>
      </c>
      <c r="R8" s="16">
        <v>6</v>
      </c>
      <c r="S8" s="16">
        <v>9</v>
      </c>
      <c r="T8" s="16">
        <v>9</v>
      </c>
      <c r="U8" s="16">
        <v>6</v>
      </c>
      <c r="V8" s="16">
        <v>19</v>
      </c>
      <c r="W8" s="16">
        <v>27</v>
      </c>
      <c r="X8" s="16">
        <v>18</v>
      </c>
      <c r="Y8" s="16">
        <v>18</v>
      </c>
      <c r="AA8" s="16">
        <v>51</v>
      </c>
      <c r="AB8" s="16">
        <v>42</v>
      </c>
      <c r="AC8" s="16">
        <v>15</v>
      </c>
      <c r="AD8" s="16">
        <v>25</v>
      </c>
      <c r="AF8" s="16">
        <v>21</v>
      </c>
      <c r="AG8" s="16">
        <v>21</v>
      </c>
      <c r="AH8" s="16">
        <v>70</v>
      </c>
      <c r="AI8" s="16">
        <v>2</v>
      </c>
      <c r="AJ8" s="16">
        <v>0</v>
      </c>
      <c r="AK8" s="16">
        <v>1</v>
      </c>
      <c r="AL8" s="16">
        <v>8</v>
      </c>
      <c r="AM8" s="16">
        <v>0</v>
      </c>
      <c r="AN8" s="16">
        <v>8</v>
      </c>
      <c r="AP8" s="16">
        <v>12</v>
      </c>
      <c r="AQ8" s="16">
        <v>23</v>
      </c>
      <c r="AR8" s="16">
        <v>78</v>
      </c>
      <c r="AS8" s="16">
        <v>1</v>
      </c>
      <c r="AT8" s="16">
        <v>6</v>
      </c>
      <c r="AU8" s="16">
        <v>1</v>
      </c>
      <c r="AV8" s="16">
        <v>0</v>
      </c>
      <c r="AW8" s="16">
        <v>12</v>
      </c>
      <c r="AY8" s="16">
        <v>0</v>
      </c>
      <c r="AZ8" s="16">
        <v>0</v>
      </c>
      <c r="BA8" s="16">
        <v>132</v>
      </c>
      <c r="BB8" s="16">
        <v>0</v>
      </c>
      <c r="BC8" s="16">
        <v>0</v>
      </c>
      <c r="BD8" s="16">
        <v>0</v>
      </c>
      <c r="BE8" s="16">
        <v>0</v>
      </c>
      <c r="BF8" s="16">
        <v>0</v>
      </c>
      <c r="BG8" s="16">
        <v>0</v>
      </c>
    </row>
    <row r="9" spans="2:61" ht="19" customHeight="1" x14ac:dyDescent="0.35">
      <c r="B9" s="22" t="s">
        <v>175</v>
      </c>
      <c r="C9" s="20">
        <v>0.35979845263865051</v>
      </c>
      <c r="D9" s="20">
        <v>0.16190847294760879</v>
      </c>
      <c r="E9" s="20">
        <v>0.51328236411572636</v>
      </c>
      <c r="F9" s="20">
        <v>0.30276373808318158</v>
      </c>
      <c r="G9" s="20">
        <v>0.22425722571086459</v>
      </c>
      <c r="H9" s="20">
        <v>0.47810362743284313</v>
      </c>
      <c r="I9" s="20">
        <v>0.44295355282052751</v>
      </c>
      <c r="K9" s="20">
        <v>0.36514114806623088</v>
      </c>
      <c r="L9" s="20">
        <v>0.33916920837182479</v>
      </c>
      <c r="N9" s="20">
        <v>0.2105405268281752</v>
      </c>
      <c r="O9" s="20">
        <v>0</v>
      </c>
      <c r="P9" s="20">
        <v>0.20452733909614179</v>
      </c>
      <c r="Q9" s="20">
        <v>0.2067360421621848</v>
      </c>
      <c r="R9" s="20">
        <v>0.58328981440282013</v>
      </c>
      <c r="S9" s="20">
        <v>0.59422712936698552</v>
      </c>
      <c r="T9" s="20">
        <v>0.39864184155744747</v>
      </c>
      <c r="U9" s="20">
        <v>0.47303582212792722</v>
      </c>
      <c r="V9" s="20">
        <v>0.31518671331814119</v>
      </c>
      <c r="W9" s="20">
        <v>0.4035576642817118</v>
      </c>
      <c r="X9" s="20">
        <v>0.22480756092964541</v>
      </c>
      <c r="Y9" s="20">
        <v>0.41900813877846388</v>
      </c>
      <c r="AA9" s="20">
        <v>0.34674346895176428</v>
      </c>
      <c r="AB9" s="20">
        <v>0.33582043521955601</v>
      </c>
      <c r="AC9" s="20">
        <v>0.41500929497571809</v>
      </c>
      <c r="AD9" s="20">
        <v>0.39538002260502531</v>
      </c>
      <c r="AF9" s="20">
        <v>0.554031556112622</v>
      </c>
      <c r="AG9" s="20">
        <v>0.24874576492708031</v>
      </c>
      <c r="AH9" s="20">
        <v>0.37543932758218013</v>
      </c>
      <c r="AI9" s="20">
        <v>0.4775005737377222</v>
      </c>
      <c r="AJ9" s="20">
        <v>0</v>
      </c>
      <c r="AK9" s="20">
        <v>0</v>
      </c>
      <c r="AL9" s="20">
        <v>0.25503210919883829</v>
      </c>
      <c r="AM9" s="20">
        <v>0</v>
      </c>
      <c r="AN9" s="20">
        <v>0.13122414125674309</v>
      </c>
      <c r="AP9" s="20">
        <v>0.48319763985903591</v>
      </c>
      <c r="AQ9" s="20">
        <v>0.21111982039217669</v>
      </c>
      <c r="AR9" s="20">
        <v>0.39776846790376452</v>
      </c>
      <c r="AS9" s="20">
        <v>1</v>
      </c>
      <c r="AT9" s="20">
        <v>0.51046052962205968</v>
      </c>
      <c r="AU9" s="20">
        <v>0</v>
      </c>
      <c r="AV9" s="20">
        <v>0</v>
      </c>
      <c r="AW9" s="20">
        <v>0.16249991093995789</v>
      </c>
      <c r="AY9" s="20">
        <v>0</v>
      </c>
      <c r="AZ9" s="20">
        <v>0</v>
      </c>
      <c r="BA9" s="20">
        <v>0.35979845263865051</v>
      </c>
      <c r="BB9" s="20">
        <v>0</v>
      </c>
      <c r="BC9" s="20">
        <v>0</v>
      </c>
      <c r="BD9" s="20">
        <v>0</v>
      </c>
      <c r="BE9" s="20">
        <v>0</v>
      </c>
      <c r="BF9" s="20">
        <v>0</v>
      </c>
      <c r="BG9" s="20">
        <v>0</v>
      </c>
    </row>
    <row r="10" spans="2:61" ht="19" customHeight="1" x14ac:dyDescent="0.35">
      <c r="B10" s="22" t="s">
        <v>176</v>
      </c>
      <c r="C10" s="20">
        <v>0.35824592006614597</v>
      </c>
      <c r="D10" s="20">
        <v>0.33490605713962779</v>
      </c>
      <c r="E10" s="20">
        <v>0.2227070037101192</v>
      </c>
      <c r="F10" s="20">
        <v>0.50125282220051637</v>
      </c>
      <c r="G10" s="20">
        <v>0.41048582177807358</v>
      </c>
      <c r="H10" s="20">
        <v>0.1939138045003094</v>
      </c>
      <c r="I10" s="20">
        <v>0.40950938027465311</v>
      </c>
      <c r="K10" s="20">
        <v>0.33389391259547752</v>
      </c>
      <c r="L10" s="20">
        <v>0.39705873199329328</v>
      </c>
      <c r="N10" s="20">
        <v>0.29283893872178202</v>
      </c>
      <c r="O10" s="20">
        <v>1</v>
      </c>
      <c r="P10" s="20">
        <v>0.79547266090385804</v>
      </c>
      <c r="Q10" s="20">
        <v>0.22086906876139001</v>
      </c>
      <c r="R10" s="20">
        <v>0.14088102147531981</v>
      </c>
      <c r="S10" s="20">
        <v>0.1799158313370269</v>
      </c>
      <c r="T10" s="20">
        <v>0.47931781587741867</v>
      </c>
      <c r="U10" s="20">
        <v>0.38262413206531282</v>
      </c>
      <c r="V10" s="20">
        <v>0.29658674807374608</v>
      </c>
      <c r="W10" s="20">
        <v>0.42495662925223848</v>
      </c>
      <c r="X10" s="20">
        <v>0.36652053300000947</v>
      </c>
      <c r="Y10" s="20">
        <v>0.33083108700258063</v>
      </c>
      <c r="AA10" s="20">
        <v>0.41074432326508242</v>
      </c>
      <c r="AB10" s="20">
        <v>0.27839566506135699</v>
      </c>
      <c r="AC10" s="20">
        <v>0.34296792558460171</v>
      </c>
      <c r="AD10" s="20">
        <v>0.39556887643661559</v>
      </c>
      <c r="AF10" s="20">
        <v>0.20132431019321489</v>
      </c>
      <c r="AG10" s="20">
        <v>0.45957100017440378</v>
      </c>
      <c r="AH10" s="20">
        <v>0.37690126352190417</v>
      </c>
      <c r="AI10" s="20">
        <v>0.52249942626227786</v>
      </c>
      <c r="AJ10" s="20">
        <v>0</v>
      </c>
      <c r="AK10" s="20">
        <v>0</v>
      </c>
      <c r="AL10" s="20">
        <v>0.22982831385924629</v>
      </c>
      <c r="AM10" s="20">
        <v>0</v>
      </c>
      <c r="AN10" s="20">
        <v>0.47485228652166911</v>
      </c>
      <c r="AP10" s="20">
        <v>0.37013757184609569</v>
      </c>
      <c r="AQ10" s="20">
        <v>0.4343098003602423</v>
      </c>
      <c r="AR10" s="20">
        <v>0.33727639130062642</v>
      </c>
      <c r="AS10" s="20">
        <v>0</v>
      </c>
      <c r="AT10" s="20">
        <v>0.32089691127611381</v>
      </c>
      <c r="AU10" s="20">
        <v>0</v>
      </c>
      <c r="AV10" s="20">
        <v>0</v>
      </c>
      <c r="AW10" s="20">
        <v>0.42547991482311381</v>
      </c>
      <c r="AY10" s="20">
        <v>0</v>
      </c>
      <c r="AZ10" s="20">
        <v>0</v>
      </c>
      <c r="BA10" s="20">
        <v>0.35824592006614597</v>
      </c>
      <c r="BB10" s="20">
        <v>0</v>
      </c>
      <c r="BC10" s="20">
        <v>0</v>
      </c>
      <c r="BD10" s="20">
        <v>0</v>
      </c>
      <c r="BE10" s="20">
        <v>0</v>
      </c>
      <c r="BF10" s="20">
        <v>0</v>
      </c>
      <c r="BG10" s="20">
        <v>0</v>
      </c>
    </row>
    <row r="11" spans="2:61" ht="19" customHeight="1" x14ac:dyDescent="0.35">
      <c r="B11" s="22" t="s">
        <v>177</v>
      </c>
      <c r="C11" s="20">
        <v>0.2596132238965933</v>
      </c>
      <c r="D11" s="20">
        <v>0.45915048953039189</v>
      </c>
      <c r="E11" s="20">
        <v>0.26401063217415438</v>
      </c>
      <c r="F11" s="20">
        <v>0.19598343971630219</v>
      </c>
      <c r="G11" s="20">
        <v>0.36525695251106172</v>
      </c>
      <c r="H11" s="20">
        <v>0.28267171596720431</v>
      </c>
      <c r="I11" s="20">
        <v>0.10831673922448409</v>
      </c>
      <c r="K11" s="20">
        <v>0.26074215178075433</v>
      </c>
      <c r="L11" s="20">
        <v>0.26377205963488187</v>
      </c>
      <c r="N11" s="20">
        <v>0.380431891549323</v>
      </c>
      <c r="O11" s="20">
        <v>0</v>
      </c>
      <c r="P11" s="20">
        <v>0</v>
      </c>
      <c r="Q11" s="20">
        <v>0.57239488907642522</v>
      </c>
      <c r="R11" s="20">
        <v>0.16632057455789581</v>
      </c>
      <c r="S11" s="20">
        <v>0.2258570392959876</v>
      </c>
      <c r="T11" s="20">
        <v>0.1220403425651338</v>
      </c>
      <c r="U11" s="20">
        <v>0.14434004580676019</v>
      </c>
      <c r="V11" s="20">
        <v>0.33062035027371128</v>
      </c>
      <c r="W11" s="20">
        <v>0.1714857064660496</v>
      </c>
      <c r="X11" s="20">
        <v>0.40867190607034498</v>
      </c>
      <c r="Y11" s="20">
        <v>0.25016077421895572</v>
      </c>
      <c r="AA11" s="20">
        <v>0.20874548530457571</v>
      </c>
      <c r="AB11" s="20">
        <v>0.35652794719542558</v>
      </c>
      <c r="AC11" s="20">
        <v>0.24202277943968001</v>
      </c>
      <c r="AD11" s="20">
        <v>0.2090511009583591</v>
      </c>
      <c r="AF11" s="20">
        <v>0.13484586797625209</v>
      </c>
      <c r="AG11" s="20">
        <v>0.29168323489851622</v>
      </c>
      <c r="AH11" s="20">
        <v>0.24765940889591581</v>
      </c>
      <c r="AI11" s="20">
        <v>0</v>
      </c>
      <c r="AJ11" s="20">
        <v>0</v>
      </c>
      <c r="AK11" s="20">
        <v>1</v>
      </c>
      <c r="AL11" s="20">
        <v>0.51513957694191537</v>
      </c>
      <c r="AM11" s="20">
        <v>0</v>
      </c>
      <c r="AN11" s="20">
        <v>0.31691471090331003</v>
      </c>
      <c r="AP11" s="20">
        <v>0.1466647882948682</v>
      </c>
      <c r="AQ11" s="20">
        <v>0.35457037924758089</v>
      </c>
      <c r="AR11" s="20">
        <v>0.2271004311901243</v>
      </c>
      <c r="AS11" s="20">
        <v>0</v>
      </c>
      <c r="AT11" s="20">
        <v>0.16864255910182649</v>
      </c>
      <c r="AU11" s="20">
        <v>1</v>
      </c>
      <c r="AV11" s="20">
        <v>0</v>
      </c>
      <c r="AW11" s="20">
        <v>0.41202017423692833</v>
      </c>
      <c r="AY11" s="20">
        <v>0</v>
      </c>
      <c r="AZ11" s="20">
        <v>0</v>
      </c>
      <c r="BA11" s="20">
        <v>0.2596132238965933</v>
      </c>
      <c r="BB11" s="20">
        <v>0</v>
      </c>
      <c r="BC11" s="20">
        <v>0</v>
      </c>
      <c r="BD11" s="20">
        <v>0</v>
      </c>
      <c r="BE11" s="20">
        <v>0</v>
      </c>
      <c r="BF11" s="20">
        <v>0</v>
      </c>
      <c r="BG11" s="20">
        <v>0</v>
      </c>
    </row>
    <row r="12" spans="2:61" ht="19" customHeight="1" x14ac:dyDescent="0.35">
      <c r="B12" s="22" t="s">
        <v>178</v>
      </c>
      <c r="C12" s="20">
        <v>2.2342403398610201E-2</v>
      </c>
      <c r="D12" s="20">
        <v>4.4034980382371289E-2</v>
      </c>
      <c r="E12" s="20">
        <v>0</v>
      </c>
      <c r="F12" s="20">
        <v>0</v>
      </c>
      <c r="G12" s="20">
        <v>0</v>
      </c>
      <c r="H12" s="20">
        <v>4.5310852099643147E-2</v>
      </c>
      <c r="I12" s="20">
        <v>3.9220327680335391E-2</v>
      </c>
      <c r="K12" s="20">
        <v>4.0222787557537297E-2</v>
      </c>
      <c r="L12" s="20">
        <v>0</v>
      </c>
      <c r="N12" s="20">
        <v>0.1161886429007199</v>
      </c>
      <c r="O12" s="20">
        <v>0</v>
      </c>
      <c r="P12" s="20">
        <v>0</v>
      </c>
      <c r="Q12" s="20">
        <v>0</v>
      </c>
      <c r="R12" s="20">
        <v>0.1095085895639643</v>
      </c>
      <c r="S12" s="20">
        <v>0</v>
      </c>
      <c r="T12" s="20">
        <v>0</v>
      </c>
      <c r="U12" s="20">
        <v>0</v>
      </c>
      <c r="V12" s="20">
        <v>5.7606188334401308E-2</v>
      </c>
      <c r="W12" s="20">
        <v>0</v>
      </c>
      <c r="X12" s="20">
        <v>0</v>
      </c>
      <c r="Y12" s="20">
        <v>0</v>
      </c>
      <c r="AA12" s="20">
        <v>3.3766722478577538E-2</v>
      </c>
      <c r="AB12" s="20">
        <v>2.9255952523661161E-2</v>
      </c>
      <c r="AC12" s="20">
        <v>0</v>
      </c>
      <c r="AD12" s="20">
        <v>0</v>
      </c>
      <c r="AF12" s="20">
        <v>0.109798265717911</v>
      </c>
      <c r="AG12" s="20">
        <v>0</v>
      </c>
      <c r="AH12" s="20">
        <v>0</v>
      </c>
      <c r="AI12" s="20">
        <v>0</v>
      </c>
      <c r="AJ12" s="20">
        <v>0</v>
      </c>
      <c r="AK12" s="20">
        <v>0</v>
      </c>
      <c r="AL12" s="20">
        <v>0</v>
      </c>
      <c r="AM12" s="20">
        <v>0</v>
      </c>
      <c r="AN12" s="20">
        <v>7.700886131827786E-2</v>
      </c>
      <c r="AP12" s="20">
        <v>0</v>
      </c>
      <c r="AQ12" s="20">
        <v>0</v>
      </c>
      <c r="AR12" s="20">
        <v>3.7854709605484947E-2</v>
      </c>
      <c r="AS12" s="20">
        <v>0</v>
      </c>
      <c r="AT12" s="20">
        <v>0</v>
      </c>
      <c r="AU12" s="20">
        <v>0</v>
      </c>
      <c r="AV12" s="20">
        <v>0</v>
      </c>
      <c r="AW12" s="20">
        <v>0</v>
      </c>
      <c r="AY12" s="20">
        <v>0</v>
      </c>
      <c r="AZ12" s="20">
        <v>0</v>
      </c>
      <c r="BA12" s="20">
        <v>2.2342403398610201E-2</v>
      </c>
      <c r="BB12" s="20">
        <v>0</v>
      </c>
      <c r="BC12" s="20">
        <v>0</v>
      </c>
      <c r="BD12" s="20">
        <v>0</v>
      </c>
      <c r="BE12" s="20">
        <v>0</v>
      </c>
      <c r="BF12" s="20">
        <v>0</v>
      </c>
      <c r="BG12" s="20">
        <v>0</v>
      </c>
    </row>
    <row r="14" spans="2:61" x14ac:dyDescent="0.35">
      <c r="B14" s="24" t="s">
        <v>20</v>
      </c>
    </row>
    <row r="15" spans="2:61" x14ac:dyDescent="0.35">
      <c r="B15" t="s">
        <v>260</v>
      </c>
    </row>
    <row r="16" spans="2:61" x14ac:dyDescent="0.35">
      <c r="B16"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451</v>
      </c>
      <c r="D7" s="14">
        <v>54</v>
      </c>
      <c r="E7" s="14">
        <v>59</v>
      </c>
      <c r="F7" s="14">
        <v>71</v>
      </c>
      <c r="G7" s="14">
        <v>93</v>
      </c>
      <c r="H7" s="14">
        <v>73</v>
      </c>
      <c r="I7" s="14">
        <v>101</v>
      </c>
      <c r="K7" s="14">
        <v>246</v>
      </c>
      <c r="L7" s="14">
        <v>205</v>
      </c>
      <c r="N7" s="14">
        <v>19</v>
      </c>
      <c r="O7" s="14">
        <v>6</v>
      </c>
      <c r="P7" s="14">
        <v>28</v>
      </c>
      <c r="Q7" s="14">
        <v>22</v>
      </c>
      <c r="R7" s="14">
        <v>57</v>
      </c>
      <c r="S7" s="14">
        <v>45</v>
      </c>
      <c r="T7" s="14">
        <v>30</v>
      </c>
      <c r="U7" s="14">
        <v>45</v>
      </c>
      <c r="V7" s="14">
        <v>50</v>
      </c>
      <c r="W7" s="14">
        <v>56</v>
      </c>
      <c r="X7" s="14">
        <v>42</v>
      </c>
      <c r="Y7" s="14">
        <v>51</v>
      </c>
      <c r="AA7" s="14">
        <v>89</v>
      </c>
      <c r="AB7" s="14">
        <v>93</v>
      </c>
      <c r="AC7" s="14">
        <v>154</v>
      </c>
      <c r="AD7" s="14">
        <v>115</v>
      </c>
      <c r="AF7" s="14">
        <v>190</v>
      </c>
      <c r="AG7" s="14">
        <v>75</v>
      </c>
      <c r="AH7" s="14">
        <v>15</v>
      </c>
      <c r="AI7" s="14">
        <v>9</v>
      </c>
      <c r="AJ7" s="14">
        <v>37</v>
      </c>
      <c r="AK7" s="14">
        <v>3</v>
      </c>
      <c r="AL7" s="14">
        <v>66</v>
      </c>
      <c r="AM7" s="14">
        <v>9</v>
      </c>
      <c r="AN7" s="14">
        <v>47</v>
      </c>
      <c r="AP7" s="14">
        <v>95</v>
      </c>
      <c r="AQ7" s="14">
        <v>79</v>
      </c>
      <c r="AR7" s="14">
        <v>15</v>
      </c>
      <c r="AS7" s="14">
        <v>5</v>
      </c>
      <c r="AT7" s="14">
        <v>185</v>
      </c>
      <c r="AU7" s="14">
        <v>0</v>
      </c>
      <c r="AV7" s="14">
        <v>5</v>
      </c>
      <c r="AW7" s="14">
        <v>67</v>
      </c>
      <c r="AY7" s="14">
        <v>0</v>
      </c>
      <c r="AZ7" s="14">
        <v>0</v>
      </c>
      <c r="BA7" s="14">
        <v>0</v>
      </c>
      <c r="BB7" s="14">
        <v>0</v>
      </c>
      <c r="BC7" s="14">
        <v>451</v>
      </c>
      <c r="BD7" s="14">
        <v>0</v>
      </c>
      <c r="BE7" s="14">
        <v>0</v>
      </c>
      <c r="BF7" s="14">
        <v>0</v>
      </c>
      <c r="BG7" s="14">
        <v>0</v>
      </c>
    </row>
    <row r="8" spans="2:61" x14ac:dyDescent="0.35">
      <c r="B8" s="7" t="s">
        <v>68</v>
      </c>
      <c r="C8" s="16">
        <v>460</v>
      </c>
      <c r="D8" s="16">
        <v>51</v>
      </c>
      <c r="E8" s="16">
        <v>57</v>
      </c>
      <c r="F8" s="16">
        <v>66</v>
      </c>
      <c r="G8" s="16">
        <v>94</v>
      </c>
      <c r="H8" s="16">
        <v>74</v>
      </c>
      <c r="I8" s="16">
        <v>117</v>
      </c>
      <c r="K8" s="16">
        <v>256</v>
      </c>
      <c r="L8" s="16">
        <v>204</v>
      </c>
      <c r="N8" s="16">
        <v>19</v>
      </c>
      <c r="O8" s="16">
        <v>9</v>
      </c>
      <c r="P8" s="16">
        <v>28</v>
      </c>
      <c r="Q8" s="16">
        <v>21</v>
      </c>
      <c r="R8" s="16">
        <v>55</v>
      </c>
      <c r="S8" s="16">
        <v>43</v>
      </c>
      <c r="T8" s="16">
        <v>35</v>
      </c>
      <c r="U8" s="16">
        <v>45</v>
      </c>
      <c r="V8" s="16">
        <v>52</v>
      </c>
      <c r="W8" s="16">
        <v>61</v>
      </c>
      <c r="X8" s="16">
        <v>40</v>
      </c>
      <c r="Y8" s="16">
        <v>53</v>
      </c>
      <c r="AA8" s="16">
        <v>83</v>
      </c>
      <c r="AB8" s="16">
        <v>103</v>
      </c>
      <c r="AC8" s="16">
        <v>149</v>
      </c>
      <c r="AD8" s="16">
        <v>125</v>
      </c>
      <c r="AF8" s="16">
        <v>200</v>
      </c>
      <c r="AG8" s="16">
        <v>74</v>
      </c>
      <c r="AH8" s="16">
        <v>15</v>
      </c>
      <c r="AI8" s="16">
        <v>9</v>
      </c>
      <c r="AJ8" s="16">
        <v>39</v>
      </c>
      <c r="AK8" s="16">
        <v>3</v>
      </c>
      <c r="AL8" s="16">
        <v>65</v>
      </c>
      <c r="AM8" s="16">
        <v>9</v>
      </c>
      <c r="AN8" s="16">
        <v>46</v>
      </c>
      <c r="AP8" s="16">
        <v>101</v>
      </c>
      <c r="AQ8" s="16">
        <v>78</v>
      </c>
      <c r="AR8" s="16">
        <v>15</v>
      </c>
      <c r="AS8" s="16">
        <v>5</v>
      </c>
      <c r="AT8" s="16">
        <v>187</v>
      </c>
      <c r="AU8" s="16">
        <v>0</v>
      </c>
      <c r="AV8" s="16">
        <v>5</v>
      </c>
      <c r="AW8" s="16">
        <v>68</v>
      </c>
      <c r="AY8" s="16">
        <v>0</v>
      </c>
      <c r="AZ8" s="16">
        <v>0</v>
      </c>
      <c r="BA8" s="16">
        <v>0</v>
      </c>
      <c r="BB8" s="16">
        <v>0</v>
      </c>
      <c r="BC8" s="16">
        <v>460</v>
      </c>
      <c r="BD8" s="16">
        <v>0</v>
      </c>
      <c r="BE8" s="16">
        <v>0</v>
      </c>
      <c r="BF8" s="16">
        <v>0</v>
      </c>
      <c r="BG8" s="16">
        <v>0</v>
      </c>
    </row>
    <row r="9" spans="2:61" ht="19" customHeight="1" x14ac:dyDescent="0.35">
      <c r="B9" s="22" t="s">
        <v>175</v>
      </c>
      <c r="C9" s="20">
        <v>0.49872571462961562</v>
      </c>
      <c r="D9" s="20">
        <v>0.43168946895208821</v>
      </c>
      <c r="E9" s="20">
        <v>0.38722626503713142</v>
      </c>
      <c r="F9" s="20">
        <v>0.44242419989225512</v>
      </c>
      <c r="G9" s="20">
        <v>0.43143382507490718</v>
      </c>
      <c r="H9" s="20">
        <v>0.58441102512871945</v>
      </c>
      <c r="I9" s="20">
        <v>0.61358582147853968</v>
      </c>
      <c r="K9" s="20">
        <v>0.49287722578120607</v>
      </c>
      <c r="L9" s="20">
        <v>0.50604047075566005</v>
      </c>
      <c r="N9" s="20">
        <v>0.35548755784914138</v>
      </c>
      <c r="O9" s="20">
        <v>0.4893975242354025</v>
      </c>
      <c r="P9" s="20">
        <v>0.66217191600035985</v>
      </c>
      <c r="Q9" s="20">
        <v>0.58431223430915802</v>
      </c>
      <c r="R9" s="20">
        <v>0.5276852136722725</v>
      </c>
      <c r="S9" s="20">
        <v>0.45632447624153011</v>
      </c>
      <c r="T9" s="20">
        <v>0.52245536928569847</v>
      </c>
      <c r="U9" s="20">
        <v>0.57501646146596486</v>
      </c>
      <c r="V9" s="20">
        <v>0.43138964172161248</v>
      </c>
      <c r="W9" s="20">
        <v>0.46802217947402569</v>
      </c>
      <c r="X9" s="20">
        <v>0.4955938213386053</v>
      </c>
      <c r="Y9" s="20">
        <v>0.46078713911282521</v>
      </c>
      <c r="AA9" s="20">
        <v>0.47617657714058048</v>
      </c>
      <c r="AB9" s="20">
        <v>0.42006650358466291</v>
      </c>
      <c r="AC9" s="20">
        <v>0.53276191339172374</v>
      </c>
      <c r="AD9" s="20">
        <v>0.53761946171526065</v>
      </c>
      <c r="AF9" s="20">
        <v>0.56083607245880407</v>
      </c>
      <c r="AG9" s="20">
        <v>0.3279541983162596</v>
      </c>
      <c r="AH9" s="20">
        <v>0.343655635317486</v>
      </c>
      <c r="AI9" s="20">
        <v>0.24127935866686681</v>
      </c>
      <c r="AJ9" s="20">
        <v>0.71671649731261067</v>
      </c>
      <c r="AK9" s="20">
        <v>0.32488148017898222</v>
      </c>
      <c r="AL9" s="20">
        <v>0.38896572064565771</v>
      </c>
      <c r="AM9" s="20">
        <v>0.31727881588767087</v>
      </c>
      <c r="AN9" s="20">
        <v>0.62295843638186443</v>
      </c>
      <c r="AP9" s="20">
        <v>0.47983940785742601</v>
      </c>
      <c r="AQ9" s="20">
        <v>0.34909140480888867</v>
      </c>
      <c r="AR9" s="20">
        <v>0.44526196429156079</v>
      </c>
      <c r="AS9" s="20">
        <v>0.21715866602934819</v>
      </c>
      <c r="AT9" s="20">
        <v>0.61103075912640858</v>
      </c>
      <c r="AU9" s="20">
        <v>0</v>
      </c>
      <c r="AV9" s="20">
        <v>0.19610787843667149</v>
      </c>
      <c r="AW9" s="20">
        <v>0.44460806531540592</v>
      </c>
      <c r="AY9" s="20">
        <v>0</v>
      </c>
      <c r="AZ9" s="20">
        <v>0</v>
      </c>
      <c r="BA9" s="20">
        <v>0</v>
      </c>
      <c r="BB9" s="20">
        <v>0</v>
      </c>
      <c r="BC9" s="20">
        <v>0.49872571462961562</v>
      </c>
      <c r="BD9" s="20">
        <v>0</v>
      </c>
      <c r="BE9" s="20">
        <v>0</v>
      </c>
      <c r="BF9" s="20">
        <v>0</v>
      </c>
      <c r="BG9" s="20">
        <v>0</v>
      </c>
    </row>
    <row r="10" spans="2:61" ht="19" customHeight="1" x14ac:dyDescent="0.35">
      <c r="B10" s="22" t="s">
        <v>176</v>
      </c>
      <c r="C10" s="20">
        <v>0.35732662795177639</v>
      </c>
      <c r="D10" s="20">
        <v>0.36474802546576152</v>
      </c>
      <c r="E10" s="20">
        <v>0.34983404968680343</v>
      </c>
      <c r="F10" s="20">
        <v>0.37711540793941312</v>
      </c>
      <c r="G10" s="20">
        <v>0.41295696182378677</v>
      </c>
      <c r="H10" s="20">
        <v>0.34631802792308047</v>
      </c>
      <c r="I10" s="20">
        <v>0.30881886339753978</v>
      </c>
      <c r="K10" s="20">
        <v>0.36840569686962221</v>
      </c>
      <c r="L10" s="20">
        <v>0.34346993961086908</v>
      </c>
      <c r="N10" s="20">
        <v>0.54114707535429463</v>
      </c>
      <c r="O10" s="20">
        <v>0.32161346546025238</v>
      </c>
      <c r="P10" s="20">
        <v>0.13554948963273461</v>
      </c>
      <c r="Q10" s="20">
        <v>0.2898540453129248</v>
      </c>
      <c r="R10" s="20">
        <v>0.35419287389498888</v>
      </c>
      <c r="S10" s="20">
        <v>0.35163356431037551</v>
      </c>
      <c r="T10" s="20">
        <v>0.37826731753021392</v>
      </c>
      <c r="U10" s="20">
        <v>0.35842245340209589</v>
      </c>
      <c r="V10" s="20">
        <v>0.32433747659874379</v>
      </c>
      <c r="W10" s="20">
        <v>0.42486883156811139</v>
      </c>
      <c r="X10" s="20">
        <v>0.36365146502737572</v>
      </c>
      <c r="Y10" s="20">
        <v>0.38328653302765808</v>
      </c>
      <c r="AA10" s="20">
        <v>0.39430171438928918</v>
      </c>
      <c r="AB10" s="20">
        <v>0.4348673479881715</v>
      </c>
      <c r="AC10" s="20">
        <v>0.30264142725342569</v>
      </c>
      <c r="AD10" s="20">
        <v>0.33443590894480951</v>
      </c>
      <c r="AF10" s="20">
        <v>0.3193217114442618</v>
      </c>
      <c r="AG10" s="20">
        <v>0.47659737361396082</v>
      </c>
      <c r="AH10" s="20">
        <v>0.33782797858869268</v>
      </c>
      <c r="AI10" s="20">
        <v>0.44487257155411408</v>
      </c>
      <c r="AJ10" s="20">
        <v>0.21688777441778281</v>
      </c>
      <c r="AK10" s="20">
        <v>0.31352069371130631</v>
      </c>
      <c r="AL10" s="20">
        <v>0.4423430844823526</v>
      </c>
      <c r="AM10" s="20">
        <v>0.56917897938898376</v>
      </c>
      <c r="AN10" s="20">
        <v>0.27831453233099518</v>
      </c>
      <c r="AP10" s="20">
        <v>0.36521400362793138</v>
      </c>
      <c r="AQ10" s="20">
        <v>0.46369935170143572</v>
      </c>
      <c r="AR10" s="20">
        <v>0.31947168677279619</v>
      </c>
      <c r="AS10" s="20">
        <v>0.39226671234239691</v>
      </c>
      <c r="AT10" s="20">
        <v>0.27988549250613209</v>
      </c>
      <c r="AU10" s="20">
        <v>0</v>
      </c>
      <c r="AV10" s="20">
        <v>0.43407919249908578</v>
      </c>
      <c r="AW10" s="20">
        <v>0.43777010651597731</v>
      </c>
      <c r="AY10" s="20">
        <v>0</v>
      </c>
      <c r="AZ10" s="20">
        <v>0</v>
      </c>
      <c r="BA10" s="20">
        <v>0</v>
      </c>
      <c r="BB10" s="20">
        <v>0</v>
      </c>
      <c r="BC10" s="20">
        <v>0.35732662795177639</v>
      </c>
      <c r="BD10" s="20">
        <v>0</v>
      </c>
      <c r="BE10" s="20">
        <v>0</v>
      </c>
      <c r="BF10" s="20">
        <v>0</v>
      </c>
      <c r="BG10" s="20">
        <v>0</v>
      </c>
    </row>
    <row r="11" spans="2:61" ht="19" customHeight="1" x14ac:dyDescent="0.35">
      <c r="B11" s="22" t="s">
        <v>177</v>
      </c>
      <c r="C11" s="20">
        <v>0.113263718868418</v>
      </c>
      <c r="D11" s="20">
        <v>0.1675343159865447</v>
      </c>
      <c r="E11" s="20">
        <v>0.18618415181544329</v>
      </c>
      <c r="F11" s="20">
        <v>0.16564820306072289</v>
      </c>
      <c r="G11" s="20">
        <v>0.1023575811649876</v>
      </c>
      <c r="H11" s="20">
        <v>5.7948773801226761E-2</v>
      </c>
      <c r="I11" s="20">
        <v>6.847616701678963E-2</v>
      </c>
      <c r="K11" s="20">
        <v>0.1136901310752028</v>
      </c>
      <c r="L11" s="20">
        <v>0.1127304013939994</v>
      </c>
      <c r="N11" s="20">
        <v>0.1033653667965639</v>
      </c>
      <c r="O11" s="20">
        <v>0.1889890103043449</v>
      </c>
      <c r="P11" s="20">
        <v>0.12891682734833679</v>
      </c>
      <c r="Q11" s="20">
        <v>0.12583372037791751</v>
      </c>
      <c r="R11" s="20">
        <v>8.4151440080172307E-2</v>
      </c>
      <c r="S11" s="20">
        <v>0.16796723948688189</v>
      </c>
      <c r="T11" s="20">
        <v>3.5699646245013372E-2</v>
      </c>
      <c r="U11" s="20">
        <v>6.6561085131939091E-2</v>
      </c>
      <c r="V11" s="20">
        <v>0.2207425167227996</v>
      </c>
      <c r="W11" s="20">
        <v>9.0900764031607587E-2</v>
      </c>
      <c r="X11" s="20">
        <v>9.8591457654181647E-2</v>
      </c>
      <c r="Y11" s="20">
        <v>9.80976732838411E-2</v>
      </c>
      <c r="AA11" s="20">
        <v>0.11658735178652441</v>
      </c>
      <c r="AB11" s="20">
        <v>0.1231585513201213</v>
      </c>
      <c r="AC11" s="20">
        <v>0.13972605827579171</v>
      </c>
      <c r="AD11" s="20">
        <v>7.136852167926315E-2</v>
      </c>
      <c r="AF11" s="20">
        <v>0.1102883113786719</v>
      </c>
      <c r="AG11" s="20">
        <v>0.14799335582252779</v>
      </c>
      <c r="AH11" s="20">
        <v>0.12702597881493771</v>
      </c>
      <c r="AI11" s="20">
        <v>0.31384806977901908</v>
      </c>
      <c r="AJ11" s="20">
        <v>6.6395728269606935E-2</v>
      </c>
      <c r="AK11" s="20">
        <v>0.36159782610971147</v>
      </c>
      <c r="AL11" s="20">
        <v>0.1087381481373597</v>
      </c>
      <c r="AM11" s="20">
        <v>0</v>
      </c>
      <c r="AN11" s="20">
        <v>8.0532795129026252E-2</v>
      </c>
      <c r="AP11" s="20">
        <v>0.12568369215200489</v>
      </c>
      <c r="AQ11" s="20">
        <v>0.14987053033244091</v>
      </c>
      <c r="AR11" s="20">
        <v>0.16938472519239409</v>
      </c>
      <c r="AS11" s="20">
        <v>0.18126302744351799</v>
      </c>
      <c r="AT11" s="20">
        <v>9.2580800384735734E-2</v>
      </c>
      <c r="AU11" s="20">
        <v>0</v>
      </c>
      <c r="AV11" s="20">
        <v>0.17072369738316859</v>
      </c>
      <c r="AW11" s="20">
        <v>8.7604994220159729E-2</v>
      </c>
      <c r="AY11" s="20">
        <v>0</v>
      </c>
      <c r="AZ11" s="20">
        <v>0</v>
      </c>
      <c r="BA11" s="20">
        <v>0</v>
      </c>
      <c r="BB11" s="20">
        <v>0</v>
      </c>
      <c r="BC11" s="20">
        <v>0.113263718868418</v>
      </c>
      <c r="BD11" s="20">
        <v>0</v>
      </c>
      <c r="BE11" s="20">
        <v>0</v>
      </c>
      <c r="BF11" s="20">
        <v>0</v>
      </c>
      <c r="BG11" s="20">
        <v>0</v>
      </c>
    </row>
    <row r="12" spans="2:61" ht="19" customHeight="1" x14ac:dyDescent="0.35">
      <c r="B12" s="22" t="s">
        <v>178</v>
      </c>
      <c r="C12" s="20">
        <v>3.0683938550189849E-2</v>
      </c>
      <c r="D12" s="20">
        <v>3.6028189595605893E-2</v>
      </c>
      <c r="E12" s="20">
        <v>7.6755533460621944E-2</v>
      </c>
      <c r="F12" s="20">
        <v>1.481218910760896E-2</v>
      </c>
      <c r="G12" s="20">
        <v>5.3251631936318197E-2</v>
      </c>
      <c r="H12" s="20">
        <v>1.132217314697348E-2</v>
      </c>
      <c r="I12" s="20">
        <v>9.1191481071311135E-3</v>
      </c>
      <c r="K12" s="20">
        <v>2.5026946273968519E-2</v>
      </c>
      <c r="L12" s="20">
        <v>3.7759188239471483E-2</v>
      </c>
      <c r="N12" s="20">
        <v>0</v>
      </c>
      <c r="O12" s="20">
        <v>0</v>
      </c>
      <c r="P12" s="20">
        <v>7.3361767018568794E-2</v>
      </c>
      <c r="Q12" s="20">
        <v>0</v>
      </c>
      <c r="R12" s="20">
        <v>3.3970472352566318E-2</v>
      </c>
      <c r="S12" s="20">
        <v>2.4074719961212541E-2</v>
      </c>
      <c r="T12" s="20">
        <v>6.3577666939074323E-2</v>
      </c>
      <c r="U12" s="20">
        <v>0</v>
      </c>
      <c r="V12" s="20">
        <v>2.3530364956844109E-2</v>
      </c>
      <c r="W12" s="20">
        <v>1.6208224926255239E-2</v>
      </c>
      <c r="X12" s="20">
        <v>4.2163255979837493E-2</v>
      </c>
      <c r="Y12" s="20">
        <v>5.7828654575675827E-2</v>
      </c>
      <c r="AA12" s="20">
        <v>1.2934356683605821E-2</v>
      </c>
      <c r="AB12" s="20">
        <v>2.1907597107044201E-2</v>
      </c>
      <c r="AC12" s="20">
        <v>2.4870601079058662E-2</v>
      </c>
      <c r="AD12" s="20">
        <v>5.6576107660666557E-2</v>
      </c>
      <c r="AF12" s="20">
        <v>9.5539047182621514E-3</v>
      </c>
      <c r="AG12" s="20">
        <v>4.745507224725197E-2</v>
      </c>
      <c r="AH12" s="20">
        <v>0.1914904072788835</v>
      </c>
      <c r="AI12" s="20">
        <v>0</v>
      </c>
      <c r="AJ12" s="20">
        <v>0</v>
      </c>
      <c r="AK12" s="20">
        <v>0</v>
      </c>
      <c r="AL12" s="20">
        <v>5.9953046734630047E-2</v>
      </c>
      <c r="AM12" s="20">
        <v>0.11354220472334529</v>
      </c>
      <c r="AN12" s="20">
        <v>1.819423615811409E-2</v>
      </c>
      <c r="AP12" s="20">
        <v>2.9262896362638E-2</v>
      </c>
      <c r="AQ12" s="20">
        <v>3.7338713157234443E-2</v>
      </c>
      <c r="AR12" s="20">
        <v>6.5881623743248657E-2</v>
      </c>
      <c r="AS12" s="20">
        <v>0.20931159418473699</v>
      </c>
      <c r="AT12" s="20">
        <v>1.6502947982723531E-2</v>
      </c>
      <c r="AU12" s="20">
        <v>0</v>
      </c>
      <c r="AV12" s="20">
        <v>0.1990892316810742</v>
      </c>
      <c r="AW12" s="20">
        <v>3.001683394845726E-2</v>
      </c>
      <c r="AY12" s="20">
        <v>0</v>
      </c>
      <c r="AZ12" s="20">
        <v>0</v>
      </c>
      <c r="BA12" s="20">
        <v>0</v>
      </c>
      <c r="BB12" s="20">
        <v>0</v>
      </c>
      <c r="BC12" s="20">
        <v>3.0683938550189849E-2</v>
      </c>
      <c r="BD12" s="20">
        <v>0</v>
      </c>
      <c r="BE12" s="20">
        <v>0</v>
      </c>
      <c r="BF12" s="20">
        <v>0</v>
      </c>
      <c r="BG12" s="20">
        <v>0</v>
      </c>
    </row>
    <row r="14" spans="2:61" x14ac:dyDescent="0.35">
      <c r="B14" s="24" t="s">
        <v>21</v>
      </c>
    </row>
    <row r="15" spans="2:61" x14ac:dyDescent="0.35">
      <c r="B15" t="s">
        <v>260</v>
      </c>
    </row>
    <row r="16" spans="2:61" x14ac:dyDescent="0.35">
      <c r="B16"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251</v>
      </c>
      <c r="D7" s="14">
        <v>88</v>
      </c>
      <c r="E7" s="14">
        <v>66</v>
      </c>
      <c r="F7" s="14">
        <v>40</v>
      </c>
      <c r="G7" s="14">
        <v>23</v>
      </c>
      <c r="H7" s="14">
        <v>20</v>
      </c>
      <c r="I7" s="14">
        <v>14</v>
      </c>
      <c r="K7" s="14">
        <v>111</v>
      </c>
      <c r="L7" s="14">
        <v>139</v>
      </c>
      <c r="N7" s="14">
        <v>18</v>
      </c>
      <c r="O7" s="14">
        <v>1</v>
      </c>
      <c r="P7" s="14">
        <v>8</v>
      </c>
      <c r="Q7" s="14">
        <v>10</v>
      </c>
      <c r="R7" s="14">
        <v>36</v>
      </c>
      <c r="S7" s="14">
        <v>22</v>
      </c>
      <c r="T7" s="14">
        <v>19</v>
      </c>
      <c r="U7" s="14">
        <v>28</v>
      </c>
      <c r="V7" s="14">
        <v>42</v>
      </c>
      <c r="W7" s="14">
        <v>31</v>
      </c>
      <c r="X7" s="14">
        <v>21</v>
      </c>
      <c r="Y7" s="14">
        <v>15</v>
      </c>
      <c r="AA7" s="14">
        <v>81</v>
      </c>
      <c r="AB7" s="14">
        <v>56</v>
      </c>
      <c r="AC7" s="14">
        <v>59</v>
      </c>
      <c r="AD7" s="14">
        <v>55</v>
      </c>
      <c r="AF7" s="14">
        <v>14</v>
      </c>
      <c r="AG7" s="14">
        <v>81</v>
      </c>
      <c r="AH7" s="14">
        <v>13</v>
      </c>
      <c r="AI7" s="14">
        <v>71</v>
      </c>
      <c r="AJ7" s="14">
        <v>0</v>
      </c>
      <c r="AK7" s="14">
        <v>4</v>
      </c>
      <c r="AL7" s="14">
        <v>21</v>
      </c>
      <c r="AM7" s="14">
        <v>1</v>
      </c>
      <c r="AN7" s="14">
        <v>46</v>
      </c>
      <c r="AP7" s="14">
        <v>10</v>
      </c>
      <c r="AQ7" s="14">
        <v>68</v>
      </c>
      <c r="AR7" s="14">
        <v>14</v>
      </c>
      <c r="AS7" s="14">
        <v>104</v>
      </c>
      <c r="AT7" s="14">
        <v>12</v>
      </c>
      <c r="AU7" s="14">
        <v>2</v>
      </c>
      <c r="AV7" s="14">
        <v>1</v>
      </c>
      <c r="AW7" s="14">
        <v>40</v>
      </c>
      <c r="AY7" s="14">
        <v>0</v>
      </c>
      <c r="AZ7" s="14">
        <v>0</v>
      </c>
      <c r="BA7" s="14">
        <v>0</v>
      </c>
      <c r="BB7" s="14">
        <v>251</v>
      </c>
      <c r="BC7" s="14">
        <v>0</v>
      </c>
      <c r="BD7" s="14">
        <v>0</v>
      </c>
      <c r="BE7" s="14">
        <v>0</v>
      </c>
      <c r="BF7" s="14">
        <v>0</v>
      </c>
      <c r="BG7" s="14">
        <v>0</v>
      </c>
    </row>
    <row r="8" spans="2:61" x14ac:dyDescent="0.35">
      <c r="B8" s="7" t="s">
        <v>68</v>
      </c>
      <c r="C8" s="16">
        <v>243</v>
      </c>
      <c r="D8" s="16">
        <v>82</v>
      </c>
      <c r="E8" s="16">
        <v>66</v>
      </c>
      <c r="F8" s="16">
        <v>36</v>
      </c>
      <c r="G8" s="16">
        <v>23</v>
      </c>
      <c r="H8" s="16">
        <v>20</v>
      </c>
      <c r="I8" s="16">
        <v>17</v>
      </c>
      <c r="K8" s="16">
        <v>107</v>
      </c>
      <c r="L8" s="16">
        <v>135</v>
      </c>
      <c r="N8" s="16">
        <v>16</v>
      </c>
      <c r="O8" s="16">
        <v>2</v>
      </c>
      <c r="P8" s="16">
        <v>8</v>
      </c>
      <c r="Q8" s="16">
        <v>9</v>
      </c>
      <c r="R8" s="16">
        <v>34</v>
      </c>
      <c r="S8" s="16">
        <v>20</v>
      </c>
      <c r="T8" s="16">
        <v>21</v>
      </c>
      <c r="U8" s="16">
        <v>26</v>
      </c>
      <c r="V8" s="16">
        <v>44</v>
      </c>
      <c r="W8" s="16">
        <v>31</v>
      </c>
      <c r="X8" s="16">
        <v>20</v>
      </c>
      <c r="Y8" s="16">
        <v>14</v>
      </c>
      <c r="AA8" s="16">
        <v>71</v>
      </c>
      <c r="AB8" s="16">
        <v>59</v>
      </c>
      <c r="AC8" s="16">
        <v>55</v>
      </c>
      <c r="AD8" s="16">
        <v>58</v>
      </c>
      <c r="AF8" s="16">
        <v>14</v>
      </c>
      <c r="AG8" s="16">
        <v>79</v>
      </c>
      <c r="AH8" s="16">
        <v>13</v>
      </c>
      <c r="AI8" s="16">
        <v>70</v>
      </c>
      <c r="AJ8" s="16">
        <v>0</v>
      </c>
      <c r="AK8" s="16">
        <v>3</v>
      </c>
      <c r="AL8" s="16">
        <v>20</v>
      </c>
      <c r="AM8" s="16">
        <v>1</v>
      </c>
      <c r="AN8" s="16">
        <v>43</v>
      </c>
      <c r="AP8" s="16">
        <v>10</v>
      </c>
      <c r="AQ8" s="16">
        <v>67</v>
      </c>
      <c r="AR8" s="16">
        <v>13</v>
      </c>
      <c r="AS8" s="16">
        <v>101</v>
      </c>
      <c r="AT8" s="16">
        <v>12</v>
      </c>
      <c r="AU8" s="16">
        <v>2</v>
      </c>
      <c r="AV8" s="16">
        <v>1</v>
      </c>
      <c r="AW8" s="16">
        <v>38</v>
      </c>
      <c r="AY8" s="16">
        <v>0</v>
      </c>
      <c r="AZ8" s="16">
        <v>0</v>
      </c>
      <c r="BA8" s="16">
        <v>0</v>
      </c>
      <c r="BB8" s="16">
        <v>243</v>
      </c>
      <c r="BC8" s="16">
        <v>0</v>
      </c>
      <c r="BD8" s="16">
        <v>0</v>
      </c>
      <c r="BE8" s="16">
        <v>0</v>
      </c>
      <c r="BF8" s="16">
        <v>0</v>
      </c>
      <c r="BG8" s="16">
        <v>0</v>
      </c>
    </row>
    <row r="9" spans="2:61" ht="19" customHeight="1" x14ac:dyDescent="0.35">
      <c r="B9" s="22" t="s">
        <v>175</v>
      </c>
      <c r="C9" s="20">
        <v>0.38199495422656871</v>
      </c>
      <c r="D9" s="20">
        <v>0.43741372655400701</v>
      </c>
      <c r="E9" s="20">
        <v>0.42712422279661622</v>
      </c>
      <c r="F9" s="20">
        <v>0.25295322310982032</v>
      </c>
      <c r="G9" s="20">
        <v>0.2576224236989163</v>
      </c>
      <c r="H9" s="20">
        <v>0.33601984310488459</v>
      </c>
      <c r="I9" s="20">
        <v>0.43732727350349898</v>
      </c>
      <c r="K9" s="20">
        <v>0.36522931878153858</v>
      </c>
      <c r="L9" s="20">
        <v>0.39840011935852748</v>
      </c>
      <c r="N9" s="20">
        <v>0.50194757589892969</v>
      </c>
      <c r="O9" s="20">
        <v>0</v>
      </c>
      <c r="P9" s="20">
        <v>0.75644298717536107</v>
      </c>
      <c r="Q9" s="20">
        <v>0.52609195272111497</v>
      </c>
      <c r="R9" s="20">
        <v>0.29600559355659672</v>
      </c>
      <c r="S9" s="20">
        <v>0.36615759653028629</v>
      </c>
      <c r="T9" s="20">
        <v>0.43058937573374872</v>
      </c>
      <c r="U9" s="20">
        <v>0.2307584301937802</v>
      </c>
      <c r="V9" s="20">
        <v>0.42566680774902083</v>
      </c>
      <c r="W9" s="20">
        <v>0.29966346805494742</v>
      </c>
      <c r="X9" s="20">
        <v>0.39908684997520621</v>
      </c>
      <c r="Y9" s="20">
        <v>0.45187861261828238</v>
      </c>
      <c r="AA9" s="20">
        <v>0.38525383778484401</v>
      </c>
      <c r="AB9" s="20">
        <v>0.3973432411732043</v>
      </c>
      <c r="AC9" s="20">
        <v>0.38781821732160038</v>
      </c>
      <c r="AD9" s="20">
        <v>0.35657507608575939</v>
      </c>
      <c r="AF9" s="20">
        <v>6.1206818347868473E-2</v>
      </c>
      <c r="AG9" s="20">
        <v>0.39989446324705002</v>
      </c>
      <c r="AH9" s="20">
        <v>0.39900868554470198</v>
      </c>
      <c r="AI9" s="20">
        <v>0.39243045446301589</v>
      </c>
      <c r="AJ9" s="20">
        <v>0</v>
      </c>
      <c r="AK9" s="20">
        <v>0.80117434277025212</v>
      </c>
      <c r="AL9" s="20">
        <v>0.27097481542895202</v>
      </c>
      <c r="AM9" s="20">
        <v>0</v>
      </c>
      <c r="AN9" s="20">
        <v>0.45718553046619209</v>
      </c>
      <c r="AP9" s="20">
        <v>0</v>
      </c>
      <c r="AQ9" s="20">
        <v>0.45672310284406059</v>
      </c>
      <c r="AR9" s="20">
        <v>0.49975813196406882</v>
      </c>
      <c r="AS9" s="20">
        <v>0.38768705039602103</v>
      </c>
      <c r="AT9" s="20">
        <v>0.1640284067445279</v>
      </c>
      <c r="AU9" s="20">
        <v>1</v>
      </c>
      <c r="AV9" s="20">
        <v>0</v>
      </c>
      <c r="AW9" s="20">
        <v>0.34368232337677551</v>
      </c>
      <c r="AY9" s="20">
        <v>0</v>
      </c>
      <c r="AZ9" s="20">
        <v>0</v>
      </c>
      <c r="BA9" s="20">
        <v>0</v>
      </c>
      <c r="BB9" s="20">
        <v>0.38199495422656871</v>
      </c>
      <c r="BC9" s="20">
        <v>0</v>
      </c>
      <c r="BD9" s="20">
        <v>0</v>
      </c>
      <c r="BE9" s="20">
        <v>0</v>
      </c>
      <c r="BF9" s="20">
        <v>0</v>
      </c>
      <c r="BG9" s="20">
        <v>0</v>
      </c>
    </row>
    <row r="10" spans="2:61" ht="19" customHeight="1" x14ac:dyDescent="0.35">
      <c r="B10" s="22" t="s">
        <v>176</v>
      </c>
      <c r="C10" s="20">
        <v>0.40545052421012068</v>
      </c>
      <c r="D10" s="20">
        <v>0.39498714726083978</v>
      </c>
      <c r="E10" s="20">
        <v>0.42072918118313862</v>
      </c>
      <c r="F10" s="20">
        <v>0.45456015439257058</v>
      </c>
      <c r="G10" s="20">
        <v>0.38642703730398692</v>
      </c>
      <c r="H10" s="20">
        <v>0.56067659630085709</v>
      </c>
      <c r="I10" s="20">
        <v>0.1300799863012935</v>
      </c>
      <c r="K10" s="20">
        <v>0.40348587072090858</v>
      </c>
      <c r="L10" s="20">
        <v>0.4023102745887161</v>
      </c>
      <c r="N10" s="20">
        <v>0.37942927529277298</v>
      </c>
      <c r="O10" s="20">
        <v>1</v>
      </c>
      <c r="P10" s="20">
        <v>0.1087201636538946</v>
      </c>
      <c r="Q10" s="20">
        <v>0.47390804727888508</v>
      </c>
      <c r="R10" s="20">
        <v>0.4517729022000504</v>
      </c>
      <c r="S10" s="20">
        <v>0.39226216202275233</v>
      </c>
      <c r="T10" s="20">
        <v>0.30269813350666891</v>
      </c>
      <c r="U10" s="20">
        <v>0.40027213581437909</v>
      </c>
      <c r="V10" s="20">
        <v>0.45011074285336261</v>
      </c>
      <c r="W10" s="20">
        <v>0.41302493500103071</v>
      </c>
      <c r="X10" s="20">
        <v>0.45628376403806248</v>
      </c>
      <c r="Y10" s="20">
        <v>0.33284451438963958</v>
      </c>
      <c r="AA10" s="20">
        <v>0.44132244869270643</v>
      </c>
      <c r="AB10" s="20">
        <v>0.29788627635834147</v>
      </c>
      <c r="AC10" s="20">
        <v>0.44175883031699198</v>
      </c>
      <c r="AD10" s="20">
        <v>0.43737527911304702</v>
      </c>
      <c r="AF10" s="20">
        <v>0.536164704193271</v>
      </c>
      <c r="AG10" s="20">
        <v>0.36497362049528698</v>
      </c>
      <c r="AH10" s="20">
        <v>0.37658846639249532</v>
      </c>
      <c r="AI10" s="20">
        <v>0.41680890015369138</v>
      </c>
      <c r="AJ10" s="20">
        <v>0</v>
      </c>
      <c r="AK10" s="20">
        <v>0.1988256572297479</v>
      </c>
      <c r="AL10" s="20">
        <v>0.60587525392781538</v>
      </c>
      <c r="AM10" s="20">
        <v>1</v>
      </c>
      <c r="AN10" s="20">
        <v>0.33757206460739331</v>
      </c>
      <c r="AP10" s="20">
        <v>0.59728312201907929</v>
      </c>
      <c r="AQ10" s="20">
        <v>0.36138491408835982</v>
      </c>
      <c r="AR10" s="20">
        <v>0.20187504372287271</v>
      </c>
      <c r="AS10" s="20">
        <v>0.3948071032233692</v>
      </c>
      <c r="AT10" s="20">
        <v>0.50415971204253629</v>
      </c>
      <c r="AU10" s="20">
        <v>0</v>
      </c>
      <c r="AV10" s="20">
        <v>1</v>
      </c>
      <c r="AW10" s="20">
        <v>0.50456137744005725</v>
      </c>
      <c r="AY10" s="20">
        <v>0</v>
      </c>
      <c r="AZ10" s="20">
        <v>0</v>
      </c>
      <c r="BA10" s="20">
        <v>0</v>
      </c>
      <c r="BB10" s="20">
        <v>0.40545052421012068</v>
      </c>
      <c r="BC10" s="20">
        <v>0</v>
      </c>
      <c r="BD10" s="20">
        <v>0</v>
      </c>
      <c r="BE10" s="20">
        <v>0</v>
      </c>
      <c r="BF10" s="20">
        <v>0</v>
      </c>
      <c r="BG10" s="20">
        <v>0</v>
      </c>
    </row>
    <row r="11" spans="2:61" ht="19" customHeight="1" x14ac:dyDescent="0.35">
      <c r="B11" s="22" t="s">
        <v>177</v>
      </c>
      <c r="C11" s="20">
        <v>0.16436086252709459</v>
      </c>
      <c r="D11" s="20">
        <v>0.13455953925006531</v>
      </c>
      <c r="E11" s="20">
        <v>8.8689967777069778E-2</v>
      </c>
      <c r="F11" s="20">
        <v>0.24368796453225289</v>
      </c>
      <c r="G11" s="20">
        <v>0.26851219707425161</v>
      </c>
      <c r="H11" s="20">
        <v>0.1033035605942583</v>
      </c>
      <c r="I11" s="20">
        <v>0.36876090163674458</v>
      </c>
      <c r="K11" s="20">
        <v>0.175227168369222</v>
      </c>
      <c r="L11" s="20">
        <v>0.15699032903613569</v>
      </c>
      <c r="N11" s="20">
        <v>6.2461792581273157E-2</v>
      </c>
      <c r="O11" s="20">
        <v>0</v>
      </c>
      <c r="P11" s="20">
        <v>0</v>
      </c>
      <c r="Q11" s="20">
        <v>0</v>
      </c>
      <c r="R11" s="20">
        <v>0.22077589721896529</v>
      </c>
      <c r="S11" s="20">
        <v>0.19546183407116571</v>
      </c>
      <c r="T11" s="20">
        <v>0.22162128622197511</v>
      </c>
      <c r="U11" s="20">
        <v>0.36896943399184062</v>
      </c>
      <c r="V11" s="20">
        <v>7.3666731552859049E-2</v>
      </c>
      <c r="W11" s="20">
        <v>0.1969332176557832</v>
      </c>
      <c r="X11" s="20">
        <v>5.1550229891951467E-2</v>
      </c>
      <c r="Y11" s="20">
        <v>0.2152768729920779</v>
      </c>
      <c r="AA11" s="20">
        <v>0.1204434808938661</v>
      </c>
      <c r="AB11" s="20">
        <v>0.2724166967253196</v>
      </c>
      <c r="AC11" s="20">
        <v>0.1023000415286681</v>
      </c>
      <c r="AD11" s="20">
        <v>0.16647639017731561</v>
      </c>
      <c r="AF11" s="20">
        <v>0.32453022692320571</v>
      </c>
      <c r="AG11" s="20">
        <v>0.16548924580263891</v>
      </c>
      <c r="AH11" s="20">
        <v>7.4463490340331395E-2</v>
      </c>
      <c r="AI11" s="20">
        <v>0.1754520983330467</v>
      </c>
      <c r="AJ11" s="20">
        <v>0</v>
      </c>
      <c r="AK11" s="20">
        <v>0</v>
      </c>
      <c r="AL11" s="20">
        <v>6.2556627106643489E-2</v>
      </c>
      <c r="AM11" s="20">
        <v>0</v>
      </c>
      <c r="AN11" s="20">
        <v>0.18441875525925941</v>
      </c>
      <c r="AP11" s="20">
        <v>0.40271687798092071</v>
      </c>
      <c r="AQ11" s="20">
        <v>0.11944297984714949</v>
      </c>
      <c r="AR11" s="20">
        <v>0.23551628792833321</v>
      </c>
      <c r="AS11" s="20">
        <v>0.1700698122107806</v>
      </c>
      <c r="AT11" s="20">
        <v>0.16942595565681079</v>
      </c>
      <c r="AU11" s="20">
        <v>0</v>
      </c>
      <c r="AV11" s="20">
        <v>0</v>
      </c>
      <c r="AW11" s="20">
        <v>0.1517562991831673</v>
      </c>
      <c r="AY11" s="20">
        <v>0</v>
      </c>
      <c r="AZ11" s="20">
        <v>0</v>
      </c>
      <c r="BA11" s="20">
        <v>0</v>
      </c>
      <c r="BB11" s="20">
        <v>0.16436086252709459</v>
      </c>
      <c r="BC11" s="20">
        <v>0</v>
      </c>
      <c r="BD11" s="20">
        <v>0</v>
      </c>
      <c r="BE11" s="20">
        <v>0</v>
      </c>
      <c r="BF11" s="20">
        <v>0</v>
      </c>
      <c r="BG11" s="20">
        <v>0</v>
      </c>
    </row>
    <row r="12" spans="2:61" ht="19" customHeight="1" x14ac:dyDescent="0.35">
      <c r="B12" s="22" t="s">
        <v>178</v>
      </c>
      <c r="C12" s="20">
        <v>4.8193659036215947E-2</v>
      </c>
      <c r="D12" s="20">
        <v>3.3039586935087788E-2</v>
      </c>
      <c r="E12" s="20">
        <v>6.3456628243175203E-2</v>
      </c>
      <c r="F12" s="20">
        <v>4.8798657965356283E-2</v>
      </c>
      <c r="G12" s="20">
        <v>8.7438341922845164E-2</v>
      </c>
      <c r="H12" s="20">
        <v>0</v>
      </c>
      <c r="I12" s="20">
        <v>6.3831838558462736E-2</v>
      </c>
      <c r="K12" s="20">
        <v>5.6057642128330913E-2</v>
      </c>
      <c r="L12" s="20">
        <v>4.2299277016620618E-2</v>
      </c>
      <c r="N12" s="20">
        <v>5.6161356227024083E-2</v>
      </c>
      <c r="O12" s="20">
        <v>0</v>
      </c>
      <c r="P12" s="20">
        <v>0.13483684917074429</v>
      </c>
      <c r="Q12" s="20">
        <v>0</v>
      </c>
      <c r="R12" s="20">
        <v>3.1445607024387333E-2</v>
      </c>
      <c r="S12" s="20">
        <v>4.6118407375795721E-2</v>
      </c>
      <c r="T12" s="20">
        <v>4.5091204537607441E-2</v>
      </c>
      <c r="U12" s="20">
        <v>0</v>
      </c>
      <c r="V12" s="20">
        <v>5.0555717844757347E-2</v>
      </c>
      <c r="W12" s="20">
        <v>9.0378379288238678E-2</v>
      </c>
      <c r="X12" s="20">
        <v>9.307915609477993E-2</v>
      </c>
      <c r="Y12" s="20">
        <v>0</v>
      </c>
      <c r="AA12" s="20">
        <v>5.2980232628583333E-2</v>
      </c>
      <c r="AB12" s="20">
        <v>3.2353785743134703E-2</v>
      </c>
      <c r="AC12" s="20">
        <v>6.8122910832739747E-2</v>
      </c>
      <c r="AD12" s="20">
        <v>3.9573254623877938E-2</v>
      </c>
      <c r="AF12" s="20">
        <v>7.8098250535654543E-2</v>
      </c>
      <c r="AG12" s="20">
        <v>6.9642670455023883E-2</v>
      </c>
      <c r="AH12" s="20">
        <v>0.14993935772247141</v>
      </c>
      <c r="AI12" s="20">
        <v>1.5308547050246301E-2</v>
      </c>
      <c r="AJ12" s="20">
        <v>0</v>
      </c>
      <c r="AK12" s="20">
        <v>0</v>
      </c>
      <c r="AL12" s="20">
        <v>6.0593303536589121E-2</v>
      </c>
      <c r="AM12" s="20">
        <v>0</v>
      </c>
      <c r="AN12" s="20">
        <v>2.0823649667155102E-2</v>
      </c>
      <c r="AP12" s="20">
        <v>0</v>
      </c>
      <c r="AQ12" s="20">
        <v>6.2449003220429802E-2</v>
      </c>
      <c r="AR12" s="20">
        <v>6.2850536384725347E-2</v>
      </c>
      <c r="AS12" s="20">
        <v>4.7436034169829167E-2</v>
      </c>
      <c r="AT12" s="20">
        <v>0.16238592555612519</v>
      </c>
      <c r="AU12" s="20">
        <v>0</v>
      </c>
      <c r="AV12" s="20">
        <v>0</v>
      </c>
      <c r="AW12" s="20">
        <v>0</v>
      </c>
      <c r="AY12" s="20">
        <v>0</v>
      </c>
      <c r="AZ12" s="20">
        <v>0</v>
      </c>
      <c r="BA12" s="20">
        <v>0</v>
      </c>
      <c r="BB12" s="20">
        <v>4.8193659036215947E-2</v>
      </c>
      <c r="BC12" s="20">
        <v>0</v>
      </c>
      <c r="BD12" s="20">
        <v>0</v>
      </c>
      <c r="BE12" s="20">
        <v>0</v>
      </c>
      <c r="BF12" s="20">
        <v>0</v>
      </c>
      <c r="BG12" s="20">
        <v>0</v>
      </c>
    </row>
    <row r="14" spans="2:61" x14ac:dyDescent="0.35">
      <c r="B14" s="24" t="s">
        <v>22</v>
      </c>
    </row>
    <row r="15" spans="2:61" x14ac:dyDescent="0.35">
      <c r="B15" t="s">
        <v>260</v>
      </c>
    </row>
    <row r="16" spans="2:61" x14ac:dyDescent="0.35">
      <c r="B16"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O17"/>
  <sheetViews>
    <sheetView showGridLines="0" workbookViewId="0"/>
  </sheetViews>
  <sheetFormatPr defaultRowHeight="14.5" x14ac:dyDescent="0.35"/>
  <cols>
    <col min="1" max="1" width="5" customWidth="1"/>
    <col min="2" max="2" width="25" customWidth="1"/>
    <col min="3" max="15" width="20" customWidth="1"/>
  </cols>
  <sheetData>
    <row r="2" spans="2:15" ht="40" customHeight="1" x14ac:dyDescent="0.35">
      <c r="D2" s="21" t="s">
        <v>284</v>
      </c>
    </row>
    <row r="6" spans="2:15" ht="50" customHeight="1" x14ac:dyDescent="0.35">
      <c r="C6" s="23" t="s">
        <v>285</v>
      </c>
      <c r="D6" s="23" t="s">
        <v>286</v>
      </c>
      <c r="E6" s="23" t="s">
        <v>287</v>
      </c>
      <c r="F6" s="23" t="s">
        <v>288</v>
      </c>
      <c r="G6" s="23" t="s">
        <v>289</v>
      </c>
      <c r="H6" s="23" t="s">
        <v>290</v>
      </c>
      <c r="I6" s="23" t="s">
        <v>291</v>
      </c>
      <c r="J6" s="23" t="s">
        <v>292</v>
      </c>
      <c r="K6" s="23" t="s">
        <v>293</v>
      </c>
      <c r="L6" s="23" t="s">
        <v>294</v>
      </c>
      <c r="M6" s="23" t="s">
        <v>295</v>
      </c>
      <c r="N6" s="23" t="s">
        <v>296</v>
      </c>
      <c r="O6" s="23" t="s">
        <v>297</v>
      </c>
    </row>
    <row r="7" spans="2:15" x14ac:dyDescent="0.35">
      <c r="B7" s="22" t="s">
        <v>121</v>
      </c>
      <c r="C7" s="20">
        <v>0.19220979794991541</v>
      </c>
      <c r="D7" s="20">
        <v>0.34570673205098229</v>
      </c>
      <c r="E7" s="20">
        <v>0.24344197508683299</v>
      </c>
      <c r="F7" s="20">
        <v>0.31932118399234621</v>
      </c>
      <c r="G7" s="20">
        <v>0.35040628606805752</v>
      </c>
      <c r="H7" s="20">
        <v>0.38450297110987008</v>
      </c>
      <c r="I7" s="20">
        <v>0.36382146565104051</v>
      </c>
      <c r="J7" s="20">
        <v>0.40623397611987477</v>
      </c>
      <c r="K7" s="20">
        <v>0.33710963829439078</v>
      </c>
      <c r="L7" s="20">
        <v>0.36518719101006858</v>
      </c>
      <c r="M7" s="20">
        <v>0.3624694036802642</v>
      </c>
      <c r="N7" s="20">
        <v>0.38928088891286361</v>
      </c>
      <c r="O7" s="20">
        <v>0.32750593342348883</v>
      </c>
    </row>
    <row r="8" spans="2:15" x14ac:dyDescent="0.35">
      <c r="B8" s="22" t="s">
        <v>186</v>
      </c>
      <c r="C8" s="20">
        <v>0.4198873887804016</v>
      </c>
      <c r="D8" s="20">
        <v>0.25984209821252208</v>
      </c>
      <c r="E8" s="20">
        <v>0.41757030221579933</v>
      </c>
      <c r="F8" s="20">
        <v>0.31547370933164121</v>
      </c>
      <c r="G8" s="20">
        <v>0.25415494158846708</v>
      </c>
      <c r="H8" s="20">
        <v>0.23009143909608301</v>
      </c>
      <c r="I8" s="20">
        <v>0.2772727159700028</v>
      </c>
      <c r="J8" s="20">
        <v>0.2694979935389033</v>
      </c>
      <c r="K8" s="20">
        <v>0.27753283684744878</v>
      </c>
      <c r="L8" s="20">
        <v>0.22267796404096041</v>
      </c>
      <c r="M8" s="20">
        <v>0.25996384745008849</v>
      </c>
      <c r="N8" s="20">
        <v>0.2239099473546643</v>
      </c>
      <c r="O8" s="20">
        <v>0.31239847045745422</v>
      </c>
    </row>
    <row r="9" spans="2:15" ht="29" x14ac:dyDescent="0.35">
      <c r="B9" s="22" t="s">
        <v>187</v>
      </c>
      <c r="C9" s="20">
        <v>0.23107801678060971</v>
      </c>
      <c r="D9" s="20">
        <v>0.26332124414841929</v>
      </c>
      <c r="E9" s="20">
        <v>0.21670870520226351</v>
      </c>
      <c r="F9" s="20">
        <v>0.2311941430475617</v>
      </c>
      <c r="G9" s="20">
        <v>0.26126144083642749</v>
      </c>
      <c r="H9" s="20">
        <v>0.25585101058292398</v>
      </c>
      <c r="I9" s="20">
        <v>0.22661782010161199</v>
      </c>
      <c r="J9" s="20">
        <v>0.21349303834486669</v>
      </c>
      <c r="K9" s="20">
        <v>0.24931842547722041</v>
      </c>
      <c r="L9" s="20">
        <v>0.27463941752972681</v>
      </c>
      <c r="M9" s="20">
        <v>0.25686003281746322</v>
      </c>
      <c r="N9" s="20">
        <v>0.2475432591836538</v>
      </c>
      <c r="O9" s="20">
        <v>0.2284607852399978</v>
      </c>
    </row>
    <row r="10" spans="2:15" x14ac:dyDescent="0.35">
      <c r="B10" s="22" t="s">
        <v>135</v>
      </c>
      <c r="C10" s="20">
        <v>0.1568247964890733</v>
      </c>
      <c r="D10" s="20">
        <v>0.1311299255880764</v>
      </c>
      <c r="E10" s="20">
        <v>0.1222790174951042</v>
      </c>
      <c r="F10" s="20">
        <v>0.13401096362845091</v>
      </c>
      <c r="G10" s="20">
        <v>0.13417733150704789</v>
      </c>
      <c r="H10" s="20">
        <v>0.1295545792111229</v>
      </c>
      <c r="I10" s="20">
        <v>0.1322879982773448</v>
      </c>
      <c r="J10" s="20">
        <v>0.11077499199635529</v>
      </c>
      <c r="K10" s="20">
        <v>0.13603909938094011</v>
      </c>
      <c r="L10" s="20">
        <v>0.13749542741924409</v>
      </c>
      <c r="M10" s="20">
        <v>0.1207067160521841</v>
      </c>
      <c r="N10" s="20">
        <v>0.13926590454881829</v>
      </c>
      <c r="O10" s="20">
        <v>0.13163481087905909</v>
      </c>
    </row>
    <row r="13" spans="2:15" x14ac:dyDescent="0.35">
      <c r="B13" t="s">
        <v>260</v>
      </c>
    </row>
    <row r="14" spans="2:15" x14ac:dyDescent="0.35">
      <c r="B14" t="s">
        <v>9</v>
      </c>
    </row>
    <row r="17" spans="2:2" x14ac:dyDescent="0.35">
      <c r="B17" t="str">
        <f>HYPERLINK("#Contents!A1", "Return to Contents")</f>
        <v>Return to Contents</v>
      </c>
    </row>
  </sheetData>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0.34570673205098229</v>
      </c>
      <c r="D9" s="20">
        <v>0.30943848006612312</v>
      </c>
      <c r="E9" s="20">
        <v>0.39658623514084279</v>
      </c>
      <c r="F9" s="20">
        <v>0.38539812231443599</v>
      </c>
      <c r="G9" s="20">
        <v>0.34602579115345822</v>
      </c>
      <c r="H9" s="20">
        <v>0.36265573976472321</v>
      </c>
      <c r="I9" s="20">
        <v>0.28505095085890059</v>
      </c>
      <c r="K9" s="20">
        <v>0.37106794670376703</v>
      </c>
      <c r="L9" s="20">
        <v>0.32039502635019662</v>
      </c>
      <c r="N9" s="20">
        <v>0.41226073006807029</v>
      </c>
      <c r="O9" s="20">
        <v>0.30610420210595263</v>
      </c>
      <c r="P9" s="20">
        <v>0.38017198872344538</v>
      </c>
      <c r="Q9" s="20">
        <v>0.34419071353642638</v>
      </c>
      <c r="R9" s="20">
        <v>0.41605161234180932</v>
      </c>
      <c r="S9" s="20">
        <v>0.25616073658062039</v>
      </c>
      <c r="T9" s="20">
        <v>0.34105612712804079</v>
      </c>
      <c r="U9" s="20">
        <v>0.32758270429517478</v>
      </c>
      <c r="V9" s="20">
        <v>0.36900832019880492</v>
      </c>
      <c r="W9" s="20">
        <v>0.29454127448081507</v>
      </c>
      <c r="X9" s="20">
        <v>0.34033720332129519</v>
      </c>
      <c r="Y9" s="20">
        <v>0.33181806339264203</v>
      </c>
      <c r="AA9" s="20">
        <v>0.45010744579014028</v>
      </c>
      <c r="AB9" s="20">
        <v>0.36599347857905229</v>
      </c>
      <c r="AC9" s="20">
        <v>0.27381177978802951</v>
      </c>
      <c r="AD9" s="20">
        <v>0.27617947744463101</v>
      </c>
      <c r="AF9" s="20">
        <v>0.20406033294545259</v>
      </c>
      <c r="AG9" s="20">
        <v>0.57782456348986055</v>
      </c>
      <c r="AH9" s="20">
        <v>0.44974384151771157</v>
      </c>
      <c r="AI9" s="20">
        <v>0.34206168880034188</v>
      </c>
      <c r="AJ9" s="20">
        <v>6.7984427855878687E-2</v>
      </c>
      <c r="AK9" s="20">
        <v>0.44926151648632301</v>
      </c>
      <c r="AL9" s="20">
        <v>0.2109875244836977</v>
      </c>
      <c r="AM9" s="20">
        <v>0.11708957795136921</v>
      </c>
      <c r="AN9" s="20">
        <v>0.31084249333318031</v>
      </c>
      <c r="AP9" s="20">
        <v>0.19843595419750901</v>
      </c>
      <c r="AQ9" s="20">
        <v>0.57757820276544458</v>
      </c>
      <c r="AR9" s="20">
        <v>0.4570230253397794</v>
      </c>
      <c r="AS9" s="20">
        <v>0.35026333673163068</v>
      </c>
      <c r="AT9" s="20">
        <v>0.11279492334293929</v>
      </c>
      <c r="AU9" s="20">
        <v>0.488269794425788</v>
      </c>
      <c r="AV9" s="20">
        <v>5.9827310556411557E-2</v>
      </c>
      <c r="AW9" s="20">
        <v>0.23661884951862391</v>
      </c>
      <c r="AY9" s="20">
        <v>0.27472944856602061</v>
      </c>
      <c r="AZ9" s="20">
        <v>0.67732407298142294</v>
      </c>
      <c r="BA9" s="20">
        <v>0.44980208671935668</v>
      </c>
      <c r="BB9" s="20">
        <v>0.44590766611853477</v>
      </c>
      <c r="BC9" s="20">
        <v>8.9030044140246803E-2</v>
      </c>
      <c r="BD9" s="20">
        <v>0.50748562377006423</v>
      </c>
      <c r="BE9" s="20">
        <v>8.8787136801757482E-2</v>
      </c>
      <c r="BF9" s="20">
        <v>0.27427002904648501</v>
      </c>
      <c r="BG9" s="20">
        <v>0.32453622232837642</v>
      </c>
    </row>
    <row r="10" spans="2:61" ht="19" customHeight="1" x14ac:dyDescent="0.35">
      <c r="B10" s="22" t="s">
        <v>186</v>
      </c>
      <c r="C10" s="20">
        <v>0.25984209821252208</v>
      </c>
      <c r="D10" s="20">
        <v>0.27022985694435281</v>
      </c>
      <c r="E10" s="20">
        <v>0.26636334386455329</v>
      </c>
      <c r="F10" s="20">
        <v>0.25068575737722032</v>
      </c>
      <c r="G10" s="20">
        <v>0.28808988808736891</v>
      </c>
      <c r="H10" s="20">
        <v>0.21577391817178451</v>
      </c>
      <c r="I10" s="20">
        <v>0.26173740619596281</v>
      </c>
      <c r="K10" s="20">
        <v>0.2855108321760651</v>
      </c>
      <c r="L10" s="20">
        <v>0.23458345645508311</v>
      </c>
      <c r="N10" s="20">
        <v>0.16046428706634919</v>
      </c>
      <c r="O10" s="20">
        <v>0.27006240652550789</v>
      </c>
      <c r="P10" s="20">
        <v>0.30565406176847187</v>
      </c>
      <c r="Q10" s="20">
        <v>0.32415974296814748</v>
      </c>
      <c r="R10" s="20">
        <v>0.24682585472197041</v>
      </c>
      <c r="S10" s="20">
        <v>0.27760898564969277</v>
      </c>
      <c r="T10" s="20">
        <v>0.26716483355958981</v>
      </c>
      <c r="U10" s="20">
        <v>0.30558488997101402</v>
      </c>
      <c r="V10" s="20">
        <v>0.25670680838299609</v>
      </c>
      <c r="W10" s="20">
        <v>0.24348256272049629</v>
      </c>
      <c r="X10" s="20">
        <v>0.26505935131886282</v>
      </c>
      <c r="Y10" s="20">
        <v>0.27439357075985188</v>
      </c>
      <c r="AA10" s="20">
        <v>0.22206328591029151</v>
      </c>
      <c r="AB10" s="20">
        <v>0.19185452271198361</v>
      </c>
      <c r="AC10" s="20">
        <v>0.32340485574764161</v>
      </c>
      <c r="AD10" s="20">
        <v>0.31604942371209549</v>
      </c>
      <c r="AF10" s="20">
        <v>0.35803745318417157</v>
      </c>
      <c r="AG10" s="20">
        <v>0.1912974001186136</v>
      </c>
      <c r="AH10" s="20">
        <v>0.1660131742621006</v>
      </c>
      <c r="AI10" s="20">
        <v>0.22749135192282741</v>
      </c>
      <c r="AJ10" s="20">
        <v>0.63563655939095476</v>
      </c>
      <c r="AK10" s="20">
        <v>6.9965151312809684E-2</v>
      </c>
      <c r="AL10" s="20">
        <v>0.24093918781226989</v>
      </c>
      <c r="AM10" s="20">
        <v>0.19356819431912209</v>
      </c>
      <c r="AN10" s="20">
        <v>0.26082464713016901</v>
      </c>
      <c r="AP10" s="20">
        <v>0.30618962925326781</v>
      </c>
      <c r="AQ10" s="20">
        <v>0.1741473482100421</v>
      </c>
      <c r="AR10" s="20">
        <v>0.1513584515781663</v>
      </c>
      <c r="AS10" s="20">
        <v>0.16480419733030099</v>
      </c>
      <c r="AT10" s="20">
        <v>0.63496943233714787</v>
      </c>
      <c r="AU10" s="20">
        <v>6.4759516200258174E-2</v>
      </c>
      <c r="AV10" s="20">
        <v>0.12110349709951131</v>
      </c>
      <c r="AW10" s="20">
        <v>0.22264452390557701</v>
      </c>
      <c r="AY10" s="20">
        <v>0.18967090074718371</v>
      </c>
      <c r="AZ10" s="20">
        <v>0.13270063722578759</v>
      </c>
      <c r="BA10" s="20">
        <v>8.5149718709200906E-2</v>
      </c>
      <c r="BB10" s="20">
        <v>0.1331600721375234</v>
      </c>
      <c r="BC10" s="20">
        <v>0.6788807762325002</v>
      </c>
      <c r="BD10" s="20">
        <v>8.4479815236122663E-2</v>
      </c>
      <c r="BE10" s="20">
        <v>0.1014472444301443</v>
      </c>
      <c r="BF10" s="20">
        <v>0.10559601027033649</v>
      </c>
      <c r="BG10" s="20">
        <v>0.19710977730248919</v>
      </c>
    </row>
    <row r="11" spans="2:61" ht="32" customHeight="1" x14ac:dyDescent="0.35">
      <c r="B11" s="22" t="s">
        <v>187</v>
      </c>
      <c r="C11" s="20">
        <v>0.26332124414841929</v>
      </c>
      <c r="D11" s="20">
        <v>0.29305977035111008</v>
      </c>
      <c r="E11" s="20">
        <v>0.1882079130698954</v>
      </c>
      <c r="F11" s="20">
        <v>0.20748232013556439</v>
      </c>
      <c r="G11" s="20">
        <v>0.25024740437905041</v>
      </c>
      <c r="H11" s="20">
        <v>0.30304513624061669</v>
      </c>
      <c r="I11" s="20">
        <v>0.33332571438639919</v>
      </c>
      <c r="K11" s="20">
        <v>0.24550239516004499</v>
      </c>
      <c r="L11" s="20">
        <v>0.28082575986477359</v>
      </c>
      <c r="N11" s="20">
        <v>0.25813967784375391</v>
      </c>
      <c r="O11" s="20">
        <v>0.2580629510055506</v>
      </c>
      <c r="P11" s="20">
        <v>0.22349400739281419</v>
      </c>
      <c r="Q11" s="20">
        <v>0.19942449071246601</v>
      </c>
      <c r="R11" s="20">
        <v>0.20437949648680701</v>
      </c>
      <c r="S11" s="20">
        <v>0.30552103706317929</v>
      </c>
      <c r="T11" s="20">
        <v>0.32270308384969681</v>
      </c>
      <c r="U11" s="20">
        <v>0.2195628556089782</v>
      </c>
      <c r="V11" s="20">
        <v>0.22820378709433739</v>
      </c>
      <c r="W11" s="20">
        <v>0.31405803679729272</v>
      </c>
      <c r="X11" s="20">
        <v>0.31542007351281531</v>
      </c>
      <c r="Y11" s="20">
        <v>0.2875297357276585</v>
      </c>
      <c r="AA11" s="20">
        <v>0.23214398900400729</v>
      </c>
      <c r="AB11" s="20">
        <v>0.30401080143952508</v>
      </c>
      <c r="AC11" s="20">
        <v>0.26860012029715052</v>
      </c>
      <c r="AD11" s="20">
        <v>0.25074483767637012</v>
      </c>
      <c r="AF11" s="20">
        <v>0.34408000503938069</v>
      </c>
      <c r="AG11" s="20">
        <v>0.14556250965895551</v>
      </c>
      <c r="AH11" s="20">
        <v>0.28565101341176569</v>
      </c>
      <c r="AI11" s="20">
        <v>0.28904920700796682</v>
      </c>
      <c r="AJ11" s="20">
        <v>0.20276551350436561</v>
      </c>
      <c r="AK11" s="20">
        <v>0.35111242911079388</v>
      </c>
      <c r="AL11" s="20">
        <v>0.29402600629584269</v>
      </c>
      <c r="AM11" s="20">
        <v>0.1843467547379998</v>
      </c>
      <c r="AN11" s="20">
        <v>0.31683167474719548</v>
      </c>
      <c r="AP11" s="20">
        <v>0.40172952072986717</v>
      </c>
      <c r="AQ11" s="20">
        <v>0.16723548767306509</v>
      </c>
      <c r="AR11" s="20">
        <v>0.27607786558217562</v>
      </c>
      <c r="AS11" s="20">
        <v>0.33851109466461038</v>
      </c>
      <c r="AT11" s="20">
        <v>0.16516656827291981</v>
      </c>
      <c r="AU11" s="20">
        <v>0.31782347576301762</v>
      </c>
      <c r="AV11" s="20">
        <v>0.2140658041047781</v>
      </c>
      <c r="AW11" s="20">
        <v>0.32146550016617409</v>
      </c>
      <c r="AY11" s="20">
        <v>0.44179960771378879</v>
      </c>
      <c r="AZ11" s="20">
        <v>0.1049348127929093</v>
      </c>
      <c r="BA11" s="20">
        <v>0.37903706880426252</v>
      </c>
      <c r="BB11" s="20">
        <v>0.32310219022902159</v>
      </c>
      <c r="BC11" s="20">
        <v>0.1528349449183736</v>
      </c>
      <c r="BD11" s="20">
        <v>0.30961912765442978</v>
      </c>
      <c r="BE11" s="20">
        <v>0.4361151198650946</v>
      </c>
      <c r="BF11" s="20">
        <v>0.25741760625016252</v>
      </c>
      <c r="BG11" s="20">
        <v>0.37357397685258709</v>
      </c>
    </row>
    <row r="12" spans="2:61" ht="19" customHeight="1" x14ac:dyDescent="0.35">
      <c r="B12" s="22" t="s">
        <v>135</v>
      </c>
      <c r="C12" s="20">
        <v>0.1311299255880764</v>
      </c>
      <c r="D12" s="20">
        <v>0.12727189263841421</v>
      </c>
      <c r="E12" s="20">
        <v>0.1488425079247086</v>
      </c>
      <c r="F12" s="20">
        <v>0.15643380017277919</v>
      </c>
      <c r="G12" s="20">
        <v>0.11563691638012261</v>
      </c>
      <c r="H12" s="20">
        <v>0.1185252058228755</v>
      </c>
      <c r="I12" s="20">
        <v>0.1198859285587373</v>
      </c>
      <c r="K12" s="20">
        <v>9.7918825960122816E-2</v>
      </c>
      <c r="L12" s="20">
        <v>0.16419575732994671</v>
      </c>
      <c r="N12" s="20">
        <v>0.1691353050218268</v>
      </c>
      <c r="O12" s="20">
        <v>0.16577044036298891</v>
      </c>
      <c r="P12" s="20">
        <v>9.0679942115268447E-2</v>
      </c>
      <c r="Q12" s="20">
        <v>0.1322250527829601</v>
      </c>
      <c r="R12" s="20">
        <v>0.1327430364494134</v>
      </c>
      <c r="S12" s="20">
        <v>0.16070924070650749</v>
      </c>
      <c r="T12" s="20">
        <v>6.9075955462672631E-2</v>
      </c>
      <c r="U12" s="20">
        <v>0.14726955012483289</v>
      </c>
      <c r="V12" s="20">
        <v>0.14608108432386149</v>
      </c>
      <c r="W12" s="20">
        <v>0.1479181260013957</v>
      </c>
      <c r="X12" s="20">
        <v>7.9183371847026632E-2</v>
      </c>
      <c r="Y12" s="20">
        <v>0.10625863011984781</v>
      </c>
      <c r="AA12" s="20">
        <v>9.568527929556106E-2</v>
      </c>
      <c r="AB12" s="20">
        <v>0.13814119726943891</v>
      </c>
      <c r="AC12" s="20">
        <v>0.13418324416717831</v>
      </c>
      <c r="AD12" s="20">
        <v>0.1570262611669033</v>
      </c>
      <c r="AF12" s="20">
        <v>9.3822208830995221E-2</v>
      </c>
      <c r="AG12" s="20">
        <v>8.5315526732570354E-2</v>
      </c>
      <c r="AH12" s="20">
        <v>9.8591970808422164E-2</v>
      </c>
      <c r="AI12" s="20">
        <v>0.14139775226886389</v>
      </c>
      <c r="AJ12" s="20">
        <v>9.3613499248801066E-2</v>
      </c>
      <c r="AK12" s="20">
        <v>0.12966090309007361</v>
      </c>
      <c r="AL12" s="20">
        <v>0.25404728140818972</v>
      </c>
      <c r="AM12" s="20">
        <v>0.50499547299150904</v>
      </c>
      <c r="AN12" s="20">
        <v>0.11150118478945539</v>
      </c>
      <c r="AP12" s="20">
        <v>9.3644895819356033E-2</v>
      </c>
      <c r="AQ12" s="20">
        <v>8.1038961351448099E-2</v>
      </c>
      <c r="AR12" s="20">
        <v>0.11554065749987889</v>
      </c>
      <c r="AS12" s="20">
        <v>0.14642137127345781</v>
      </c>
      <c r="AT12" s="20">
        <v>8.7069076046993016E-2</v>
      </c>
      <c r="AU12" s="20">
        <v>0.12914721361093609</v>
      </c>
      <c r="AV12" s="20">
        <v>0.60500338823929922</v>
      </c>
      <c r="AW12" s="20">
        <v>0.21927112640962501</v>
      </c>
      <c r="AY12" s="20">
        <v>9.3800042973006884E-2</v>
      </c>
      <c r="AZ12" s="20">
        <v>8.5040476999880182E-2</v>
      </c>
      <c r="BA12" s="20">
        <v>8.6011125767179841E-2</v>
      </c>
      <c r="BB12" s="20">
        <v>9.7830071514920069E-2</v>
      </c>
      <c r="BC12" s="20">
        <v>7.9254234708879365E-2</v>
      </c>
      <c r="BD12" s="20">
        <v>9.8415433339383435E-2</v>
      </c>
      <c r="BE12" s="20">
        <v>0.37365049890300372</v>
      </c>
      <c r="BF12" s="20">
        <v>0.36271635443301631</v>
      </c>
      <c r="BG12" s="20">
        <v>0.1047800235165474</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0.24344197508683299</v>
      </c>
      <c r="D9" s="20">
        <v>0.16019180960995061</v>
      </c>
      <c r="E9" s="20">
        <v>0.31290227616337968</v>
      </c>
      <c r="F9" s="20">
        <v>0.29164988462473362</v>
      </c>
      <c r="G9" s="20">
        <v>0.23626267468537579</v>
      </c>
      <c r="H9" s="20">
        <v>0.26453669026744231</v>
      </c>
      <c r="I9" s="20">
        <v>0.19542810827967311</v>
      </c>
      <c r="K9" s="20">
        <v>0.25353579298228468</v>
      </c>
      <c r="L9" s="20">
        <v>0.2333618597230698</v>
      </c>
      <c r="N9" s="20">
        <v>0.29589659529906059</v>
      </c>
      <c r="O9" s="20">
        <v>0.19831855848487109</v>
      </c>
      <c r="P9" s="20">
        <v>0.23282741999916651</v>
      </c>
      <c r="Q9" s="20">
        <v>0.24234106660268331</v>
      </c>
      <c r="R9" s="20">
        <v>0.30850217961998633</v>
      </c>
      <c r="S9" s="20">
        <v>0.15360311884729469</v>
      </c>
      <c r="T9" s="20">
        <v>0.2076391763688179</v>
      </c>
      <c r="U9" s="20">
        <v>0.23950290156014489</v>
      </c>
      <c r="V9" s="20">
        <v>0.26970178529984279</v>
      </c>
      <c r="W9" s="20">
        <v>0.2292321332431777</v>
      </c>
      <c r="X9" s="20">
        <v>0.2401206012830279</v>
      </c>
      <c r="Y9" s="20">
        <v>0.22732194462973421</v>
      </c>
      <c r="AA9" s="20">
        <v>0.32989811727786988</v>
      </c>
      <c r="AB9" s="20">
        <v>0.24432040368813629</v>
      </c>
      <c r="AC9" s="20">
        <v>0.19258201819658621</v>
      </c>
      <c r="AD9" s="20">
        <v>0.1946594229812002</v>
      </c>
      <c r="AF9" s="20">
        <v>0.13679169920051129</v>
      </c>
      <c r="AG9" s="20">
        <v>0.41628640696405422</v>
      </c>
      <c r="AH9" s="20">
        <v>0.36299917010909988</v>
      </c>
      <c r="AI9" s="20">
        <v>0.30593482426425023</v>
      </c>
      <c r="AJ9" s="20">
        <v>3.2269469416455449E-2</v>
      </c>
      <c r="AK9" s="20">
        <v>0.28249623024703052</v>
      </c>
      <c r="AL9" s="20">
        <v>0.1371673138585674</v>
      </c>
      <c r="AM9" s="20">
        <v>6.6578276213167822E-2</v>
      </c>
      <c r="AN9" s="20">
        <v>0.18382023615879839</v>
      </c>
      <c r="AP9" s="20">
        <v>0.15580289348817219</v>
      </c>
      <c r="AQ9" s="20">
        <v>0.41781666810123641</v>
      </c>
      <c r="AR9" s="20">
        <v>0.31065788278718037</v>
      </c>
      <c r="AS9" s="20">
        <v>0.25125563848836879</v>
      </c>
      <c r="AT9" s="20">
        <v>4.9442325930776958E-2</v>
      </c>
      <c r="AU9" s="20">
        <v>0.33667495494293309</v>
      </c>
      <c r="AV9" s="20">
        <v>7.6494288889331685E-2</v>
      </c>
      <c r="AW9" s="20">
        <v>0.1527167201374913</v>
      </c>
      <c r="AY9" s="20">
        <v>0.2009540291670493</v>
      </c>
      <c r="AZ9" s="20">
        <v>0.53408807231623801</v>
      </c>
      <c r="BA9" s="20">
        <v>0.32047468157527381</v>
      </c>
      <c r="BB9" s="20">
        <v>0.28972752637809218</v>
      </c>
      <c r="BC9" s="20">
        <v>4.6476454078811028E-2</v>
      </c>
      <c r="BD9" s="20">
        <v>0.34791814084810041</v>
      </c>
      <c r="BE9" s="20">
        <v>5.0458969321319831E-2</v>
      </c>
      <c r="BF9" s="20">
        <v>0.15753868524346959</v>
      </c>
      <c r="BG9" s="20">
        <v>0.19134922142709429</v>
      </c>
    </row>
    <row r="10" spans="2:61" ht="19" customHeight="1" x14ac:dyDescent="0.35">
      <c r="B10" s="22" t="s">
        <v>186</v>
      </c>
      <c r="C10" s="20">
        <v>0.41757030221579933</v>
      </c>
      <c r="D10" s="20">
        <v>0.45188510723497699</v>
      </c>
      <c r="E10" s="20">
        <v>0.34328785913743259</v>
      </c>
      <c r="F10" s="20">
        <v>0.38473839967023948</v>
      </c>
      <c r="G10" s="20">
        <v>0.46775600810282247</v>
      </c>
      <c r="H10" s="20">
        <v>0.38676147099452141</v>
      </c>
      <c r="I10" s="20">
        <v>0.46145289141021772</v>
      </c>
      <c r="K10" s="20">
        <v>0.46187282764863652</v>
      </c>
      <c r="L10" s="20">
        <v>0.37489813142899159</v>
      </c>
      <c r="N10" s="20">
        <v>0.27646780779238322</v>
      </c>
      <c r="O10" s="20">
        <v>0.41339316335796861</v>
      </c>
      <c r="P10" s="20">
        <v>0.39509580873510408</v>
      </c>
      <c r="Q10" s="20">
        <v>0.50623903921160518</v>
      </c>
      <c r="R10" s="20">
        <v>0.44781648007231323</v>
      </c>
      <c r="S10" s="20">
        <v>0.46031732737633552</v>
      </c>
      <c r="T10" s="20">
        <v>0.39173274017342091</v>
      </c>
      <c r="U10" s="20">
        <v>0.40893802389278938</v>
      </c>
      <c r="V10" s="20">
        <v>0.38075336559948242</v>
      </c>
      <c r="W10" s="20">
        <v>0.44868046429820557</v>
      </c>
      <c r="X10" s="20">
        <v>0.41606912804581192</v>
      </c>
      <c r="Y10" s="20">
        <v>0.5008140965020097</v>
      </c>
      <c r="AA10" s="20">
        <v>0.39484232847952411</v>
      </c>
      <c r="AB10" s="20">
        <v>0.38081009356379242</v>
      </c>
      <c r="AC10" s="20">
        <v>0.48614402003071028</v>
      </c>
      <c r="AD10" s="20">
        <v>0.42108112645326418</v>
      </c>
      <c r="AF10" s="20">
        <v>0.61838244017586597</v>
      </c>
      <c r="AG10" s="20">
        <v>0.29789142569631138</v>
      </c>
      <c r="AH10" s="20">
        <v>0.26906099123516353</v>
      </c>
      <c r="AI10" s="20">
        <v>0.30665983473040931</v>
      </c>
      <c r="AJ10" s="20">
        <v>0.76837539386511011</v>
      </c>
      <c r="AK10" s="20">
        <v>0.2254242970930749</v>
      </c>
      <c r="AL10" s="20">
        <v>0.35037457294017732</v>
      </c>
      <c r="AM10" s="20">
        <v>0.24974098163451561</v>
      </c>
      <c r="AN10" s="20">
        <v>0.46084724474489808</v>
      </c>
      <c r="AP10" s="20">
        <v>0.58361896658913837</v>
      </c>
      <c r="AQ10" s="20">
        <v>0.3061305934554221</v>
      </c>
      <c r="AR10" s="20">
        <v>0.29240727518524112</v>
      </c>
      <c r="AS10" s="20">
        <v>0.26158774133183899</v>
      </c>
      <c r="AT10" s="20">
        <v>0.81986817287311509</v>
      </c>
      <c r="AU10" s="20">
        <v>0.1805811084421918</v>
      </c>
      <c r="AV10" s="20">
        <v>9.3449342091114551E-2</v>
      </c>
      <c r="AW10" s="20">
        <v>0.34664494258486322</v>
      </c>
      <c r="AY10" s="20">
        <v>0.43756353606479581</v>
      </c>
      <c r="AZ10" s="20">
        <v>0.21741527642279851</v>
      </c>
      <c r="BA10" s="20">
        <v>0.25835745929740411</v>
      </c>
      <c r="BB10" s="20">
        <v>0.28366379873516262</v>
      </c>
      <c r="BC10" s="20">
        <v>0.84462833818612493</v>
      </c>
      <c r="BD10" s="20">
        <v>0.17155511926934669</v>
      </c>
      <c r="BE10" s="20">
        <v>0.19293267929250821</v>
      </c>
      <c r="BF10" s="20">
        <v>0.3076531779467066</v>
      </c>
      <c r="BG10" s="20">
        <v>0.39867290029220442</v>
      </c>
    </row>
    <row r="11" spans="2:61" ht="32" customHeight="1" x14ac:dyDescent="0.35">
      <c r="B11" s="22" t="s">
        <v>187</v>
      </c>
      <c r="C11" s="20">
        <v>0.21670870520226351</v>
      </c>
      <c r="D11" s="20">
        <v>0.22844708156906129</v>
      </c>
      <c r="E11" s="20">
        <v>0.20829776692874771</v>
      </c>
      <c r="F11" s="20">
        <v>0.19943923754898449</v>
      </c>
      <c r="G11" s="20">
        <v>0.17085997433659911</v>
      </c>
      <c r="H11" s="20">
        <v>0.2554592696708845</v>
      </c>
      <c r="I11" s="20">
        <v>0.24069685109268271</v>
      </c>
      <c r="K11" s="20">
        <v>0.207139577493932</v>
      </c>
      <c r="L11" s="20">
        <v>0.22594041995813829</v>
      </c>
      <c r="N11" s="20">
        <v>0.28068911115371742</v>
      </c>
      <c r="O11" s="20">
        <v>0.21299120785403061</v>
      </c>
      <c r="P11" s="20">
        <v>0.2755034049272046</v>
      </c>
      <c r="Q11" s="20">
        <v>0.1248836496255941</v>
      </c>
      <c r="R11" s="20">
        <v>0.1174322465903516</v>
      </c>
      <c r="S11" s="20">
        <v>0.26059207206142249</v>
      </c>
      <c r="T11" s="20">
        <v>0.30475669476737782</v>
      </c>
      <c r="U11" s="20">
        <v>0.17481064475625269</v>
      </c>
      <c r="V11" s="20">
        <v>0.2157114476371037</v>
      </c>
      <c r="W11" s="20">
        <v>0.20985568785792619</v>
      </c>
      <c r="X11" s="20">
        <v>0.25962735008394727</v>
      </c>
      <c r="Y11" s="20">
        <v>0.19054349718429081</v>
      </c>
      <c r="AA11" s="20">
        <v>0.1868288507291562</v>
      </c>
      <c r="AB11" s="20">
        <v>0.24917830013941539</v>
      </c>
      <c r="AC11" s="20">
        <v>0.22015866267789261</v>
      </c>
      <c r="AD11" s="20">
        <v>0.2100129982939537</v>
      </c>
      <c r="AF11" s="20">
        <v>0.2016988109616111</v>
      </c>
      <c r="AG11" s="20">
        <v>0.16477954993851041</v>
      </c>
      <c r="AH11" s="20">
        <v>0.26747627590987061</v>
      </c>
      <c r="AI11" s="20">
        <v>0.30150918698846102</v>
      </c>
      <c r="AJ11" s="20">
        <v>0.1384845921619805</v>
      </c>
      <c r="AK11" s="20">
        <v>0.37608577964282353</v>
      </c>
      <c r="AL11" s="20">
        <v>0.27314388644929533</v>
      </c>
      <c r="AM11" s="20">
        <v>0.2268872467828589</v>
      </c>
      <c r="AN11" s="20">
        <v>0.21929634758308539</v>
      </c>
      <c r="AP11" s="20">
        <v>0.20471942466629561</v>
      </c>
      <c r="AQ11" s="20">
        <v>0.16864650464505429</v>
      </c>
      <c r="AR11" s="20">
        <v>0.30229679713529728</v>
      </c>
      <c r="AS11" s="20">
        <v>0.35685390874690831</v>
      </c>
      <c r="AT11" s="20">
        <v>8.7243555252654009E-2</v>
      </c>
      <c r="AU11" s="20">
        <v>0.388377071176713</v>
      </c>
      <c r="AV11" s="20">
        <v>0.2380362379296819</v>
      </c>
      <c r="AW11" s="20">
        <v>0.28476245877449607</v>
      </c>
      <c r="AY11" s="20">
        <v>0.28971597273872762</v>
      </c>
      <c r="AZ11" s="20">
        <v>0.1387482973193675</v>
      </c>
      <c r="BA11" s="20">
        <v>0.292235471047676</v>
      </c>
      <c r="BB11" s="20">
        <v>0.30970416506592707</v>
      </c>
      <c r="BC11" s="20">
        <v>7.7136623131463675E-2</v>
      </c>
      <c r="BD11" s="20">
        <v>0.35908847196356142</v>
      </c>
      <c r="BE11" s="20">
        <v>0.41218741052601571</v>
      </c>
      <c r="BF11" s="20">
        <v>0.25006301170110462</v>
      </c>
      <c r="BG11" s="20">
        <v>0.24466650470997259</v>
      </c>
    </row>
    <row r="12" spans="2:61" ht="19" customHeight="1" x14ac:dyDescent="0.35">
      <c r="B12" s="22" t="s">
        <v>135</v>
      </c>
      <c r="C12" s="20">
        <v>0.1222790174951042</v>
      </c>
      <c r="D12" s="20">
        <v>0.15947600158601119</v>
      </c>
      <c r="E12" s="20">
        <v>0.1355120977704401</v>
      </c>
      <c r="F12" s="20">
        <v>0.12417247815604231</v>
      </c>
      <c r="G12" s="20">
        <v>0.1251213428752026</v>
      </c>
      <c r="H12" s="20">
        <v>9.3242569067151643E-2</v>
      </c>
      <c r="I12" s="20">
        <v>0.10242214921742659</v>
      </c>
      <c r="K12" s="20">
        <v>7.7451801875146609E-2</v>
      </c>
      <c r="L12" s="20">
        <v>0.16579958888980029</v>
      </c>
      <c r="N12" s="20">
        <v>0.14694648575483901</v>
      </c>
      <c r="O12" s="20">
        <v>0.1752970703031298</v>
      </c>
      <c r="P12" s="20">
        <v>9.6573366338524855E-2</v>
      </c>
      <c r="Q12" s="20">
        <v>0.1265362445601175</v>
      </c>
      <c r="R12" s="20">
        <v>0.12624909371734891</v>
      </c>
      <c r="S12" s="20">
        <v>0.12548748171494739</v>
      </c>
      <c r="T12" s="20">
        <v>9.5871388690383558E-2</v>
      </c>
      <c r="U12" s="20">
        <v>0.17674842979081301</v>
      </c>
      <c r="V12" s="20">
        <v>0.13383340146357101</v>
      </c>
      <c r="W12" s="20">
        <v>0.1122317146006903</v>
      </c>
      <c r="X12" s="20">
        <v>8.4182920587212856E-2</v>
      </c>
      <c r="Y12" s="20">
        <v>8.1320461683965506E-2</v>
      </c>
      <c r="AA12" s="20">
        <v>8.8430703513449962E-2</v>
      </c>
      <c r="AB12" s="20">
        <v>0.12569120260865599</v>
      </c>
      <c r="AC12" s="20">
        <v>0.1011152990948109</v>
      </c>
      <c r="AD12" s="20">
        <v>0.17424645227158181</v>
      </c>
      <c r="AF12" s="20">
        <v>4.3127049662011717E-2</v>
      </c>
      <c r="AG12" s="20">
        <v>0.1210426174011239</v>
      </c>
      <c r="AH12" s="20">
        <v>0.100463562745866</v>
      </c>
      <c r="AI12" s="20">
        <v>8.5896154016879556E-2</v>
      </c>
      <c r="AJ12" s="20">
        <v>6.0870544556454027E-2</v>
      </c>
      <c r="AK12" s="20">
        <v>0.1159936930170711</v>
      </c>
      <c r="AL12" s="20">
        <v>0.2393142267519599</v>
      </c>
      <c r="AM12" s="20">
        <v>0.45679349536945768</v>
      </c>
      <c r="AN12" s="20">
        <v>0.13603617151321831</v>
      </c>
      <c r="AP12" s="20">
        <v>5.585871525639368E-2</v>
      </c>
      <c r="AQ12" s="20">
        <v>0.107406233798287</v>
      </c>
      <c r="AR12" s="20">
        <v>9.4638044892281462E-2</v>
      </c>
      <c r="AS12" s="20">
        <v>0.1303027114328838</v>
      </c>
      <c r="AT12" s="20">
        <v>4.3445945943453829E-2</v>
      </c>
      <c r="AU12" s="20">
        <v>9.4366865438162015E-2</v>
      </c>
      <c r="AV12" s="20">
        <v>0.59202013108987217</v>
      </c>
      <c r="AW12" s="20">
        <v>0.2158758785031494</v>
      </c>
      <c r="AY12" s="20">
        <v>7.1766462029427353E-2</v>
      </c>
      <c r="AZ12" s="20">
        <v>0.1097483539415961</v>
      </c>
      <c r="BA12" s="20">
        <v>0.12893238807964591</v>
      </c>
      <c r="BB12" s="20">
        <v>0.1169045098208181</v>
      </c>
      <c r="BC12" s="20">
        <v>3.1758584603600322E-2</v>
      </c>
      <c r="BD12" s="20">
        <v>0.1214382679189917</v>
      </c>
      <c r="BE12" s="20">
        <v>0.34442094086015651</v>
      </c>
      <c r="BF12" s="20">
        <v>0.2847451251087193</v>
      </c>
      <c r="BG12" s="20">
        <v>0.1653113735707287</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189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0.31932118399234621</v>
      </c>
      <c r="D9" s="20">
        <v>0.29062932760708549</v>
      </c>
      <c r="E9" s="20">
        <v>0.33064086665937309</v>
      </c>
      <c r="F9" s="20">
        <v>0.33599919501980657</v>
      </c>
      <c r="G9" s="20">
        <v>0.33881856933642213</v>
      </c>
      <c r="H9" s="20">
        <v>0.34863587089369269</v>
      </c>
      <c r="I9" s="20">
        <v>0.2804516839759138</v>
      </c>
      <c r="K9" s="20">
        <v>0.34097898092379603</v>
      </c>
      <c r="L9" s="20">
        <v>0.29735986361024991</v>
      </c>
      <c r="N9" s="20">
        <v>0.37658361955221559</v>
      </c>
      <c r="O9" s="20">
        <v>0.3456489429994421</v>
      </c>
      <c r="P9" s="20">
        <v>0.32953100127892621</v>
      </c>
      <c r="Q9" s="20">
        <v>0.29366428803150452</v>
      </c>
      <c r="R9" s="20">
        <v>0.3834515816521617</v>
      </c>
      <c r="S9" s="20">
        <v>0.29649946146475381</v>
      </c>
      <c r="T9" s="20">
        <v>0.26622888879746959</v>
      </c>
      <c r="U9" s="20">
        <v>0.28781258143650829</v>
      </c>
      <c r="V9" s="20">
        <v>0.34350548886076959</v>
      </c>
      <c r="W9" s="20">
        <v>0.30287393518032768</v>
      </c>
      <c r="X9" s="20">
        <v>0.29447289423193013</v>
      </c>
      <c r="Y9" s="20">
        <v>0.28209206899629141</v>
      </c>
      <c r="AA9" s="20">
        <v>0.42663007601760278</v>
      </c>
      <c r="AB9" s="20">
        <v>0.34969722565578237</v>
      </c>
      <c r="AC9" s="20">
        <v>0.2359600738699377</v>
      </c>
      <c r="AD9" s="20">
        <v>0.2461899374522051</v>
      </c>
      <c r="AF9" s="20">
        <v>0.19054294486522161</v>
      </c>
      <c r="AG9" s="20">
        <v>0.53149934772116247</v>
      </c>
      <c r="AH9" s="20">
        <v>0.43831583310528621</v>
      </c>
      <c r="AI9" s="20">
        <v>0.33989450871682059</v>
      </c>
      <c r="AJ9" s="20">
        <v>8.3007716568168854E-2</v>
      </c>
      <c r="AK9" s="20">
        <v>0.37339067910070622</v>
      </c>
      <c r="AL9" s="20">
        <v>0.1619227817444735</v>
      </c>
      <c r="AM9" s="20">
        <v>0.14873854902675759</v>
      </c>
      <c r="AN9" s="20">
        <v>0.29914702286848238</v>
      </c>
      <c r="AP9" s="20">
        <v>0.17733147229381641</v>
      </c>
      <c r="AQ9" s="20">
        <v>0.53342131700345263</v>
      </c>
      <c r="AR9" s="20">
        <v>0.43815587212167922</v>
      </c>
      <c r="AS9" s="20">
        <v>0.36208692251643693</v>
      </c>
      <c r="AT9" s="20">
        <v>8.4235997185196906E-2</v>
      </c>
      <c r="AU9" s="20">
        <v>0.42524313156687732</v>
      </c>
      <c r="AV9" s="20">
        <v>7.6705876459878641E-2</v>
      </c>
      <c r="AW9" s="20">
        <v>0.21999233656029671</v>
      </c>
      <c r="AY9" s="20">
        <v>0.26545287062409217</v>
      </c>
      <c r="AZ9" s="20">
        <v>0.61977820369816972</v>
      </c>
      <c r="BA9" s="20">
        <v>0.42440276712960262</v>
      </c>
      <c r="BB9" s="20">
        <v>0.42338478743248747</v>
      </c>
      <c r="BC9" s="20">
        <v>7.180678362985736E-2</v>
      </c>
      <c r="BD9" s="20">
        <v>0.43641189205814068</v>
      </c>
      <c r="BE9" s="20">
        <v>9.395285327209138E-2</v>
      </c>
      <c r="BF9" s="20">
        <v>0.22793308028564641</v>
      </c>
      <c r="BG9" s="20">
        <v>0.35048794723770238</v>
      </c>
    </row>
    <row r="10" spans="2:61" ht="19" customHeight="1" x14ac:dyDescent="0.35">
      <c r="B10" s="22" t="s">
        <v>186</v>
      </c>
      <c r="C10" s="20">
        <v>0.31547370933164121</v>
      </c>
      <c r="D10" s="20">
        <v>0.30748459072199891</v>
      </c>
      <c r="E10" s="20">
        <v>0.32065677774027279</v>
      </c>
      <c r="F10" s="20">
        <v>0.32365389167291869</v>
      </c>
      <c r="G10" s="20">
        <v>0.31612829430976869</v>
      </c>
      <c r="H10" s="20">
        <v>0.25871782429278101</v>
      </c>
      <c r="I10" s="20">
        <v>0.34745326731472442</v>
      </c>
      <c r="K10" s="20">
        <v>0.35713242335780909</v>
      </c>
      <c r="L10" s="20">
        <v>0.27601982501476502</v>
      </c>
      <c r="N10" s="20">
        <v>0.14691001624009789</v>
      </c>
      <c r="O10" s="20">
        <v>0.31828156624888382</v>
      </c>
      <c r="P10" s="20">
        <v>0.34896914397054341</v>
      </c>
      <c r="Q10" s="20">
        <v>0.32271372793610509</v>
      </c>
      <c r="R10" s="20">
        <v>0.33831595660201169</v>
      </c>
      <c r="S10" s="20">
        <v>0.33966480729512227</v>
      </c>
      <c r="T10" s="20">
        <v>0.32061071174395928</v>
      </c>
      <c r="U10" s="20">
        <v>0.35606716636041408</v>
      </c>
      <c r="V10" s="20">
        <v>0.312719667075257</v>
      </c>
      <c r="W10" s="20">
        <v>0.30536607126112619</v>
      </c>
      <c r="X10" s="20">
        <v>0.32727848793431058</v>
      </c>
      <c r="Y10" s="20">
        <v>0.37562199500752058</v>
      </c>
      <c r="AA10" s="20">
        <v>0.27327855080859409</v>
      </c>
      <c r="AB10" s="20">
        <v>0.26478188168536931</v>
      </c>
      <c r="AC10" s="20">
        <v>0.39664305409267642</v>
      </c>
      <c r="AD10" s="20">
        <v>0.3431116180166045</v>
      </c>
      <c r="AF10" s="20">
        <v>0.47075778890831088</v>
      </c>
      <c r="AG10" s="20">
        <v>0.2286193161166713</v>
      </c>
      <c r="AH10" s="20">
        <v>0.20223833082520179</v>
      </c>
      <c r="AI10" s="20">
        <v>0.22415683944733289</v>
      </c>
      <c r="AJ10" s="20">
        <v>0.72275856699326946</v>
      </c>
      <c r="AK10" s="20">
        <v>0.1186023627743308</v>
      </c>
      <c r="AL10" s="20">
        <v>0.25319444953775411</v>
      </c>
      <c r="AM10" s="20">
        <v>0.21734577909333261</v>
      </c>
      <c r="AN10" s="20">
        <v>0.31549261092527831</v>
      </c>
      <c r="AP10" s="20">
        <v>0.44141224074205948</v>
      </c>
      <c r="AQ10" s="20">
        <v>0.2280999248680593</v>
      </c>
      <c r="AR10" s="20">
        <v>0.14261656130146619</v>
      </c>
      <c r="AS10" s="20">
        <v>0.1392500314713436</v>
      </c>
      <c r="AT10" s="20">
        <v>0.71663398120703847</v>
      </c>
      <c r="AU10" s="20">
        <v>8.5002068749237297E-2</v>
      </c>
      <c r="AV10" s="20">
        <v>7.9585226747177981E-2</v>
      </c>
      <c r="AW10" s="20">
        <v>0.25702177875244858</v>
      </c>
      <c r="AY10" s="20">
        <v>0.2805009470574375</v>
      </c>
      <c r="AZ10" s="20">
        <v>0.1902704626624547</v>
      </c>
      <c r="BA10" s="20">
        <v>0.13064318450955811</v>
      </c>
      <c r="BB10" s="20">
        <v>0.16208653446622501</v>
      </c>
      <c r="BC10" s="20">
        <v>0.77331429733388601</v>
      </c>
      <c r="BD10" s="20">
        <v>7.4701337067330717E-2</v>
      </c>
      <c r="BE10" s="20">
        <v>8.5710975519883964E-2</v>
      </c>
      <c r="BF10" s="20">
        <v>0.14979002462618901</v>
      </c>
      <c r="BG10" s="20">
        <v>0.1992913380533452</v>
      </c>
    </row>
    <row r="11" spans="2:61" ht="32" customHeight="1" x14ac:dyDescent="0.35">
      <c r="B11" s="22" t="s">
        <v>187</v>
      </c>
      <c r="C11" s="20">
        <v>0.2311941430475617</v>
      </c>
      <c r="D11" s="20">
        <v>0.23930301067361909</v>
      </c>
      <c r="E11" s="20">
        <v>0.21982716074126191</v>
      </c>
      <c r="F11" s="20">
        <v>0.19245585228467599</v>
      </c>
      <c r="G11" s="20">
        <v>0.21587234995918811</v>
      </c>
      <c r="H11" s="20">
        <v>0.27547838924399198</v>
      </c>
      <c r="I11" s="20">
        <v>0.24897609970593279</v>
      </c>
      <c r="K11" s="20">
        <v>0.2146643919951941</v>
      </c>
      <c r="L11" s="20">
        <v>0.24624098128857211</v>
      </c>
      <c r="N11" s="20">
        <v>0.28114918254137039</v>
      </c>
      <c r="O11" s="20">
        <v>0.21501533388078661</v>
      </c>
      <c r="P11" s="20">
        <v>0.24013761350895871</v>
      </c>
      <c r="Q11" s="20">
        <v>0.21956324517597969</v>
      </c>
      <c r="R11" s="20">
        <v>0.16061608845159059</v>
      </c>
      <c r="S11" s="20">
        <v>0.24428370317805859</v>
      </c>
      <c r="T11" s="20">
        <v>0.2824780008152592</v>
      </c>
      <c r="U11" s="20">
        <v>0.1761430421416588</v>
      </c>
      <c r="V11" s="20">
        <v>0.20025117943704879</v>
      </c>
      <c r="W11" s="20">
        <v>0.26962434250093092</v>
      </c>
      <c r="X11" s="20">
        <v>0.29077335850938452</v>
      </c>
      <c r="Y11" s="20">
        <v>0.21594230979543871</v>
      </c>
      <c r="AA11" s="20">
        <v>0.19347476889500431</v>
      </c>
      <c r="AB11" s="20">
        <v>0.25870649107974431</v>
      </c>
      <c r="AC11" s="20">
        <v>0.25743045354126981</v>
      </c>
      <c r="AD11" s="20">
        <v>0.21808724067484511</v>
      </c>
      <c r="AF11" s="20">
        <v>0.26265530868220249</v>
      </c>
      <c r="AG11" s="20">
        <v>0.14908203590926669</v>
      </c>
      <c r="AH11" s="20">
        <v>0.28789827614541991</v>
      </c>
      <c r="AI11" s="20">
        <v>0.26605345648482343</v>
      </c>
      <c r="AJ11" s="20">
        <v>0.15550658285765731</v>
      </c>
      <c r="AK11" s="20">
        <v>0.36116318092001731</v>
      </c>
      <c r="AL11" s="20">
        <v>0.30200478245502221</v>
      </c>
      <c r="AM11" s="20">
        <v>0.1156251706910022</v>
      </c>
      <c r="AN11" s="20">
        <v>0.24110258170546209</v>
      </c>
      <c r="AP11" s="20">
        <v>0.30518827220946471</v>
      </c>
      <c r="AQ11" s="20">
        <v>0.149686681171768</v>
      </c>
      <c r="AR11" s="20">
        <v>0.30711917815604378</v>
      </c>
      <c r="AS11" s="20">
        <v>0.31914107889546772</v>
      </c>
      <c r="AT11" s="20">
        <v>0.12690103053724919</v>
      </c>
      <c r="AU11" s="20">
        <v>0.29717644716256492</v>
      </c>
      <c r="AV11" s="20">
        <v>0.21244314264138309</v>
      </c>
      <c r="AW11" s="20">
        <v>0.29769001731458178</v>
      </c>
      <c r="AY11" s="20">
        <v>0.36691419649891438</v>
      </c>
      <c r="AZ11" s="20">
        <v>9.6361115127392954E-2</v>
      </c>
      <c r="BA11" s="20">
        <v>0.31049427639494598</v>
      </c>
      <c r="BB11" s="20">
        <v>0.30006956082614272</v>
      </c>
      <c r="BC11" s="20">
        <v>0.1003506256550874</v>
      </c>
      <c r="BD11" s="20">
        <v>0.30651107778637021</v>
      </c>
      <c r="BE11" s="20">
        <v>0.44517259576919749</v>
      </c>
      <c r="BF11" s="20">
        <v>0.2866398247908778</v>
      </c>
      <c r="BG11" s="20">
        <v>0.30532957181224568</v>
      </c>
    </row>
    <row r="12" spans="2:61" ht="19" customHeight="1" x14ac:dyDescent="0.35">
      <c r="B12" s="22" t="s">
        <v>135</v>
      </c>
      <c r="C12" s="20">
        <v>0.13401096362845091</v>
      </c>
      <c r="D12" s="20">
        <v>0.1625830709972966</v>
      </c>
      <c r="E12" s="20">
        <v>0.12887519485909241</v>
      </c>
      <c r="F12" s="20">
        <v>0.14789106102259861</v>
      </c>
      <c r="G12" s="20">
        <v>0.12918078639462119</v>
      </c>
      <c r="H12" s="20">
        <v>0.1171679155695342</v>
      </c>
      <c r="I12" s="20">
        <v>0.123118949003429</v>
      </c>
      <c r="K12" s="20">
        <v>8.7224203723200611E-2</v>
      </c>
      <c r="L12" s="20">
        <v>0.1803793300864131</v>
      </c>
      <c r="N12" s="20">
        <v>0.1953571816663163</v>
      </c>
      <c r="O12" s="20">
        <v>0.1210541568708874</v>
      </c>
      <c r="P12" s="20">
        <v>8.1362241241571542E-2</v>
      </c>
      <c r="Q12" s="20">
        <v>0.1640587388564107</v>
      </c>
      <c r="R12" s="20">
        <v>0.11761637329423601</v>
      </c>
      <c r="S12" s="20">
        <v>0.1195520280620655</v>
      </c>
      <c r="T12" s="20">
        <v>0.13068239864331199</v>
      </c>
      <c r="U12" s="20">
        <v>0.17997721006141859</v>
      </c>
      <c r="V12" s="20">
        <v>0.14352366462692431</v>
      </c>
      <c r="W12" s="20">
        <v>0.1221356510576148</v>
      </c>
      <c r="X12" s="20">
        <v>8.7475259324374541E-2</v>
      </c>
      <c r="Y12" s="20">
        <v>0.12634362620074949</v>
      </c>
      <c r="AA12" s="20">
        <v>0.10661660427879879</v>
      </c>
      <c r="AB12" s="20">
        <v>0.12681440157910409</v>
      </c>
      <c r="AC12" s="20">
        <v>0.10996641849611601</v>
      </c>
      <c r="AD12" s="20">
        <v>0.1926112038563452</v>
      </c>
      <c r="AF12" s="20">
        <v>7.6043957544265198E-2</v>
      </c>
      <c r="AG12" s="20">
        <v>9.079930025289959E-2</v>
      </c>
      <c r="AH12" s="20">
        <v>7.154755992409223E-2</v>
      </c>
      <c r="AI12" s="20">
        <v>0.1698951953510231</v>
      </c>
      <c r="AJ12" s="20">
        <v>3.8727133580904523E-2</v>
      </c>
      <c r="AK12" s="20">
        <v>0.1468437772049459</v>
      </c>
      <c r="AL12" s="20">
        <v>0.28287798626275018</v>
      </c>
      <c r="AM12" s="20">
        <v>0.51829050118890763</v>
      </c>
      <c r="AN12" s="20">
        <v>0.14425778450077731</v>
      </c>
      <c r="AP12" s="20">
        <v>7.6068014754659408E-2</v>
      </c>
      <c r="AQ12" s="20">
        <v>8.8792076956719923E-2</v>
      </c>
      <c r="AR12" s="20">
        <v>0.112108388420811</v>
      </c>
      <c r="AS12" s="20">
        <v>0.1795219671167517</v>
      </c>
      <c r="AT12" s="20">
        <v>7.2228991070515378E-2</v>
      </c>
      <c r="AU12" s="20">
        <v>0.19257835252132069</v>
      </c>
      <c r="AV12" s="20">
        <v>0.63126575415156039</v>
      </c>
      <c r="AW12" s="20">
        <v>0.2252958673726729</v>
      </c>
      <c r="AY12" s="20">
        <v>8.7131985819556002E-2</v>
      </c>
      <c r="AZ12" s="20">
        <v>9.3590218511982654E-2</v>
      </c>
      <c r="BA12" s="20">
        <v>0.1344597719658932</v>
      </c>
      <c r="BB12" s="20">
        <v>0.11445911727514491</v>
      </c>
      <c r="BC12" s="20">
        <v>5.4528293381169143E-2</v>
      </c>
      <c r="BD12" s="20">
        <v>0.1823756930881586</v>
      </c>
      <c r="BE12" s="20">
        <v>0.37516357543882728</v>
      </c>
      <c r="BF12" s="20">
        <v>0.3356370702972869</v>
      </c>
      <c r="BG12" s="20">
        <v>0.14489114289670679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0.35040628606805752</v>
      </c>
      <c r="D9" s="20">
        <v>0.33637324956809361</v>
      </c>
      <c r="E9" s="20">
        <v>0.36534624619372191</v>
      </c>
      <c r="F9" s="20">
        <v>0.38534617314720471</v>
      </c>
      <c r="G9" s="20">
        <v>0.34680330009845289</v>
      </c>
      <c r="H9" s="20">
        <v>0.3555750838891249</v>
      </c>
      <c r="I9" s="20">
        <v>0.31891504597462372</v>
      </c>
      <c r="K9" s="20">
        <v>0.37821329564796652</v>
      </c>
      <c r="L9" s="20">
        <v>0.3227199837555888</v>
      </c>
      <c r="N9" s="20">
        <v>0.40762528354081951</v>
      </c>
      <c r="O9" s="20">
        <v>0.30150107125097991</v>
      </c>
      <c r="P9" s="20">
        <v>0.33476637765214362</v>
      </c>
      <c r="Q9" s="20">
        <v>0.29872775315083799</v>
      </c>
      <c r="R9" s="20">
        <v>0.4394695952942263</v>
      </c>
      <c r="S9" s="20">
        <v>0.27264613927201398</v>
      </c>
      <c r="T9" s="20">
        <v>0.3278007431288425</v>
      </c>
      <c r="U9" s="20">
        <v>0.32049561528922882</v>
      </c>
      <c r="V9" s="20">
        <v>0.41366876071577569</v>
      </c>
      <c r="W9" s="20">
        <v>0.33018805187499678</v>
      </c>
      <c r="X9" s="20">
        <v>0.31594384191787489</v>
      </c>
      <c r="Y9" s="20">
        <v>0.31036209659083802</v>
      </c>
      <c r="AA9" s="20">
        <v>0.46268315208001343</v>
      </c>
      <c r="AB9" s="20">
        <v>0.34572653378387369</v>
      </c>
      <c r="AC9" s="20">
        <v>0.28557776941391311</v>
      </c>
      <c r="AD9" s="20">
        <v>0.29212514196983141</v>
      </c>
      <c r="AF9" s="20">
        <v>0.21613115694296961</v>
      </c>
      <c r="AG9" s="20">
        <v>0.58151319733678553</v>
      </c>
      <c r="AH9" s="20">
        <v>0.42456854143697531</v>
      </c>
      <c r="AI9" s="20">
        <v>0.33824735825851698</v>
      </c>
      <c r="AJ9" s="20">
        <v>0.1021366246151892</v>
      </c>
      <c r="AK9" s="20">
        <v>0.3694509684294594</v>
      </c>
      <c r="AL9" s="20">
        <v>0.2107519418199072</v>
      </c>
      <c r="AM9" s="20">
        <v>0.12068831726670361</v>
      </c>
      <c r="AN9" s="20">
        <v>0.34761383806925761</v>
      </c>
      <c r="AP9" s="20">
        <v>0.20673016940117139</v>
      </c>
      <c r="AQ9" s="20">
        <v>0.59677722489194385</v>
      </c>
      <c r="AR9" s="20">
        <v>0.45576706256498201</v>
      </c>
      <c r="AS9" s="20">
        <v>0.34883551370208288</v>
      </c>
      <c r="AT9" s="20">
        <v>8.0585045699862315E-2</v>
      </c>
      <c r="AU9" s="20">
        <v>0.44207564762121282</v>
      </c>
      <c r="AV9" s="20">
        <v>6.6112348854549988E-2</v>
      </c>
      <c r="AW9" s="20">
        <v>0.2514129610222407</v>
      </c>
      <c r="AY9" s="20">
        <v>0.29034435034628819</v>
      </c>
      <c r="AZ9" s="20">
        <v>0.70567579656906909</v>
      </c>
      <c r="BA9" s="20">
        <v>0.4447617185119187</v>
      </c>
      <c r="BB9" s="20">
        <v>0.41852798985584883</v>
      </c>
      <c r="BC9" s="20">
        <v>9.2306501544444627E-2</v>
      </c>
      <c r="BD9" s="20">
        <v>0.46983410215549171</v>
      </c>
      <c r="BE9" s="20">
        <v>9.792004738444024E-2</v>
      </c>
      <c r="BF9" s="20">
        <v>0.29301371706050189</v>
      </c>
      <c r="BG9" s="20">
        <v>0.29773538462596433</v>
      </c>
    </row>
    <row r="10" spans="2:61" ht="19" customHeight="1" x14ac:dyDescent="0.35">
      <c r="B10" s="22" t="s">
        <v>186</v>
      </c>
      <c r="C10" s="20">
        <v>0.25415494158846708</v>
      </c>
      <c r="D10" s="20">
        <v>0.23357958220313799</v>
      </c>
      <c r="E10" s="20">
        <v>0.26518865795826557</v>
      </c>
      <c r="F10" s="20">
        <v>0.25234057669026538</v>
      </c>
      <c r="G10" s="20">
        <v>0.26914192396609538</v>
      </c>
      <c r="H10" s="20">
        <v>0.22050902867976091</v>
      </c>
      <c r="I10" s="20">
        <v>0.27081051722938732</v>
      </c>
      <c r="K10" s="20">
        <v>0.28659158771974452</v>
      </c>
      <c r="L10" s="20">
        <v>0.22347093494492751</v>
      </c>
      <c r="N10" s="20">
        <v>0.1404608628248592</v>
      </c>
      <c r="O10" s="20">
        <v>0.29443321316363552</v>
      </c>
      <c r="P10" s="20">
        <v>0.31086255681977032</v>
      </c>
      <c r="Q10" s="20">
        <v>0.29656273866622451</v>
      </c>
      <c r="R10" s="20">
        <v>0.23303991011439221</v>
      </c>
      <c r="S10" s="20">
        <v>0.25639148705338138</v>
      </c>
      <c r="T10" s="20">
        <v>0.29580979840499672</v>
      </c>
      <c r="U10" s="20">
        <v>0.30558758884899828</v>
      </c>
      <c r="V10" s="20">
        <v>0.22465257375579981</v>
      </c>
      <c r="W10" s="20">
        <v>0.23102892778913819</v>
      </c>
      <c r="X10" s="20">
        <v>0.2514570719995271</v>
      </c>
      <c r="Y10" s="20">
        <v>0.32583709634453889</v>
      </c>
      <c r="AA10" s="20">
        <v>0.20157074191440291</v>
      </c>
      <c r="AB10" s="20">
        <v>0.20901764078518559</v>
      </c>
      <c r="AC10" s="20">
        <v>0.33470460651159539</v>
      </c>
      <c r="AD10" s="20">
        <v>0.28760992143892422</v>
      </c>
      <c r="AF10" s="20">
        <v>0.37317093613261021</v>
      </c>
      <c r="AG10" s="20">
        <v>0.16773825841440401</v>
      </c>
      <c r="AH10" s="20">
        <v>0.1658961662214645</v>
      </c>
      <c r="AI10" s="20">
        <v>0.23900679691764051</v>
      </c>
      <c r="AJ10" s="20">
        <v>0.63693948071092166</v>
      </c>
      <c r="AK10" s="20">
        <v>9.4146154813822519E-2</v>
      </c>
      <c r="AL10" s="20">
        <v>0.22554001525713591</v>
      </c>
      <c r="AM10" s="20">
        <v>0.15603463370758949</v>
      </c>
      <c r="AN10" s="20">
        <v>0.2471486527954016</v>
      </c>
      <c r="AP10" s="20">
        <v>0.31357778796512081</v>
      </c>
      <c r="AQ10" s="20">
        <v>0.16154622298163809</v>
      </c>
      <c r="AR10" s="20">
        <v>0.11035501142943061</v>
      </c>
      <c r="AS10" s="20">
        <v>0.130811612841228</v>
      </c>
      <c r="AT10" s="20">
        <v>0.68207190815631502</v>
      </c>
      <c r="AU10" s="20">
        <v>7.5797004925393791E-2</v>
      </c>
      <c r="AV10" s="20">
        <v>5.9339411387197033E-2</v>
      </c>
      <c r="AW10" s="20">
        <v>0.20739295128088309</v>
      </c>
      <c r="AY10" s="20">
        <v>0.16769649788429941</v>
      </c>
      <c r="AZ10" s="20">
        <v>0.10896191155208219</v>
      </c>
      <c r="BA10" s="20">
        <v>9.2459051722433808E-2</v>
      </c>
      <c r="BB10" s="20">
        <v>0.13622074751497129</v>
      </c>
      <c r="BC10" s="20">
        <v>0.68485257618928641</v>
      </c>
      <c r="BD10" s="20">
        <v>8.1278025429684125E-2</v>
      </c>
      <c r="BE10" s="20">
        <v>7.3325176430102695E-2</v>
      </c>
      <c r="BF10" s="20">
        <v>0.1098649356109645</v>
      </c>
      <c r="BG10" s="20">
        <v>0.22488764321164131</v>
      </c>
    </row>
    <row r="11" spans="2:61" ht="32" customHeight="1" x14ac:dyDescent="0.35">
      <c r="B11" s="22" t="s">
        <v>187</v>
      </c>
      <c r="C11" s="20">
        <v>0.26126144083642749</v>
      </c>
      <c r="D11" s="20">
        <v>0.26639497467652778</v>
      </c>
      <c r="E11" s="20">
        <v>0.2274607981720646</v>
      </c>
      <c r="F11" s="20">
        <v>0.22469190653185711</v>
      </c>
      <c r="G11" s="20">
        <v>0.26307958456649949</v>
      </c>
      <c r="H11" s="20">
        <v>0.29006673321198362</v>
      </c>
      <c r="I11" s="20">
        <v>0.29395675854973069</v>
      </c>
      <c r="K11" s="20">
        <v>0.24433629419823219</v>
      </c>
      <c r="L11" s="20">
        <v>0.27665805437782831</v>
      </c>
      <c r="N11" s="20">
        <v>0.28905358962481259</v>
      </c>
      <c r="O11" s="20">
        <v>0.2822046462186889</v>
      </c>
      <c r="P11" s="20">
        <v>0.29317036135304358</v>
      </c>
      <c r="Q11" s="20">
        <v>0.23901628018765469</v>
      </c>
      <c r="R11" s="20">
        <v>0.17764643346036671</v>
      </c>
      <c r="S11" s="20">
        <v>0.33047336220112672</v>
      </c>
      <c r="T11" s="20">
        <v>0.28739113337329381</v>
      </c>
      <c r="U11" s="20">
        <v>0.20689261202299439</v>
      </c>
      <c r="V11" s="20">
        <v>0.226048215036703</v>
      </c>
      <c r="W11" s="20">
        <v>0.28710663637787548</v>
      </c>
      <c r="X11" s="20">
        <v>0.32148611922150311</v>
      </c>
      <c r="Y11" s="20">
        <v>0.25692888513895168</v>
      </c>
      <c r="AA11" s="20">
        <v>0.23384930190683509</v>
      </c>
      <c r="AB11" s="20">
        <v>0.29488905941610632</v>
      </c>
      <c r="AC11" s="20">
        <v>0.27080876844036289</v>
      </c>
      <c r="AD11" s="20">
        <v>0.24819828387775461</v>
      </c>
      <c r="AF11" s="20">
        <v>0.31532633759657802</v>
      </c>
      <c r="AG11" s="20">
        <v>0.15805259344558181</v>
      </c>
      <c r="AH11" s="20">
        <v>0.30962291927679508</v>
      </c>
      <c r="AI11" s="20">
        <v>0.30345586505904398</v>
      </c>
      <c r="AJ11" s="20">
        <v>0.20384314563565439</v>
      </c>
      <c r="AK11" s="20">
        <v>0.34458787852669248</v>
      </c>
      <c r="AL11" s="20">
        <v>0.32367513518380098</v>
      </c>
      <c r="AM11" s="20">
        <v>0.22302922367248429</v>
      </c>
      <c r="AN11" s="20">
        <v>0.26786284162711238</v>
      </c>
      <c r="AP11" s="20">
        <v>0.37119251235206702</v>
      </c>
      <c r="AQ11" s="20">
        <v>0.16195717695983991</v>
      </c>
      <c r="AR11" s="20">
        <v>0.33341030373587638</v>
      </c>
      <c r="AS11" s="20">
        <v>0.35477971963076099</v>
      </c>
      <c r="AT11" s="20">
        <v>0.17213061124961451</v>
      </c>
      <c r="AU11" s="20">
        <v>0.30636241807541348</v>
      </c>
      <c r="AV11" s="20">
        <v>0.2683254123513758</v>
      </c>
      <c r="AW11" s="20">
        <v>0.31150812760806113</v>
      </c>
      <c r="AY11" s="20">
        <v>0.45058007446604709</v>
      </c>
      <c r="AZ11" s="20">
        <v>0.1093068617425192</v>
      </c>
      <c r="BA11" s="20">
        <v>0.34223822652514713</v>
      </c>
      <c r="BB11" s="20">
        <v>0.31614814305144651</v>
      </c>
      <c r="BC11" s="20">
        <v>0.13841305107499521</v>
      </c>
      <c r="BD11" s="20">
        <v>0.29612742974401179</v>
      </c>
      <c r="BE11" s="20">
        <v>0.48348636870259321</v>
      </c>
      <c r="BF11" s="20">
        <v>0.26039418066010622</v>
      </c>
      <c r="BG11" s="20">
        <v>0.3677023269349779</v>
      </c>
    </row>
    <row r="12" spans="2:61" ht="19" customHeight="1" x14ac:dyDescent="0.35">
      <c r="B12" s="22" t="s">
        <v>135</v>
      </c>
      <c r="C12" s="20">
        <v>0.13417733150704789</v>
      </c>
      <c r="D12" s="20">
        <v>0.1636521935522407</v>
      </c>
      <c r="E12" s="20">
        <v>0.1420042976759481</v>
      </c>
      <c r="F12" s="20">
        <v>0.1376213436306728</v>
      </c>
      <c r="G12" s="20">
        <v>0.1209751913689522</v>
      </c>
      <c r="H12" s="20">
        <v>0.13384915421913071</v>
      </c>
      <c r="I12" s="20">
        <v>0.11631767824625849</v>
      </c>
      <c r="K12" s="20">
        <v>9.0858822434056796E-2</v>
      </c>
      <c r="L12" s="20">
        <v>0.17715102692165549</v>
      </c>
      <c r="N12" s="20">
        <v>0.16286026400950879</v>
      </c>
      <c r="O12" s="20">
        <v>0.1218610693666958</v>
      </c>
      <c r="P12" s="20">
        <v>6.1200704175042232E-2</v>
      </c>
      <c r="Q12" s="20">
        <v>0.16569322799528269</v>
      </c>
      <c r="R12" s="20">
        <v>0.14984406113101501</v>
      </c>
      <c r="S12" s="20">
        <v>0.14048901147347809</v>
      </c>
      <c r="T12" s="20">
        <v>8.8998325092867037E-2</v>
      </c>
      <c r="U12" s="20">
        <v>0.16702418383877851</v>
      </c>
      <c r="V12" s="20">
        <v>0.1356304504917214</v>
      </c>
      <c r="W12" s="20">
        <v>0.15167638395798921</v>
      </c>
      <c r="X12" s="20">
        <v>0.1111129668610947</v>
      </c>
      <c r="Y12" s="20">
        <v>0.10687192192567151</v>
      </c>
      <c r="AA12" s="20">
        <v>0.1018968040987487</v>
      </c>
      <c r="AB12" s="20">
        <v>0.15036676601483451</v>
      </c>
      <c r="AC12" s="20">
        <v>0.1089088556341284</v>
      </c>
      <c r="AD12" s="20">
        <v>0.17206665271348989</v>
      </c>
      <c r="AF12" s="20">
        <v>9.5371569327842229E-2</v>
      </c>
      <c r="AG12" s="20">
        <v>9.2695950803228525E-2</v>
      </c>
      <c r="AH12" s="20">
        <v>9.9912373064765206E-2</v>
      </c>
      <c r="AI12" s="20">
        <v>0.11928997976479851</v>
      </c>
      <c r="AJ12" s="20">
        <v>5.7080749038234707E-2</v>
      </c>
      <c r="AK12" s="20">
        <v>0.1918149982300256</v>
      </c>
      <c r="AL12" s="20">
        <v>0.24003290773915589</v>
      </c>
      <c r="AM12" s="20">
        <v>0.50024782535322254</v>
      </c>
      <c r="AN12" s="20">
        <v>0.13737466750822849</v>
      </c>
      <c r="AP12" s="20">
        <v>0.1084995302816408</v>
      </c>
      <c r="AQ12" s="20">
        <v>7.9719375166577927E-2</v>
      </c>
      <c r="AR12" s="20">
        <v>0.10046762226971109</v>
      </c>
      <c r="AS12" s="20">
        <v>0.16557315382592799</v>
      </c>
      <c r="AT12" s="20">
        <v>6.5212434894208055E-2</v>
      </c>
      <c r="AU12" s="20">
        <v>0.17576492937797991</v>
      </c>
      <c r="AV12" s="20">
        <v>0.60622282740687738</v>
      </c>
      <c r="AW12" s="20">
        <v>0.22968596008881501</v>
      </c>
      <c r="AY12" s="20">
        <v>9.1379077303365433E-2</v>
      </c>
      <c r="AZ12" s="20">
        <v>7.6055430136329552E-2</v>
      </c>
      <c r="BA12" s="20">
        <v>0.12054100324050041</v>
      </c>
      <c r="BB12" s="20">
        <v>0.12910311957773329</v>
      </c>
      <c r="BC12" s="20">
        <v>8.4427871191273832E-2</v>
      </c>
      <c r="BD12" s="20">
        <v>0.15276044267081229</v>
      </c>
      <c r="BE12" s="20">
        <v>0.34526840748286391</v>
      </c>
      <c r="BF12" s="20">
        <v>0.33672716666842761</v>
      </c>
      <c r="BG12" s="20">
        <v>0.1096746452274166</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0.38450297110987008</v>
      </c>
      <c r="D9" s="20">
        <v>0.33653068205654763</v>
      </c>
      <c r="E9" s="20">
        <v>0.41388479012089902</v>
      </c>
      <c r="F9" s="20">
        <v>0.43522948904912201</v>
      </c>
      <c r="G9" s="20">
        <v>0.36171387587005172</v>
      </c>
      <c r="H9" s="20">
        <v>0.40943945276360072</v>
      </c>
      <c r="I9" s="20">
        <v>0.35343132280664102</v>
      </c>
      <c r="K9" s="20">
        <v>0.41554524805956777</v>
      </c>
      <c r="L9" s="20">
        <v>0.35256877372370321</v>
      </c>
      <c r="N9" s="20">
        <v>0.41206985450163458</v>
      </c>
      <c r="O9" s="20">
        <v>0.41980638546086457</v>
      </c>
      <c r="P9" s="20">
        <v>0.36291742343691707</v>
      </c>
      <c r="Q9" s="20">
        <v>0.36450812464050059</v>
      </c>
      <c r="R9" s="20">
        <v>0.46226914695062737</v>
      </c>
      <c r="S9" s="20">
        <v>0.32897923041159549</v>
      </c>
      <c r="T9" s="20">
        <v>0.34244862692159228</v>
      </c>
      <c r="U9" s="20">
        <v>0.37034324476473629</v>
      </c>
      <c r="V9" s="20">
        <v>0.43765176000388822</v>
      </c>
      <c r="W9" s="20">
        <v>0.36637465345791648</v>
      </c>
      <c r="X9" s="20">
        <v>0.34455793078822039</v>
      </c>
      <c r="Y9" s="20">
        <v>0.3465042437933934</v>
      </c>
      <c r="AA9" s="20">
        <v>0.52408571172484253</v>
      </c>
      <c r="AB9" s="20">
        <v>0.38959990993472599</v>
      </c>
      <c r="AC9" s="20">
        <v>0.3241185446696303</v>
      </c>
      <c r="AD9" s="20">
        <v>0.28275880866588959</v>
      </c>
      <c r="AF9" s="20">
        <v>0.263451123589861</v>
      </c>
      <c r="AG9" s="20">
        <v>0.60663171716812692</v>
      </c>
      <c r="AH9" s="20">
        <v>0.53075787664219853</v>
      </c>
      <c r="AI9" s="20">
        <v>0.37525583836006782</v>
      </c>
      <c r="AJ9" s="20">
        <v>0.1121211621791684</v>
      </c>
      <c r="AK9" s="20">
        <v>0.42053083898587612</v>
      </c>
      <c r="AL9" s="20">
        <v>0.21667102831297211</v>
      </c>
      <c r="AM9" s="20">
        <v>0.1327997994832828</v>
      </c>
      <c r="AN9" s="20">
        <v>0.36733643262661669</v>
      </c>
      <c r="AP9" s="20">
        <v>0.24194668054596069</v>
      </c>
      <c r="AQ9" s="20">
        <v>0.61454494093871559</v>
      </c>
      <c r="AR9" s="20">
        <v>0.5033527729776458</v>
      </c>
      <c r="AS9" s="20">
        <v>0.44639880883898531</v>
      </c>
      <c r="AT9" s="20">
        <v>0.15472243658655349</v>
      </c>
      <c r="AU9" s="20">
        <v>0.46974544773255711</v>
      </c>
      <c r="AV9" s="20">
        <v>7.6705876459878641E-2</v>
      </c>
      <c r="AW9" s="20">
        <v>0.26102806707352227</v>
      </c>
      <c r="AY9" s="20">
        <v>0.32343155857618822</v>
      </c>
      <c r="AZ9" s="20">
        <v>0.70555617753912847</v>
      </c>
      <c r="BA9" s="20">
        <v>0.51806348230189292</v>
      </c>
      <c r="BB9" s="20">
        <v>0.52061015593575977</v>
      </c>
      <c r="BC9" s="20">
        <v>0.12641544946876351</v>
      </c>
      <c r="BD9" s="20">
        <v>0.47616916900828038</v>
      </c>
      <c r="BE9" s="20">
        <v>9.9096177869548399E-2</v>
      </c>
      <c r="BF9" s="20">
        <v>0.31444407905970051</v>
      </c>
      <c r="BG9" s="20">
        <v>0.33966397744285581</v>
      </c>
    </row>
    <row r="10" spans="2:61" ht="19" customHeight="1" x14ac:dyDescent="0.35">
      <c r="B10" s="22" t="s">
        <v>186</v>
      </c>
      <c r="C10" s="20">
        <v>0.23009143909608301</v>
      </c>
      <c r="D10" s="20">
        <v>0.28666039916387981</v>
      </c>
      <c r="E10" s="20">
        <v>0.2342913568034414</v>
      </c>
      <c r="F10" s="20">
        <v>0.21105164902558149</v>
      </c>
      <c r="G10" s="20">
        <v>0.26550577682753401</v>
      </c>
      <c r="H10" s="20">
        <v>0.17661478223221569</v>
      </c>
      <c r="I10" s="20">
        <v>0.21161311862492191</v>
      </c>
      <c r="K10" s="20">
        <v>0.24621834527828271</v>
      </c>
      <c r="L10" s="20">
        <v>0.21527304723036961</v>
      </c>
      <c r="N10" s="20">
        <v>0.14210808313836229</v>
      </c>
      <c r="O10" s="20">
        <v>0.20338401193194369</v>
      </c>
      <c r="P10" s="20">
        <v>0.25270913372669868</v>
      </c>
      <c r="Q10" s="20">
        <v>0.24683318821728409</v>
      </c>
      <c r="R10" s="20">
        <v>0.23201154540564339</v>
      </c>
      <c r="S10" s="20">
        <v>0.195417285160807</v>
      </c>
      <c r="T10" s="20">
        <v>0.25972654075982948</v>
      </c>
      <c r="U10" s="20">
        <v>0.28718564319277079</v>
      </c>
      <c r="V10" s="20">
        <v>0.2450895596526779</v>
      </c>
      <c r="W10" s="20">
        <v>0.20158236260864931</v>
      </c>
      <c r="X10" s="20">
        <v>0.22690923290354811</v>
      </c>
      <c r="Y10" s="20">
        <v>0.27599876302241882</v>
      </c>
      <c r="AA10" s="20">
        <v>0.18791281862834691</v>
      </c>
      <c r="AB10" s="20">
        <v>0.18453324694346199</v>
      </c>
      <c r="AC10" s="20">
        <v>0.28690853172697722</v>
      </c>
      <c r="AD10" s="20">
        <v>0.27358650310450783</v>
      </c>
      <c r="AF10" s="20">
        <v>0.31074497642851029</v>
      </c>
      <c r="AG10" s="20">
        <v>0.1636702251084825</v>
      </c>
      <c r="AH10" s="20">
        <v>0.13564658620201189</v>
      </c>
      <c r="AI10" s="20">
        <v>0.23564834954554431</v>
      </c>
      <c r="AJ10" s="20">
        <v>0.60536928549593627</v>
      </c>
      <c r="AK10" s="20">
        <v>9.5154361777381097E-2</v>
      </c>
      <c r="AL10" s="20">
        <v>0.20662989254212269</v>
      </c>
      <c r="AM10" s="20">
        <v>0.17338407195353159</v>
      </c>
      <c r="AN10" s="20">
        <v>0.23946480723263541</v>
      </c>
      <c r="AP10" s="20">
        <v>0.29043334699266021</v>
      </c>
      <c r="AQ10" s="20">
        <v>0.1500277668462448</v>
      </c>
      <c r="AR10" s="20">
        <v>0.1474535849079284</v>
      </c>
      <c r="AS10" s="20">
        <v>0.12274694110748489</v>
      </c>
      <c r="AT10" s="20">
        <v>0.56875185840162767</v>
      </c>
      <c r="AU10" s="20">
        <v>7.3188083788433167E-2</v>
      </c>
      <c r="AV10" s="20">
        <v>0.1213336029676152</v>
      </c>
      <c r="AW10" s="20">
        <v>0.1796373331357424</v>
      </c>
      <c r="AY10" s="20">
        <v>0.18080802584597669</v>
      </c>
      <c r="AZ10" s="20">
        <v>0.1190495862287386</v>
      </c>
      <c r="BA10" s="20">
        <v>4.9763432180229057E-2</v>
      </c>
      <c r="BB10" s="20">
        <v>0.1145162314097099</v>
      </c>
      <c r="BC10" s="20">
        <v>0.61075531538680417</v>
      </c>
      <c r="BD10" s="20">
        <v>0.10692391890126481</v>
      </c>
      <c r="BE10" s="20">
        <v>7.656670172615597E-2</v>
      </c>
      <c r="BF10" s="20">
        <v>7.351834067753299E-2</v>
      </c>
      <c r="BG10" s="20">
        <v>0.1615049320725814</v>
      </c>
    </row>
    <row r="11" spans="2:61" ht="32" customHeight="1" x14ac:dyDescent="0.35">
      <c r="B11" s="22" t="s">
        <v>187</v>
      </c>
      <c r="C11" s="20">
        <v>0.25585101058292398</v>
      </c>
      <c r="D11" s="20">
        <v>0.24112260259363419</v>
      </c>
      <c r="E11" s="20">
        <v>0.22611034478835021</v>
      </c>
      <c r="F11" s="20">
        <v>0.20496625507085151</v>
      </c>
      <c r="G11" s="20">
        <v>0.24299666574930351</v>
      </c>
      <c r="H11" s="20">
        <v>0.28942445112301968</v>
      </c>
      <c r="I11" s="20">
        <v>0.31868018737067549</v>
      </c>
      <c r="K11" s="20">
        <v>0.24799621172479511</v>
      </c>
      <c r="L11" s="20">
        <v>0.2635693710929472</v>
      </c>
      <c r="N11" s="20">
        <v>0.28691521501362888</v>
      </c>
      <c r="O11" s="20">
        <v>0.25649977144357211</v>
      </c>
      <c r="P11" s="20">
        <v>0.28576609619452831</v>
      </c>
      <c r="Q11" s="20">
        <v>0.20717743769434971</v>
      </c>
      <c r="R11" s="20">
        <v>0.17773030336772269</v>
      </c>
      <c r="S11" s="20">
        <v>0.36542818657964748</v>
      </c>
      <c r="T11" s="20">
        <v>0.30923483131824497</v>
      </c>
      <c r="U11" s="20">
        <v>0.18433411687473891</v>
      </c>
      <c r="V11" s="20">
        <v>0.19963779973329679</v>
      </c>
      <c r="W11" s="20">
        <v>0.28704067673491868</v>
      </c>
      <c r="X11" s="20">
        <v>0.31496504814650073</v>
      </c>
      <c r="Y11" s="20">
        <v>0.24699699750344981</v>
      </c>
      <c r="AA11" s="20">
        <v>0.20047035556110729</v>
      </c>
      <c r="AB11" s="20">
        <v>0.29062667453930519</v>
      </c>
      <c r="AC11" s="20">
        <v>0.26256221158832888</v>
      </c>
      <c r="AD11" s="20">
        <v>0.27152158112843411</v>
      </c>
      <c r="AF11" s="20">
        <v>0.33435681327370831</v>
      </c>
      <c r="AG11" s="20">
        <v>0.1405312917940606</v>
      </c>
      <c r="AH11" s="20">
        <v>0.26057796655342058</v>
      </c>
      <c r="AI11" s="20">
        <v>0.2886185874124011</v>
      </c>
      <c r="AJ11" s="20">
        <v>0.2002594387855024</v>
      </c>
      <c r="AK11" s="20">
        <v>0.38576823995566312</v>
      </c>
      <c r="AL11" s="20">
        <v>0.30387980867663639</v>
      </c>
      <c r="AM11" s="20">
        <v>0.17746782869896721</v>
      </c>
      <c r="AN11" s="20">
        <v>0.279067123525712</v>
      </c>
      <c r="AP11" s="20">
        <v>0.36255644616466798</v>
      </c>
      <c r="AQ11" s="20">
        <v>0.1552423620451284</v>
      </c>
      <c r="AR11" s="20">
        <v>0.2423744889921618</v>
      </c>
      <c r="AS11" s="20">
        <v>0.32380043871202002</v>
      </c>
      <c r="AT11" s="20">
        <v>0.1987072605538327</v>
      </c>
      <c r="AU11" s="20">
        <v>0.38266080802685037</v>
      </c>
      <c r="AV11" s="20">
        <v>0.23146416024137501</v>
      </c>
      <c r="AW11" s="20">
        <v>0.32174098850309402</v>
      </c>
      <c r="AY11" s="20">
        <v>0.40959297359724639</v>
      </c>
      <c r="AZ11" s="20">
        <v>8.392161808437168E-2</v>
      </c>
      <c r="BA11" s="20">
        <v>0.3482324886990773</v>
      </c>
      <c r="BB11" s="20">
        <v>0.293366958887264</v>
      </c>
      <c r="BC11" s="20">
        <v>0.18170905315870811</v>
      </c>
      <c r="BD11" s="20">
        <v>0.34005264941576591</v>
      </c>
      <c r="BE11" s="20">
        <v>0.45372229851883572</v>
      </c>
      <c r="BF11" s="20">
        <v>0.2372793265584395</v>
      </c>
      <c r="BG11" s="20">
        <v>0.37710764010473052</v>
      </c>
    </row>
    <row r="12" spans="2:61" ht="19" customHeight="1" x14ac:dyDescent="0.35">
      <c r="B12" s="22" t="s">
        <v>135</v>
      </c>
      <c r="C12" s="20">
        <v>0.1295545792111229</v>
      </c>
      <c r="D12" s="20">
        <v>0.1356863161859386</v>
      </c>
      <c r="E12" s="20">
        <v>0.12571350828730971</v>
      </c>
      <c r="F12" s="20">
        <v>0.1487526068544448</v>
      </c>
      <c r="G12" s="20">
        <v>0.12978368155311079</v>
      </c>
      <c r="H12" s="20">
        <v>0.1245213138811638</v>
      </c>
      <c r="I12" s="20">
        <v>0.1162753711977618</v>
      </c>
      <c r="K12" s="20">
        <v>9.0240194937354343E-2</v>
      </c>
      <c r="L12" s="20">
        <v>0.16858880795298009</v>
      </c>
      <c r="N12" s="20">
        <v>0.1589068473463742</v>
      </c>
      <c r="O12" s="20">
        <v>0.12030983116361969</v>
      </c>
      <c r="P12" s="20">
        <v>9.8607346641855845E-2</v>
      </c>
      <c r="Q12" s="20">
        <v>0.18148124944786559</v>
      </c>
      <c r="R12" s="20">
        <v>0.12798900427600651</v>
      </c>
      <c r="S12" s="20">
        <v>0.11017529784794999</v>
      </c>
      <c r="T12" s="20">
        <v>8.8590001000333235E-2</v>
      </c>
      <c r="U12" s="20">
        <v>0.1581369951677539</v>
      </c>
      <c r="V12" s="20">
        <v>0.1176208806101368</v>
      </c>
      <c r="W12" s="20">
        <v>0.14500230719851531</v>
      </c>
      <c r="X12" s="20">
        <v>0.1135677881617308</v>
      </c>
      <c r="Y12" s="20">
        <v>0.1304999956807382</v>
      </c>
      <c r="AA12" s="20">
        <v>8.7531114085703368E-2</v>
      </c>
      <c r="AB12" s="20">
        <v>0.1352401685825067</v>
      </c>
      <c r="AC12" s="20">
        <v>0.1264107120150634</v>
      </c>
      <c r="AD12" s="20">
        <v>0.17213310710116861</v>
      </c>
      <c r="AF12" s="20">
        <v>9.1447086707920525E-2</v>
      </c>
      <c r="AG12" s="20">
        <v>8.9166765929329886E-2</v>
      </c>
      <c r="AH12" s="20">
        <v>7.3017570602368811E-2</v>
      </c>
      <c r="AI12" s="20">
        <v>0.1004772246819868</v>
      </c>
      <c r="AJ12" s="20">
        <v>8.2250113539392863E-2</v>
      </c>
      <c r="AK12" s="20">
        <v>9.8546559281079762E-2</v>
      </c>
      <c r="AL12" s="20">
        <v>0.27281927046826882</v>
      </c>
      <c r="AM12" s="20">
        <v>0.51634829986421837</v>
      </c>
      <c r="AN12" s="20">
        <v>0.1141316366150361</v>
      </c>
      <c r="AP12" s="20">
        <v>0.1050635262967111</v>
      </c>
      <c r="AQ12" s="20">
        <v>8.0184930169911059E-2</v>
      </c>
      <c r="AR12" s="20">
        <v>0.1068191531222641</v>
      </c>
      <c r="AS12" s="20">
        <v>0.10705381134150969</v>
      </c>
      <c r="AT12" s="20">
        <v>7.7818444457986122E-2</v>
      </c>
      <c r="AU12" s="20">
        <v>7.4405660452159419E-2</v>
      </c>
      <c r="AV12" s="20">
        <v>0.57049636033113138</v>
      </c>
      <c r="AW12" s="20">
        <v>0.2375936112876412</v>
      </c>
      <c r="AY12" s="20">
        <v>8.6167441980588746E-2</v>
      </c>
      <c r="AZ12" s="20">
        <v>9.1472618147761267E-2</v>
      </c>
      <c r="BA12" s="20">
        <v>8.3940596818800534E-2</v>
      </c>
      <c r="BB12" s="20">
        <v>7.1506653767266282E-2</v>
      </c>
      <c r="BC12" s="20">
        <v>8.1120181985724182E-2</v>
      </c>
      <c r="BD12" s="20">
        <v>7.6854262674689089E-2</v>
      </c>
      <c r="BE12" s="20">
        <v>0.37061482188546002</v>
      </c>
      <c r="BF12" s="20">
        <v>0.37475825370432703</v>
      </c>
      <c r="BG12" s="20">
        <v>0.1217234503798324</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81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46" customHeight="1" x14ac:dyDescent="0.35">
      <c r="B9" s="22" t="s">
        <v>82</v>
      </c>
      <c r="C9" s="20">
        <v>0.55674355162515743</v>
      </c>
      <c r="D9" s="20">
        <v>0.3911563232049361</v>
      </c>
      <c r="E9" s="20">
        <v>0.39093368546128282</v>
      </c>
      <c r="F9" s="20">
        <v>0.46647735015719821</v>
      </c>
      <c r="G9" s="20">
        <v>0.61628559820347173</v>
      </c>
      <c r="H9" s="20">
        <v>0.66167822213965843</v>
      </c>
      <c r="I9" s="20">
        <v>0.75569870292957553</v>
      </c>
      <c r="K9" s="20">
        <v>0.5939082765808732</v>
      </c>
      <c r="L9" s="20">
        <v>0.52076570312244441</v>
      </c>
      <c r="N9" s="20">
        <v>0.66692096531179512</v>
      </c>
      <c r="O9" s="20">
        <v>0.54869813197689421</v>
      </c>
      <c r="P9" s="20">
        <v>0.55161891951241959</v>
      </c>
      <c r="Q9" s="20">
        <v>0.4633274157747781</v>
      </c>
      <c r="R9" s="20">
        <v>0.49238379971059731</v>
      </c>
      <c r="S9" s="20">
        <v>0.58497596140564001</v>
      </c>
      <c r="T9" s="20">
        <v>0.47618903883989522</v>
      </c>
      <c r="U9" s="20">
        <v>0.48463545707355338</v>
      </c>
      <c r="V9" s="20">
        <v>0.50372733622664501</v>
      </c>
      <c r="W9" s="20">
        <v>0.56741149982611916</v>
      </c>
      <c r="X9" s="20">
        <v>0.61720153324905114</v>
      </c>
      <c r="Y9" s="20">
        <v>0.69508804437404759</v>
      </c>
      <c r="AA9" s="20">
        <v>0.58473665509089556</v>
      </c>
      <c r="AB9" s="20">
        <v>0.63086542503450582</v>
      </c>
      <c r="AC9" s="20">
        <v>0.52802271937922374</v>
      </c>
      <c r="AD9" s="20">
        <v>0.47628021307371632</v>
      </c>
      <c r="AF9" s="20">
        <v>0.71874279923983042</v>
      </c>
      <c r="AG9" s="20">
        <v>0.53520916477360136</v>
      </c>
      <c r="AH9" s="20">
        <v>0.60353330795087201</v>
      </c>
      <c r="AI9" s="20">
        <v>0.43859252557207767</v>
      </c>
      <c r="AJ9" s="20">
        <v>0.68236718006871655</v>
      </c>
      <c r="AK9" s="20">
        <v>0.7988060249389578</v>
      </c>
      <c r="AL9" s="20">
        <v>0.30944749372216279</v>
      </c>
      <c r="AM9" s="20">
        <v>0.29821063809876353</v>
      </c>
      <c r="AN9" s="20">
        <v>0.49827104660954941</v>
      </c>
      <c r="AP9" s="20">
        <v>0.69792036105159061</v>
      </c>
      <c r="AQ9" s="20">
        <v>0.54465181458152301</v>
      </c>
      <c r="AR9" s="20">
        <v>0.62288630245252674</v>
      </c>
      <c r="AS9" s="20">
        <v>0.4927373740602265</v>
      </c>
      <c r="AT9" s="20">
        <v>0.6436686239743743</v>
      </c>
      <c r="AU9" s="20">
        <v>0.81708969417003541</v>
      </c>
      <c r="AV9" s="20">
        <v>0.1730672779129826</v>
      </c>
      <c r="AW9" s="20">
        <v>0.38687501095724758</v>
      </c>
      <c r="AY9" s="20">
        <v>0.66293546520047331</v>
      </c>
      <c r="AZ9" s="20">
        <v>0.6248943038919027</v>
      </c>
      <c r="BA9" s="20">
        <v>0.64463986231320058</v>
      </c>
      <c r="BB9" s="20">
        <v>0.49170278878814427</v>
      </c>
      <c r="BC9" s="20">
        <v>0.6872839273735879</v>
      </c>
      <c r="BD9" s="20">
        <v>0.76048249072427077</v>
      </c>
      <c r="BE9" s="20">
        <v>9.2501379730429642E-2</v>
      </c>
      <c r="BF9" s="20">
        <v>0.17606376676550781</v>
      </c>
      <c r="BG9" s="20">
        <v>0.5471060888701742</v>
      </c>
    </row>
    <row r="10" spans="2:61" ht="60" customHeight="1" x14ac:dyDescent="0.35">
      <c r="B10" s="22" t="s">
        <v>83</v>
      </c>
      <c r="C10" s="20">
        <v>9.9346121069820853E-2</v>
      </c>
      <c r="D10" s="20">
        <v>0.16092724519242699</v>
      </c>
      <c r="E10" s="20">
        <v>0.16838654512742551</v>
      </c>
      <c r="F10" s="20">
        <v>9.9120357153703126E-2</v>
      </c>
      <c r="G10" s="20">
        <v>9.4244061100091592E-2</v>
      </c>
      <c r="H10" s="20">
        <v>4.3817825102654057E-2</v>
      </c>
      <c r="I10" s="20">
        <v>4.3947814004401529E-2</v>
      </c>
      <c r="K10" s="20">
        <v>0.10796235432853141</v>
      </c>
      <c r="L10" s="20">
        <v>9.1329600250088766E-2</v>
      </c>
      <c r="N10" s="20">
        <v>8.3087329669737295E-2</v>
      </c>
      <c r="O10" s="20">
        <v>0.105805772464089</v>
      </c>
      <c r="P10" s="20">
        <v>0.121642495555994</v>
      </c>
      <c r="Q10" s="20">
        <v>0.1018954041255055</v>
      </c>
      <c r="R10" s="20">
        <v>0.1161130101934922</v>
      </c>
      <c r="S10" s="20">
        <v>0.1017707839678197</v>
      </c>
      <c r="T10" s="20">
        <v>7.462485371379407E-2</v>
      </c>
      <c r="U10" s="20">
        <v>0.1205191554560906</v>
      </c>
      <c r="V10" s="20">
        <v>0.13628377609024989</v>
      </c>
      <c r="W10" s="20">
        <v>7.036597322202312E-2</v>
      </c>
      <c r="X10" s="20">
        <v>6.9917051142016295E-2</v>
      </c>
      <c r="Y10" s="20">
        <v>8.5971898758605531E-2</v>
      </c>
      <c r="AA10" s="20">
        <v>8.4729142034258353E-2</v>
      </c>
      <c r="AB10" s="20">
        <v>7.3750307373253055E-2</v>
      </c>
      <c r="AC10" s="20">
        <v>0.1277274474614897</v>
      </c>
      <c r="AD10" s="20">
        <v>0.1170161655413739</v>
      </c>
      <c r="AF10" s="20">
        <v>7.4564442237928158E-2</v>
      </c>
      <c r="AG10" s="20">
        <v>0.1187235721820442</v>
      </c>
      <c r="AH10" s="20">
        <v>9.8403417761361786E-2</v>
      </c>
      <c r="AI10" s="20">
        <v>0.20198845033111171</v>
      </c>
      <c r="AJ10" s="20">
        <v>5.2850683578066368E-2</v>
      </c>
      <c r="AK10" s="20">
        <v>7.6257801627898761E-2</v>
      </c>
      <c r="AL10" s="20">
        <v>6.3941237419319633E-2</v>
      </c>
      <c r="AM10" s="20">
        <v>0.1219531317745141</v>
      </c>
      <c r="AN10" s="20">
        <v>0.12195406829292831</v>
      </c>
      <c r="AP10" s="20">
        <v>7.7032364477459744E-2</v>
      </c>
      <c r="AQ10" s="20">
        <v>0.14142989777858189</v>
      </c>
      <c r="AR10" s="20">
        <v>0.1144194072162395</v>
      </c>
      <c r="AS10" s="20">
        <v>0.10256433580988621</v>
      </c>
      <c r="AT10" s="20">
        <v>0.10190530747055319</v>
      </c>
      <c r="AU10" s="20">
        <v>8.2957939666919875E-2</v>
      </c>
      <c r="AV10" s="20">
        <v>7.2706420085396115E-2</v>
      </c>
      <c r="AW10" s="20">
        <v>4.9318787313839547E-2</v>
      </c>
      <c r="AY10" s="20">
        <v>0.12628415797323611</v>
      </c>
      <c r="AZ10" s="20">
        <v>0.1091833437366594</v>
      </c>
      <c r="BA10" s="20">
        <v>0.12806572234514149</v>
      </c>
      <c r="BB10" s="20">
        <v>0.1241806703168612</v>
      </c>
      <c r="BC10" s="20">
        <v>9.6705516942433997E-2</v>
      </c>
      <c r="BD10" s="20">
        <v>8.315439126847804E-2</v>
      </c>
      <c r="BE10" s="20">
        <v>4.1712253726000473E-2</v>
      </c>
      <c r="BF10" s="20">
        <v>3.9661329599795202E-2</v>
      </c>
      <c r="BG10" s="20">
        <v>8.8330223024850218E-2</v>
      </c>
    </row>
    <row r="11" spans="2:61" ht="46" customHeight="1" x14ac:dyDescent="0.35">
      <c r="B11" s="22" t="s">
        <v>84</v>
      </c>
      <c r="C11" s="20">
        <v>0.13723325529176331</v>
      </c>
      <c r="D11" s="20">
        <v>0.17579812587289401</v>
      </c>
      <c r="E11" s="20">
        <v>0.17571393719162759</v>
      </c>
      <c r="F11" s="20">
        <v>0.19213920623775169</v>
      </c>
      <c r="G11" s="20">
        <v>0.11112868104806591</v>
      </c>
      <c r="H11" s="20">
        <v>0.1241737518484239</v>
      </c>
      <c r="I11" s="20">
        <v>6.5927816197943426E-2</v>
      </c>
      <c r="K11" s="20">
        <v>0.1418495702163402</v>
      </c>
      <c r="L11" s="20">
        <v>0.13206796493594949</v>
      </c>
      <c r="N11" s="20">
        <v>0.11260666751838889</v>
      </c>
      <c r="O11" s="20">
        <v>6.6509991024587475E-2</v>
      </c>
      <c r="P11" s="20">
        <v>0.13113853585929769</v>
      </c>
      <c r="Q11" s="20">
        <v>0.15142822999879821</v>
      </c>
      <c r="R11" s="20">
        <v>0.19471647791024529</v>
      </c>
      <c r="S11" s="20">
        <v>0.10544862179118859</v>
      </c>
      <c r="T11" s="20">
        <v>0.17316817144485341</v>
      </c>
      <c r="U11" s="20">
        <v>0.18371377909635159</v>
      </c>
      <c r="V11" s="20">
        <v>0.17626307139171721</v>
      </c>
      <c r="W11" s="20">
        <v>0.12935781242649941</v>
      </c>
      <c r="X11" s="20">
        <v>6.0573008072521382E-2</v>
      </c>
      <c r="Y11" s="20">
        <v>8.4857368889345072E-2</v>
      </c>
      <c r="AA11" s="20">
        <v>0.1729795017801731</v>
      </c>
      <c r="AB11" s="20">
        <v>0.1192602744491906</v>
      </c>
      <c r="AC11" s="20">
        <v>0.13307764089125851</v>
      </c>
      <c r="AD11" s="20">
        <v>0.12136903435932191</v>
      </c>
      <c r="AF11" s="20">
        <v>9.9578488803039295E-2</v>
      </c>
      <c r="AG11" s="20">
        <v>0.22132637815196429</v>
      </c>
      <c r="AH11" s="20">
        <v>0.10665973659441221</v>
      </c>
      <c r="AI11" s="20">
        <v>0.16492425264568419</v>
      </c>
      <c r="AJ11" s="20">
        <v>6.2680915114054978E-2</v>
      </c>
      <c r="AK11" s="20">
        <v>2.6248286646500009E-2</v>
      </c>
      <c r="AL11" s="20">
        <v>8.9030249359385513E-2</v>
      </c>
      <c r="AM11" s="20">
        <v>6.6550386319508742E-2</v>
      </c>
      <c r="AN11" s="20">
        <v>0.1536007501008558</v>
      </c>
      <c r="AP11" s="20">
        <v>0.11979154770758001</v>
      </c>
      <c r="AQ11" s="20">
        <v>0.18942013256907739</v>
      </c>
      <c r="AR11" s="20">
        <v>0.1408423219967308</v>
      </c>
      <c r="AS11" s="20">
        <v>0.16911130949803271</v>
      </c>
      <c r="AT11" s="20">
        <v>0.1057144753763021</v>
      </c>
      <c r="AU11" s="20">
        <v>2.8569387442467779E-2</v>
      </c>
      <c r="AV11" s="20">
        <v>9.4611257535001658E-2</v>
      </c>
      <c r="AW11" s="20">
        <v>0.1002376397306569</v>
      </c>
      <c r="AY11" s="20">
        <v>0.1166376348911662</v>
      </c>
      <c r="AZ11" s="20">
        <v>0.1701998972063592</v>
      </c>
      <c r="BA11" s="20">
        <v>0.1290617425198502</v>
      </c>
      <c r="BB11" s="20">
        <v>0.2138163196605202</v>
      </c>
      <c r="BC11" s="20">
        <v>9.8998637486466742E-2</v>
      </c>
      <c r="BD11" s="20">
        <v>6.510817710770718E-2</v>
      </c>
      <c r="BE11" s="20">
        <v>5.8138403201197369E-2</v>
      </c>
      <c r="BF11" s="20">
        <v>0.16922246202648461</v>
      </c>
      <c r="BG11" s="20">
        <v>0.14663031422849451</v>
      </c>
    </row>
    <row r="12" spans="2:61" ht="46" customHeight="1" x14ac:dyDescent="0.35">
      <c r="B12" s="22" t="s">
        <v>85</v>
      </c>
      <c r="C12" s="20">
        <v>6.3770201992721751E-2</v>
      </c>
      <c r="D12" s="20">
        <v>9.9593444120342059E-2</v>
      </c>
      <c r="E12" s="20">
        <v>0.1002554477033774</v>
      </c>
      <c r="F12" s="20">
        <v>6.5580467089947123E-2</v>
      </c>
      <c r="G12" s="20">
        <v>5.6511619583045118E-2</v>
      </c>
      <c r="H12" s="20">
        <v>3.5129879985082157E-2</v>
      </c>
      <c r="I12" s="20">
        <v>3.3964235161840287E-2</v>
      </c>
      <c r="K12" s="20">
        <v>5.87838371271278E-2</v>
      </c>
      <c r="L12" s="20">
        <v>6.8920524597608099E-2</v>
      </c>
      <c r="N12" s="20">
        <v>6.3255658439756599E-2</v>
      </c>
      <c r="O12" s="20">
        <v>1.582523541082264E-2</v>
      </c>
      <c r="P12" s="20">
        <v>4.7931961535696517E-2</v>
      </c>
      <c r="Q12" s="20">
        <v>0.10412533871468201</v>
      </c>
      <c r="R12" s="20">
        <v>5.8599836331654588E-2</v>
      </c>
      <c r="S12" s="20">
        <v>6.4414123764990824E-2</v>
      </c>
      <c r="T12" s="20">
        <v>8.8990746404685045E-2</v>
      </c>
      <c r="U12" s="20">
        <v>7.0425400784460107E-2</v>
      </c>
      <c r="V12" s="20">
        <v>8.1373299644511912E-2</v>
      </c>
      <c r="W12" s="20">
        <v>4.2293447567799597E-2</v>
      </c>
      <c r="X12" s="20">
        <v>6.0878630710663052E-2</v>
      </c>
      <c r="Y12" s="20">
        <v>5.687581542138128E-2</v>
      </c>
      <c r="AA12" s="20">
        <v>6.9563859293947358E-2</v>
      </c>
      <c r="AB12" s="20">
        <v>4.0073717352363668E-2</v>
      </c>
      <c r="AC12" s="20">
        <v>7.6286008713719586E-2</v>
      </c>
      <c r="AD12" s="20">
        <v>7.1306891973515044E-2</v>
      </c>
      <c r="AF12" s="20">
        <v>4.453761632233582E-2</v>
      </c>
      <c r="AG12" s="20">
        <v>6.7454462736436516E-2</v>
      </c>
      <c r="AH12" s="20">
        <v>0.106045617458455</v>
      </c>
      <c r="AI12" s="20">
        <v>0.1019878667429867</v>
      </c>
      <c r="AJ12" s="20">
        <v>9.0293261364644925E-2</v>
      </c>
      <c r="AK12" s="20">
        <v>3.9579985156794589E-2</v>
      </c>
      <c r="AL12" s="20">
        <v>5.0014460276910457E-2</v>
      </c>
      <c r="AM12" s="20">
        <v>8.2094749656145174E-2</v>
      </c>
      <c r="AN12" s="20">
        <v>7.1047493237316836E-2</v>
      </c>
      <c r="AP12" s="20">
        <v>4.5971548459555443E-2</v>
      </c>
      <c r="AQ12" s="20">
        <v>7.6119049826252089E-2</v>
      </c>
      <c r="AR12" s="20">
        <v>5.8074327250247582E-2</v>
      </c>
      <c r="AS12" s="20">
        <v>8.8183421925847411E-2</v>
      </c>
      <c r="AT12" s="20">
        <v>7.3633687392846481E-2</v>
      </c>
      <c r="AU12" s="20">
        <v>3.9702711884209249E-2</v>
      </c>
      <c r="AV12" s="20">
        <v>6.8611317669521943E-2</v>
      </c>
      <c r="AW12" s="20">
        <v>5.0851579109847042E-2</v>
      </c>
      <c r="AY12" s="20">
        <v>5.5058751421507943E-2</v>
      </c>
      <c r="AZ12" s="20">
        <v>5.7154553470972813E-2</v>
      </c>
      <c r="BA12" s="20">
        <v>6.1065589542447847E-2</v>
      </c>
      <c r="BB12" s="20">
        <v>8.8515110289302784E-2</v>
      </c>
      <c r="BC12" s="20">
        <v>4.9386492407771022E-2</v>
      </c>
      <c r="BD12" s="20">
        <v>5.0037228631770132E-2</v>
      </c>
      <c r="BE12" s="20">
        <v>4.2666822755973312E-2</v>
      </c>
      <c r="BF12" s="20">
        <v>9.2731633755500684E-2</v>
      </c>
      <c r="BG12" s="20">
        <v>0.1039890203383899</v>
      </c>
    </row>
    <row r="13" spans="2:61" ht="46" customHeight="1" x14ac:dyDescent="0.35">
      <c r="B13" s="22" t="s">
        <v>86</v>
      </c>
      <c r="C13" s="20">
        <v>0.14290687002053659</v>
      </c>
      <c r="D13" s="20">
        <v>0.17252486160940109</v>
      </c>
      <c r="E13" s="20">
        <v>0.1647103845162867</v>
      </c>
      <c r="F13" s="20">
        <v>0.1766826193613997</v>
      </c>
      <c r="G13" s="20">
        <v>0.1218300400653257</v>
      </c>
      <c r="H13" s="20">
        <v>0.13520032092418141</v>
      </c>
      <c r="I13" s="20">
        <v>0.10046143170623929</v>
      </c>
      <c r="K13" s="20">
        <v>9.7495961747127366E-2</v>
      </c>
      <c r="L13" s="20">
        <v>0.1869162070939093</v>
      </c>
      <c r="N13" s="20">
        <v>7.4129379060322201E-2</v>
      </c>
      <c r="O13" s="20">
        <v>0.26316086912360659</v>
      </c>
      <c r="P13" s="20">
        <v>0.14766808753659219</v>
      </c>
      <c r="Q13" s="20">
        <v>0.1792236113862363</v>
      </c>
      <c r="R13" s="20">
        <v>0.1381868758540106</v>
      </c>
      <c r="S13" s="20">
        <v>0.14339050907036091</v>
      </c>
      <c r="T13" s="20">
        <v>0.18702718959677231</v>
      </c>
      <c r="U13" s="20">
        <v>0.14070620758954441</v>
      </c>
      <c r="V13" s="20">
        <v>0.10235251664687579</v>
      </c>
      <c r="W13" s="20">
        <v>0.19057126695755849</v>
      </c>
      <c r="X13" s="20">
        <v>0.19142977682574791</v>
      </c>
      <c r="Y13" s="20">
        <v>7.7206872556620676E-2</v>
      </c>
      <c r="AA13" s="20">
        <v>8.7990841800725583E-2</v>
      </c>
      <c r="AB13" s="20">
        <v>0.1360502757906869</v>
      </c>
      <c r="AC13" s="20">
        <v>0.13488618355430829</v>
      </c>
      <c r="AD13" s="20">
        <v>0.21402769505207289</v>
      </c>
      <c r="AF13" s="20">
        <v>6.25766533968663E-2</v>
      </c>
      <c r="AG13" s="20">
        <v>5.7286422155953413E-2</v>
      </c>
      <c r="AH13" s="20">
        <v>8.5357920234898813E-2</v>
      </c>
      <c r="AI13" s="20">
        <v>9.2506904708139673E-2</v>
      </c>
      <c r="AJ13" s="20">
        <v>0.1118079598745171</v>
      </c>
      <c r="AK13" s="20">
        <v>5.9107901629848858E-2</v>
      </c>
      <c r="AL13" s="20">
        <v>0.48756655922222158</v>
      </c>
      <c r="AM13" s="20">
        <v>0.43119109415106871</v>
      </c>
      <c r="AN13" s="20">
        <v>0.1551266417593497</v>
      </c>
      <c r="AP13" s="20">
        <v>5.9284178303814133E-2</v>
      </c>
      <c r="AQ13" s="20">
        <v>4.8379105244565547E-2</v>
      </c>
      <c r="AR13" s="20">
        <v>6.3777641084255654E-2</v>
      </c>
      <c r="AS13" s="20">
        <v>0.14740355870600719</v>
      </c>
      <c r="AT13" s="20">
        <v>7.5077905785923979E-2</v>
      </c>
      <c r="AU13" s="20">
        <v>3.16802668363678E-2</v>
      </c>
      <c r="AV13" s="20">
        <v>0.59100372679709789</v>
      </c>
      <c r="AW13" s="20">
        <v>0.41271698288840869</v>
      </c>
      <c r="AY13" s="20">
        <v>3.9083990513616572E-2</v>
      </c>
      <c r="AZ13" s="20">
        <v>3.8567901694105892E-2</v>
      </c>
      <c r="BA13" s="20">
        <v>3.7167083279359768E-2</v>
      </c>
      <c r="BB13" s="20">
        <v>8.1785110945171338E-2</v>
      </c>
      <c r="BC13" s="20">
        <v>6.7625425789740221E-2</v>
      </c>
      <c r="BD13" s="20">
        <v>4.121771226777389E-2</v>
      </c>
      <c r="BE13" s="20">
        <v>0.76498114058639921</v>
      </c>
      <c r="BF13" s="20">
        <v>0.52232080785271173</v>
      </c>
      <c r="BG13" s="20">
        <v>0.11394435353809131</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0.36382146565104051</v>
      </c>
      <c r="D9" s="20">
        <v>0.31017789092471582</v>
      </c>
      <c r="E9" s="20">
        <v>0.40264170638493219</v>
      </c>
      <c r="F9" s="20">
        <v>0.39968170492931948</v>
      </c>
      <c r="G9" s="20">
        <v>0.36365118826036408</v>
      </c>
      <c r="H9" s="20">
        <v>0.39365691803494468</v>
      </c>
      <c r="I9" s="20">
        <v>0.31935168906633937</v>
      </c>
      <c r="K9" s="20">
        <v>0.39405620018957099</v>
      </c>
      <c r="L9" s="20">
        <v>0.33259068690145138</v>
      </c>
      <c r="N9" s="20">
        <v>0.45539856972483611</v>
      </c>
      <c r="O9" s="20">
        <v>0.37447732033262421</v>
      </c>
      <c r="P9" s="20">
        <v>0.37672065474391719</v>
      </c>
      <c r="Q9" s="20">
        <v>0.30132008108465541</v>
      </c>
      <c r="R9" s="20">
        <v>0.43517112256826279</v>
      </c>
      <c r="S9" s="20">
        <v>0.30359080489695872</v>
      </c>
      <c r="T9" s="20">
        <v>0.34647823638157199</v>
      </c>
      <c r="U9" s="20">
        <v>0.32246494387336538</v>
      </c>
      <c r="V9" s="20">
        <v>0.40881423330716821</v>
      </c>
      <c r="W9" s="20">
        <v>0.33856681588790549</v>
      </c>
      <c r="X9" s="20">
        <v>0.31829431611789122</v>
      </c>
      <c r="Y9" s="20">
        <v>0.31748708280360111</v>
      </c>
      <c r="AA9" s="20">
        <v>0.4817649749910371</v>
      </c>
      <c r="AB9" s="20">
        <v>0.39270079526247692</v>
      </c>
      <c r="AC9" s="20">
        <v>0.29723101469259627</v>
      </c>
      <c r="AD9" s="20">
        <v>0.26337005796138102</v>
      </c>
      <c r="AF9" s="20">
        <v>0.2191305576102838</v>
      </c>
      <c r="AG9" s="20">
        <v>0.58839202611948493</v>
      </c>
      <c r="AH9" s="20">
        <v>0.50914932820603243</v>
      </c>
      <c r="AI9" s="20">
        <v>0.3195767297214186</v>
      </c>
      <c r="AJ9" s="20">
        <v>7.0067987479975183E-2</v>
      </c>
      <c r="AK9" s="20">
        <v>0.48668714376008609</v>
      </c>
      <c r="AL9" s="20">
        <v>0.23356002888695471</v>
      </c>
      <c r="AM9" s="20">
        <v>0.16449146622344249</v>
      </c>
      <c r="AN9" s="20">
        <v>0.33488650969587302</v>
      </c>
      <c r="AP9" s="20">
        <v>0.2248959624733893</v>
      </c>
      <c r="AQ9" s="20">
        <v>0.58212672526354725</v>
      </c>
      <c r="AR9" s="20">
        <v>0.53952716697211178</v>
      </c>
      <c r="AS9" s="20">
        <v>0.39491498166267458</v>
      </c>
      <c r="AT9" s="20">
        <v>7.3766332282897432E-2</v>
      </c>
      <c r="AU9" s="20">
        <v>0.52338575913069985</v>
      </c>
      <c r="AV9" s="20">
        <v>0.125060528927188</v>
      </c>
      <c r="AW9" s="20">
        <v>0.26570643624157131</v>
      </c>
      <c r="AY9" s="20">
        <v>0.31269182140409663</v>
      </c>
      <c r="AZ9" s="20">
        <v>0.67586469695586449</v>
      </c>
      <c r="BA9" s="20">
        <v>0.49272321606479152</v>
      </c>
      <c r="BB9" s="20">
        <v>0.45723492498673912</v>
      </c>
      <c r="BC9" s="20">
        <v>0.1104683090838665</v>
      </c>
      <c r="BD9" s="20">
        <v>0.55145779695653052</v>
      </c>
      <c r="BE9" s="20">
        <v>0.12451195863880769</v>
      </c>
      <c r="BF9" s="20">
        <v>0.31520229236102287</v>
      </c>
      <c r="BG9" s="20">
        <v>0.25763651944086868</v>
      </c>
    </row>
    <row r="10" spans="2:61" ht="19" customHeight="1" x14ac:dyDescent="0.35">
      <c r="B10" s="22" t="s">
        <v>186</v>
      </c>
      <c r="C10" s="20">
        <v>0.2772727159700028</v>
      </c>
      <c r="D10" s="20">
        <v>0.28562802823797728</v>
      </c>
      <c r="E10" s="20">
        <v>0.27273844447748669</v>
      </c>
      <c r="F10" s="20">
        <v>0.26046257242821358</v>
      </c>
      <c r="G10" s="20">
        <v>0.3014399719073646</v>
      </c>
      <c r="H10" s="20">
        <v>0.23747800213060569</v>
      </c>
      <c r="I10" s="20">
        <v>0.29607516363665642</v>
      </c>
      <c r="K10" s="20">
        <v>0.30902118232426201</v>
      </c>
      <c r="L10" s="20">
        <v>0.2473598499067157</v>
      </c>
      <c r="N10" s="20">
        <v>0.16598430384993451</v>
      </c>
      <c r="O10" s="20">
        <v>0.2273366569771019</v>
      </c>
      <c r="P10" s="20">
        <v>0.28769114782796051</v>
      </c>
      <c r="Q10" s="20">
        <v>0.32535264906787742</v>
      </c>
      <c r="R10" s="20">
        <v>0.30706897349388279</v>
      </c>
      <c r="S10" s="20">
        <v>0.26031285308037311</v>
      </c>
      <c r="T10" s="20">
        <v>0.26164468048986239</v>
      </c>
      <c r="U10" s="20">
        <v>0.32879530219723191</v>
      </c>
      <c r="V10" s="20">
        <v>0.28489837950450442</v>
      </c>
      <c r="W10" s="20">
        <v>0.2678581641135408</v>
      </c>
      <c r="X10" s="20">
        <v>0.25511936902216009</v>
      </c>
      <c r="Y10" s="20">
        <v>0.33887914978504879</v>
      </c>
      <c r="AA10" s="20">
        <v>0.2470095810250702</v>
      </c>
      <c r="AB10" s="20">
        <v>0.225736496420337</v>
      </c>
      <c r="AC10" s="20">
        <v>0.32718535795350978</v>
      </c>
      <c r="AD10" s="20">
        <v>0.32033098421959327</v>
      </c>
      <c r="AF10" s="20">
        <v>0.41235893213032793</v>
      </c>
      <c r="AG10" s="20">
        <v>0.18283751438519269</v>
      </c>
      <c r="AH10" s="20">
        <v>0.1813575725200372</v>
      </c>
      <c r="AI10" s="20">
        <v>0.2476151150085355</v>
      </c>
      <c r="AJ10" s="20">
        <v>0.62405280430776155</v>
      </c>
      <c r="AK10" s="20">
        <v>0.1222169474212146</v>
      </c>
      <c r="AL10" s="20">
        <v>0.25364200799443931</v>
      </c>
      <c r="AM10" s="20">
        <v>0.1841046112307822</v>
      </c>
      <c r="AN10" s="20">
        <v>0.26224449759150542</v>
      </c>
      <c r="AP10" s="20">
        <v>0.35689766573277831</v>
      </c>
      <c r="AQ10" s="20">
        <v>0.18510236174422401</v>
      </c>
      <c r="AR10" s="20">
        <v>0.12031969671317411</v>
      </c>
      <c r="AS10" s="20">
        <v>0.170964968449726</v>
      </c>
      <c r="AT10" s="20">
        <v>0.69184543647848573</v>
      </c>
      <c r="AU10" s="20">
        <v>0.13352089639603429</v>
      </c>
      <c r="AV10" s="20">
        <v>0.1145135158991948</v>
      </c>
      <c r="AW10" s="20">
        <v>0.2089180680980994</v>
      </c>
      <c r="AY10" s="20">
        <v>0.22624241156464009</v>
      </c>
      <c r="AZ10" s="20">
        <v>0.13652472534030879</v>
      </c>
      <c r="BA10" s="20">
        <v>0.10573245262906029</v>
      </c>
      <c r="BB10" s="20">
        <v>0.164512326141559</v>
      </c>
      <c r="BC10" s="20">
        <v>0.69151716317588685</v>
      </c>
      <c r="BD10" s="20">
        <v>0.1320068128231677</v>
      </c>
      <c r="BE10" s="20">
        <v>0.1030210682781804</v>
      </c>
      <c r="BF10" s="20">
        <v>0.1115050919068374</v>
      </c>
      <c r="BG10" s="20">
        <v>0.219198073344647</v>
      </c>
    </row>
    <row r="11" spans="2:61" ht="32" customHeight="1" x14ac:dyDescent="0.35">
      <c r="B11" s="22" t="s">
        <v>187</v>
      </c>
      <c r="C11" s="20">
        <v>0.22661782010161199</v>
      </c>
      <c r="D11" s="20">
        <v>0.26907019050113162</v>
      </c>
      <c r="E11" s="20">
        <v>0.1947173477271564</v>
      </c>
      <c r="F11" s="20">
        <v>0.21524628838905249</v>
      </c>
      <c r="G11" s="20">
        <v>0.1982043335928094</v>
      </c>
      <c r="H11" s="20">
        <v>0.23587387852963021</v>
      </c>
      <c r="I11" s="20">
        <v>0.25008149821917292</v>
      </c>
      <c r="K11" s="20">
        <v>0.2000463987963326</v>
      </c>
      <c r="L11" s="20">
        <v>0.25253631603126542</v>
      </c>
      <c r="N11" s="20">
        <v>0.23259841226132841</v>
      </c>
      <c r="O11" s="20">
        <v>0.17368172723291081</v>
      </c>
      <c r="P11" s="20">
        <v>0.24312132609090839</v>
      </c>
      <c r="Q11" s="20">
        <v>0.19001720491767651</v>
      </c>
      <c r="R11" s="20">
        <v>0.14065312501417121</v>
      </c>
      <c r="S11" s="20">
        <v>0.30467982669851629</v>
      </c>
      <c r="T11" s="20">
        <v>0.29094560947226639</v>
      </c>
      <c r="U11" s="20">
        <v>0.1762303903711897</v>
      </c>
      <c r="V11" s="20">
        <v>0.17983691257591169</v>
      </c>
      <c r="W11" s="20">
        <v>0.26684483443760831</v>
      </c>
      <c r="X11" s="20">
        <v>0.30141953304549801</v>
      </c>
      <c r="Y11" s="20">
        <v>0.22900891964509251</v>
      </c>
      <c r="AA11" s="20">
        <v>0.1685682000402744</v>
      </c>
      <c r="AB11" s="20">
        <v>0.2438544328891302</v>
      </c>
      <c r="AC11" s="20">
        <v>0.24510464128217091</v>
      </c>
      <c r="AD11" s="20">
        <v>0.25570290068537621</v>
      </c>
      <c r="AF11" s="20">
        <v>0.27367188272792442</v>
      </c>
      <c r="AG11" s="20">
        <v>0.13888964206077309</v>
      </c>
      <c r="AH11" s="20">
        <v>0.229276108152209</v>
      </c>
      <c r="AI11" s="20">
        <v>0.29406595288730319</v>
      </c>
      <c r="AJ11" s="20">
        <v>0.2305854523841154</v>
      </c>
      <c r="AK11" s="20">
        <v>0.30119067079234257</v>
      </c>
      <c r="AL11" s="20">
        <v>0.25245945252800051</v>
      </c>
      <c r="AM11" s="20">
        <v>0.19470100956540601</v>
      </c>
      <c r="AN11" s="20">
        <v>0.25779602845626992</v>
      </c>
      <c r="AP11" s="20">
        <v>0.30847151833936681</v>
      </c>
      <c r="AQ11" s="20">
        <v>0.14778604194692549</v>
      </c>
      <c r="AR11" s="20">
        <v>0.26101051801679181</v>
      </c>
      <c r="AS11" s="20">
        <v>0.2788838858711169</v>
      </c>
      <c r="AT11" s="20">
        <v>0.17169972562472999</v>
      </c>
      <c r="AU11" s="20">
        <v>0.25729868629221242</v>
      </c>
      <c r="AV11" s="20">
        <v>0.26479877177297723</v>
      </c>
      <c r="AW11" s="20">
        <v>0.27374219428367202</v>
      </c>
      <c r="AY11" s="20">
        <v>0.35385747949174717</v>
      </c>
      <c r="AZ11" s="20">
        <v>0.1165975835641998</v>
      </c>
      <c r="BA11" s="20">
        <v>0.31359318618002763</v>
      </c>
      <c r="BB11" s="20">
        <v>0.28349349963609</v>
      </c>
      <c r="BC11" s="20">
        <v>0.1243508530211266</v>
      </c>
      <c r="BD11" s="20">
        <v>0.2152265675882914</v>
      </c>
      <c r="BE11" s="20">
        <v>0.38353380266122639</v>
      </c>
      <c r="BF11" s="20">
        <v>0.23523103399126991</v>
      </c>
      <c r="BG11" s="20">
        <v>0.32536083049206588</v>
      </c>
    </row>
    <row r="12" spans="2:61" ht="19" customHeight="1" x14ac:dyDescent="0.35">
      <c r="B12" s="22" t="s">
        <v>135</v>
      </c>
      <c r="C12" s="20">
        <v>0.1322879982773448</v>
      </c>
      <c r="D12" s="20">
        <v>0.1351238903361755</v>
      </c>
      <c r="E12" s="20">
        <v>0.12990250141042489</v>
      </c>
      <c r="F12" s="20">
        <v>0.12460943425341441</v>
      </c>
      <c r="G12" s="20">
        <v>0.13670450623946201</v>
      </c>
      <c r="H12" s="20">
        <v>0.13299120130481931</v>
      </c>
      <c r="I12" s="20">
        <v>0.13449164907783151</v>
      </c>
      <c r="K12" s="20">
        <v>9.6876218689834301E-2</v>
      </c>
      <c r="L12" s="20">
        <v>0.16751314716056759</v>
      </c>
      <c r="N12" s="20">
        <v>0.146018714163901</v>
      </c>
      <c r="O12" s="20">
        <v>0.224504295457363</v>
      </c>
      <c r="P12" s="20">
        <v>9.246687133721368E-2</v>
      </c>
      <c r="Q12" s="20">
        <v>0.18331006492979071</v>
      </c>
      <c r="R12" s="20">
        <v>0.1171067789236831</v>
      </c>
      <c r="S12" s="20">
        <v>0.13141651532415211</v>
      </c>
      <c r="T12" s="20">
        <v>0.10093147365629911</v>
      </c>
      <c r="U12" s="20">
        <v>0.172509363558213</v>
      </c>
      <c r="V12" s="20">
        <v>0.12645047461241549</v>
      </c>
      <c r="W12" s="20">
        <v>0.12673018556094509</v>
      </c>
      <c r="X12" s="20">
        <v>0.1251667818144506</v>
      </c>
      <c r="Y12" s="20">
        <v>0.11462484776625791</v>
      </c>
      <c r="AA12" s="20">
        <v>0.1026572439436184</v>
      </c>
      <c r="AB12" s="20">
        <v>0.1377082754280558</v>
      </c>
      <c r="AC12" s="20">
        <v>0.1304789860717229</v>
      </c>
      <c r="AD12" s="20">
        <v>0.16059605713364949</v>
      </c>
      <c r="AF12" s="20">
        <v>9.4838627531464118E-2</v>
      </c>
      <c r="AG12" s="20">
        <v>8.9880817434549218E-2</v>
      </c>
      <c r="AH12" s="20">
        <v>8.0216991121721273E-2</v>
      </c>
      <c r="AI12" s="20">
        <v>0.13874220238274271</v>
      </c>
      <c r="AJ12" s="20">
        <v>7.5293755828147818E-2</v>
      </c>
      <c r="AK12" s="20">
        <v>8.9905238026356873E-2</v>
      </c>
      <c r="AL12" s="20">
        <v>0.26033851059060548</v>
      </c>
      <c r="AM12" s="20">
        <v>0.45670291298036941</v>
      </c>
      <c r="AN12" s="20">
        <v>0.14507296425635191</v>
      </c>
      <c r="AP12" s="20">
        <v>0.1097348534544655</v>
      </c>
      <c r="AQ12" s="20">
        <v>8.498487104530307E-2</v>
      </c>
      <c r="AR12" s="20">
        <v>7.9142618297922351E-2</v>
      </c>
      <c r="AS12" s="20">
        <v>0.15523616401648241</v>
      </c>
      <c r="AT12" s="20">
        <v>6.2688505613886808E-2</v>
      </c>
      <c r="AU12" s="20">
        <v>8.5794658181053432E-2</v>
      </c>
      <c r="AV12" s="20">
        <v>0.49562718340064021</v>
      </c>
      <c r="AW12" s="20">
        <v>0.25163330137665729</v>
      </c>
      <c r="AY12" s="20">
        <v>0.10720828753951619</v>
      </c>
      <c r="AZ12" s="20">
        <v>7.1012994139626986E-2</v>
      </c>
      <c r="BA12" s="20">
        <v>8.7951145126120456E-2</v>
      </c>
      <c r="BB12" s="20">
        <v>9.4759249235611881E-2</v>
      </c>
      <c r="BC12" s="20">
        <v>7.3663674719119956E-2</v>
      </c>
      <c r="BD12" s="20">
        <v>0.10130882263201051</v>
      </c>
      <c r="BE12" s="20">
        <v>0.38893317042178549</v>
      </c>
      <c r="BF12" s="20">
        <v>0.33806158174086981</v>
      </c>
      <c r="BG12" s="20">
        <v>0.1978045767224183</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0.19220979794991541</v>
      </c>
      <c r="D9" s="20">
        <v>0.16437422033545129</v>
      </c>
      <c r="E9" s="20">
        <v>0.2195033684094248</v>
      </c>
      <c r="F9" s="20">
        <v>0.22746219386815009</v>
      </c>
      <c r="G9" s="20">
        <v>0.20981699762095679</v>
      </c>
      <c r="H9" s="20">
        <v>0.17445494386164889</v>
      </c>
      <c r="I9" s="20">
        <v>0.15788424303224549</v>
      </c>
      <c r="K9" s="20">
        <v>0.20790693382172309</v>
      </c>
      <c r="L9" s="20">
        <v>0.1776525069618933</v>
      </c>
      <c r="N9" s="20">
        <v>0.21021916402977839</v>
      </c>
      <c r="O9" s="20">
        <v>0.12256899874845729</v>
      </c>
      <c r="P9" s="20">
        <v>0.19456359973540921</v>
      </c>
      <c r="Q9" s="20">
        <v>0.19929067527889069</v>
      </c>
      <c r="R9" s="20">
        <v>0.26062019565472699</v>
      </c>
      <c r="S9" s="20">
        <v>0.15764179783785509</v>
      </c>
      <c r="T9" s="20">
        <v>0.18296580285064371</v>
      </c>
      <c r="U9" s="20">
        <v>0.16317616528073431</v>
      </c>
      <c r="V9" s="20">
        <v>0.2083173801901784</v>
      </c>
      <c r="W9" s="20">
        <v>0.18883126846129489</v>
      </c>
      <c r="X9" s="20">
        <v>0.181424534430256</v>
      </c>
      <c r="Y9" s="20">
        <v>0.16570144769490069</v>
      </c>
      <c r="AA9" s="20">
        <v>0.23762823216263071</v>
      </c>
      <c r="AB9" s="20">
        <v>0.18169453953859141</v>
      </c>
      <c r="AC9" s="20">
        <v>0.19030702955972401</v>
      </c>
      <c r="AD9" s="20">
        <v>0.15631694588363421</v>
      </c>
      <c r="AF9" s="20">
        <v>0.13706796197012769</v>
      </c>
      <c r="AG9" s="20">
        <v>0.31873040839672678</v>
      </c>
      <c r="AH9" s="20">
        <v>0.20614209806585149</v>
      </c>
      <c r="AI9" s="20">
        <v>0.19210211297339069</v>
      </c>
      <c r="AJ9" s="20">
        <v>5.7687523005909007E-2</v>
      </c>
      <c r="AK9" s="20">
        <v>0.24531236940414591</v>
      </c>
      <c r="AL9" s="20">
        <v>0.106373933798016</v>
      </c>
      <c r="AM9" s="20">
        <v>9.5924496566219722E-2</v>
      </c>
      <c r="AN9" s="20">
        <v>0.1450954371816795</v>
      </c>
      <c r="AP9" s="20">
        <v>0.13996533490438551</v>
      </c>
      <c r="AQ9" s="20">
        <v>0.32501500002071898</v>
      </c>
      <c r="AR9" s="20">
        <v>0.22191768054884389</v>
      </c>
      <c r="AS9" s="20">
        <v>0.18484258505123341</v>
      </c>
      <c r="AT9" s="20">
        <v>4.6488154033296807E-2</v>
      </c>
      <c r="AU9" s="20">
        <v>0.22469586214340309</v>
      </c>
      <c r="AV9" s="20">
        <v>2.3434372197149271E-2</v>
      </c>
      <c r="AW9" s="20">
        <v>0.13189932025484791</v>
      </c>
      <c r="AY9" s="20">
        <v>0.18157861555834831</v>
      </c>
      <c r="AZ9" s="20">
        <v>0.40836385650984069</v>
      </c>
      <c r="BA9" s="20">
        <v>0.2395940974347798</v>
      </c>
      <c r="BB9" s="20">
        <v>0.23500650900496431</v>
      </c>
      <c r="BC9" s="20">
        <v>4.4792518703616863E-2</v>
      </c>
      <c r="BD9" s="20">
        <v>0.21880853214521029</v>
      </c>
      <c r="BE9" s="20">
        <v>7.1240677723866552E-2</v>
      </c>
      <c r="BF9" s="20">
        <v>0.10269879108421449</v>
      </c>
      <c r="BG9" s="20">
        <v>0.14633104935274449</v>
      </c>
    </row>
    <row r="10" spans="2:61" ht="19" customHeight="1" x14ac:dyDescent="0.35">
      <c r="B10" s="22" t="s">
        <v>186</v>
      </c>
      <c r="C10" s="20">
        <v>0.4198873887804016</v>
      </c>
      <c r="D10" s="20">
        <v>0.41347327377606191</v>
      </c>
      <c r="E10" s="20">
        <v>0.39471421747472418</v>
      </c>
      <c r="F10" s="20">
        <v>0.36410601162617279</v>
      </c>
      <c r="G10" s="20">
        <v>0.41611479871849338</v>
      </c>
      <c r="H10" s="20">
        <v>0.41043765833242102</v>
      </c>
      <c r="I10" s="20">
        <v>0.49890211176390581</v>
      </c>
      <c r="K10" s="20">
        <v>0.46751599409804828</v>
      </c>
      <c r="L10" s="20">
        <v>0.37081493085249828</v>
      </c>
      <c r="N10" s="20">
        <v>0.31651388837191602</v>
      </c>
      <c r="O10" s="20">
        <v>0.36403599069082909</v>
      </c>
      <c r="P10" s="20">
        <v>0.42653739156922038</v>
      </c>
      <c r="Q10" s="20">
        <v>0.40447303726668682</v>
      </c>
      <c r="R10" s="20">
        <v>0.43966840383723532</v>
      </c>
      <c r="S10" s="20">
        <v>0.42636705283171672</v>
      </c>
      <c r="T10" s="20">
        <v>0.3451339023869584</v>
      </c>
      <c r="U10" s="20">
        <v>0.41807035895549011</v>
      </c>
      <c r="V10" s="20">
        <v>0.45186815741294861</v>
      </c>
      <c r="W10" s="20">
        <v>0.43331166840837709</v>
      </c>
      <c r="X10" s="20">
        <v>0.40901195161217468</v>
      </c>
      <c r="Y10" s="20">
        <v>0.51549569991774091</v>
      </c>
      <c r="AA10" s="20">
        <v>0.43624897708969679</v>
      </c>
      <c r="AB10" s="20">
        <v>0.41141347315008492</v>
      </c>
      <c r="AC10" s="20">
        <v>0.4416965056657019</v>
      </c>
      <c r="AD10" s="20">
        <v>0.3929818268634645</v>
      </c>
      <c r="AF10" s="20">
        <v>0.55945857789199938</v>
      </c>
      <c r="AG10" s="20">
        <v>0.34740451724208171</v>
      </c>
      <c r="AH10" s="20">
        <v>0.41790670159657439</v>
      </c>
      <c r="AI10" s="20">
        <v>0.30079238762695609</v>
      </c>
      <c r="AJ10" s="20">
        <v>0.77464731489965877</v>
      </c>
      <c r="AK10" s="20">
        <v>0.29487779226911581</v>
      </c>
      <c r="AL10" s="20">
        <v>0.31787355984502869</v>
      </c>
      <c r="AM10" s="20">
        <v>0.25245249539323877</v>
      </c>
      <c r="AN10" s="20">
        <v>0.42835822302998211</v>
      </c>
      <c r="AP10" s="20">
        <v>0.51155881303250383</v>
      </c>
      <c r="AQ10" s="20">
        <v>0.34792858174451202</v>
      </c>
      <c r="AR10" s="20">
        <v>0.39190486752661058</v>
      </c>
      <c r="AS10" s="20">
        <v>0.31179027930964931</v>
      </c>
      <c r="AT10" s="20">
        <v>0.76113145314141928</v>
      </c>
      <c r="AU10" s="20">
        <v>0.27305964155713669</v>
      </c>
      <c r="AV10" s="20">
        <v>0.19394169668597769</v>
      </c>
      <c r="AW10" s="20">
        <v>0.3174005126664366</v>
      </c>
      <c r="AY10" s="20">
        <v>0.43375722923213372</v>
      </c>
      <c r="AZ10" s="20">
        <v>0.25303954963519038</v>
      </c>
      <c r="BA10" s="20">
        <v>0.35799877991778323</v>
      </c>
      <c r="BB10" s="20">
        <v>0.32387832474167838</v>
      </c>
      <c r="BC10" s="20">
        <v>0.7591294322190848</v>
      </c>
      <c r="BD10" s="20">
        <v>0.24005924826625019</v>
      </c>
      <c r="BE10" s="20">
        <v>0.15795180954031629</v>
      </c>
      <c r="BF10" s="20">
        <v>0.34935461606474733</v>
      </c>
      <c r="BG10" s="20">
        <v>0.39182531845090551</v>
      </c>
    </row>
    <row r="11" spans="2:61" ht="32" customHeight="1" x14ac:dyDescent="0.35">
      <c r="B11" s="22" t="s">
        <v>187</v>
      </c>
      <c r="C11" s="20">
        <v>0.23107801678060971</v>
      </c>
      <c r="D11" s="20">
        <v>0.2523107281653596</v>
      </c>
      <c r="E11" s="20">
        <v>0.22781276846476209</v>
      </c>
      <c r="F11" s="20">
        <v>0.2297286937508565</v>
      </c>
      <c r="G11" s="20">
        <v>0.21065880737125789</v>
      </c>
      <c r="H11" s="20">
        <v>0.23749864086473799</v>
      </c>
      <c r="I11" s="20">
        <v>0.23285501617315171</v>
      </c>
      <c r="K11" s="20">
        <v>0.21766808275950059</v>
      </c>
      <c r="L11" s="20">
        <v>0.2451799622102</v>
      </c>
      <c r="N11" s="20">
        <v>0.2757415695967303</v>
      </c>
      <c r="O11" s="20">
        <v>0.30591119703444197</v>
      </c>
      <c r="P11" s="20">
        <v>0.25405135468981888</v>
      </c>
      <c r="Q11" s="20">
        <v>0.19562025038919861</v>
      </c>
      <c r="R11" s="20">
        <v>0.1637578643776296</v>
      </c>
      <c r="S11" s="20">
        <v>0.24908964203354109</v>
      </c>
      <c r="T11" s="20">
        <v>0.30831979007973642</v>
      </c>
      <c r="U11" s="20">
        <v>0.21350337861332919</v>
      </c>
      <c r="V11" s="20">
        <v>0.18483630249107519</v>
      </c>
      <c r="W11" s="20">
        <v>0.23986091743851171</v>
      </c>
      <c r="X11" s="20">
        <v>0.26732670712709788</v>
      </c>
      <c r="Y11" s="20">
        <v>0.21507104455246781</v>
      </c>
      <c r="AA11" s="20">
        <v>0.19266294359428171</v>
      </c>
      <c r="AB11" s="20">
        <v>0.25190250910293988</v>
      </c>
      <c r="AC11" s="20">
        <v>0.23813533735764411</v>
      </c>
      <c r="AD11" s="20">
        <v>0.2425668303504091</v>
      </c>
      <c r="AF11" s="20">
        <v>0.21789490868569081</v>
      </c>
      <c r="AG11" s="20">
        <v>0.18834897824900679</v>
      </c>
      <c r="AH11" s="20">
        <v>0.26485114695361373</v>
      </c>
      <c r="AI11" s="20">
        <v>0.32511769085427228</v>
      </c>
      <c r="AJ11" s="20">
        <v>0.1031865847299087</v>
      </c>
      <c r="AK11" s="20">
        <v>0.35326871136239901</v>
      </c>
      <c r="AL11" s="20">
        <v>0.30073486138053401</v>
      </c>
      <c r="AM11" s="20">
        <v>0.16160989822712471</v>
      </c>
      <c r="AN11" s="20">
        <v>0.24267337281659679</v>
      </c>
      <c r="AP11" s="20">
        <v>0.25031086503925459</v>
      </c>
      <c r="AQ11" s="20">
        <v>0.18908789863575001</v>
      </c>
      <c r="AR11" s="20">
        <v>0.26214195130971762</v>
      </c>
      <c r="AS11" s="20">
        <v>0.30983788719697269</v>
      </c>
      <c r="AT11" s="20">
        <v>0.1246376023171588</v>
      </c>
      <c r="AU11" s="20">
        <v>0.33362887391042723</v>
      </c>
      <c r="AV11" s="20">
        <v>0.244102266981501</v>
      </c>
      <c r="AW11" s="20">
        <v>0.29713788234642757</v>
      </c>
      <c r="AY11" s="20">
        <v>0.28496766926990158</v>
      </c>
      <c r="AZ11" s="20">
        <v>0.18103222826682899</v>
      </c>
      <c r="BA11" s="20">
        <v>0.26168838290420088</v>
      </c>
      <c r="BB11" s="20">
        <v>0.29063236479374238</v>
      </c>
      <c r="BC11" s="20">
        <v>0.11105412180726661</v>
      </c>
      <c r="BD11" s="20">
        <v>0.32444429802074842</v>
      </c>
      <c r="BE11" s="20">
        <v>0.41400379422304051</v>
      </c>
      <c r="BF11" s="20">
        <v>0.26526006031126209</v>
      </c>
      <c r="BG11" s="20">
        <v>0.29547402796006789</v>
      </c>
    </row>
    <row r="12" spans="2:61" ht="19" customHeight="1" x14ac:dyDescent="0.35">
      <c r="B12" s="22" t="s">
        <v>135</v>
      </c>
      <c r="C12" s="20">
        <v>0.1568247964890733</v>
      </c>
      <c r="D12" s="20">
        <v>0.1698417777231275</v>
      </c>
      <c r="E12" s="20">
        <v>0.15796964565108901</v>
      </c>
      <c r="F12" s="20">
        <v>0.1787031007548206</v>
      </c>
      <c r="G12" s="20">
        <v>0.16340939628929191</v>
      </c>
      <c r="H12" s="20">
        <v>0.17760875694119191</v>
      </c>
      <c r="I12" s="20">
        <v>0.1103586290306971</v>
      </c>
      <c r="K12" s="20">
        <v>0.106908989320728</v>
      </c>
      <c r="L12" s="20">
        <v>0.2063525999754085</v>
      </c>
      <c r="N12" s="20">
        <v>0.19752537800157549</v>
      </c>
      <c r="O12" s="20">
        <v>0.2074838135262716</v>
      </c>
      <c r="P12" s="20">
        <v>0.1248476540055513</v>
      </c>
      <c r="Q12" s="20">
        <v>0.20061603706522391</v>
      </c>
      <c r="R12" s="20">
        <v>0.13595353613040809</v>
      </c>
      <c r="S12" s="20">
        <v>0.16690150729688699</v>
      </c>
      <c r="T12" s="20">
        <v>0.16358050468266161</v>
      </c>
      <c r="U12" s="20">
        <v>0.20525009715044659</v>
      </c>
      <c r="V12" s="20">
        <v>0.15497815990579761</v>
      </c>
      <c r="W12" s="20">
        <v>0.13799614569181609</v>
      </c>
      <c r="X12" s="20">
        <v>0.1422368068304713</v>
      </c>
      <c r="Y12" s="20">
        <v>0.10373180783489069</v>
      </c>
      <c r="AA12" s="20">
        <v>0.13345984715339079</v>
      </c>
      <c r="AB12" s="20">
        <v>0.1549894782083838</v>
      </c>
      <c r="AC12" s="20">
        <v>0.1298611274169299</v>
      </c>
      <c r="AD12" s="20">
        <v>0.20813439690249241</v>
      </c>
      <c r="AF12" s="20">
        <v>8.5578551452182211E-2</v>
      </c>
      <c r="AG12" s="20">
        <v>0.14551609611218461</v>
      </c>
      <c r="AH12" s="20">
        <v>0.11110005338396051</v>
      </c>
      <c r="AI12" s="20">
        <v>0.18198780854538091</v>
      </c>
      <c r="AJ12" s="20">
        <v>6.4478577364523643E-2</v>
      </c>
      <c r="AK12" s="20">
        <v>0.10654112696433959</v>
      </c>
      <c r="AL12" s="20">
        <v>0.27501764497642128</v>
      </c>
      <c r="AM12" s="20">
        <v>0.49001310981341689</v>
      </c>
      <c r="AN12" s="20">
        <v>0.1838729669717418</v>
      </c>
      <c r="AP12" s="20">
        <v>9.816498702385601E-2</v>
      </c>
      <c r="AQ12" s="20">
        <v>0.13796851959901879</v>
      </c>
      <c r="AR12" s="20">
        <v>0.124035500614828</v>
      </c>
      <c r="AS12" s="20">
        <v>0.19352924844214439</v>
      </c>
      <c r="AT12" s="20">
        <v>6.7742790508125039E-2</v>
      </c>
      <c r="AU12" s="20">
        <v>0.16861562238903299</v>
      </c>
      <c r="AV12" s="20">
        <v>0.53852166413537228</v>
      </c>
      <c r="AW12" s="20">
        <v>0.25356228473228781</v>
      </c>
      <c r="AY12" s="20">
        <v>9.9696485939616414E-2</v>
      </c>
      <c r="AZ12" s="20">
        <v>0.1575643655881398</v>
      </c>
      <c r="BA12" s="20">
        <v>0.14071873974323601</v>
      </c>
      <c r="BB12" s="20">
        <v>0.15048280145961479</v>
      </c>
      <c r="BC12" s="20">
        <v>8.5023927270031746E-2</v>
      </c>
      <c r="BD12" s="20">
        <v>0.2166879215677911</v>
      </c>
      <c r="BE12" s="20">
        <v>0.35680371851277681</v>
      </c>
      <c r="BF12" s="20">
        <v>0.28268653253977621</v>
      </c>
      <c r="BG12" s="20">
        <v>0.16636960423628219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0.40623397611987477</v>
      </c>
      <c r="D9" s="20">
        <v>0.31648441641795139</v>
      </c>
      <c r="E9" s="20">
        <v>0.39641083805706789</v>
      </c>
      <c r="F9" s="20">
        <v>0.43646289105572061</v>
      </c>
      <c r="G9" s="20">
        <v>0.38367445068061529</v>
      </c>
      <c r="H9" s="20">
        <v>0.47535172201143649</v>
      </c>
      <c r="I9" s="20">
        <v>0.42148089510617792</v>
      </c>
      <c r="K9" s="20">
        <v>0.43469813652104922</v>
      </c>
      <c r="L9" s="20">
        <v>0.37919987689445872</v>
      </c>
      <c r="N9" s="20">
        <v>0.48472074457622172</v>
      </c>
      <c r="O9" s="20">
        <v>0.39424636402608698</v>
      </c>
      <c r="P9" s="20">
        <v>0.34940359087827372</v>
      </c>
      <c r="Q9" s="20">
        <v>0.36942003173242138</v>
      </c>
      <c r="R9" s="20">
        <v>0.50763483690391109</v>
      </c>
      <c r="S9" s="20">
        <v>0.36675468625005248</v>
      </c>
      <c r="T9" s="20">
        <v>0.37993814955793359</v>
      </c>
      <c r="U9" s="20">
        <v>0.36789668747976573</v>
      </c>
      <c r="V9" s="20">
        <v>0.42771859633833847</v>
      </c>
      <c r="W9" s="20">
        <v>0.40224787271804002</v>
      </c>
      <c r="X9" s="20">
        <v>0.35330323988474288</v>
      </c>
      <c r="Y9" s="20">
        <v>0.36922695255932292</v>
      </c>
      <c r="AA9" s="20">
        <v>0.55666925307005599</v>
      </c>
      <c r="AB9" s="20">
        <v>0.40955449928706728</v>
      </c>
      <c r="AC9" s="20">
        <v>0.3005658372223689</v>
      </c>
      <c r="AD9" s="20">
        <v>0.33456309864904732</v>
      </c>
      <c r="AF9" s="20">
        <v>0.3070280720109011</v>
      </c>
      <c r="AG9" s="20">
        <v>0.60779438197139102</v>
      </c>
      <c r="AH9" s="20">
        <v>0.57453941560081023</v>
      </c>
      <c r="AI9" s="20">
        <v>0.39286684296315788</v>
      </c>
      <c r="AJ9" s="20">
        <v>0.1154467570020012</v>
      </c>
      <c r="AK9" s="20">
        <v>0.5273272106739717</v>
      </c>
      <c r="AL9" s="20">
        <v>0.24348329335564439</v>
      </c>
      <c r="AM9" s="20">
        <v>0.1751852213383446</v>
      </c>
      <c r="AN9" s="20">
        <v>0.34017384290355529</v>
      </c>
      <c r="AP9" s="20">
        <v>0.30004120642111892</v>
      </c>
      <c r="AQ9" s="20">
        <v>0.61513686303715909</v>
      </c>
      <c r="AR9" s="20">
        <v>0.60717374875972607</v>
      </c>
      <c r="AS9" s="20">
        <v>0.43204277719990603</v>
      </c>
      <c r="AT9" s="20">
        <v>0.14484750631612439</v>
      </c>
      <c r="AU9" s="20">
        <v>0.52906425122669187</v>
      </c>
      <c r="AV9" s="20">
        <v>0.1150467330726101</v>
      </c>
      <c r="AW9" s="20">
        <v>0.27738859595081272</v>
      </c>
      <c r="AY9" s="20">
        <v>0.38567388208049957</v>
      </c>
      <c r="AZ9" s="20">
        <v>0.69447143394359834</v>
      </c>
      <c r="BA9" s="20">
        <v>0.59780397126261708</v>
      </c>
      <c r="BB9" s="20">
        <v>0.48625261286105209</v>
      </c>
      <c r="BC9" s="20">
        <v>0.1434396225156401</v>
      </c>
      <c r="BD9" s="20">
        <v>0.49827077529324032</v>
      </c>
      <c r="BE9" s="20">
        <v>0.1501085564466888</v>
      </c>
      <c r="BF9" s="20">
        <v>0.37514858041657251</v>
      </c>
      <c r="BG9" s="20">
        <v>0.3528542326329509</v>
      </c>
    </row>
    <row r="10" spans="2:61" ht="19" customHeight="1" x14ac:dyDescent="0.35">
      <c r="B10" s="22" t="s">
        <v>186</v>
      </c>
      <c r="C10" s="20">
        <v>0.2694979935389033</v>
      </c>
      <c r="D10" s="20">
        <v>0.31276137342039062</v>
      </c>
      <c r="E10" s="20">
        <v>0.27079199544210408</v>
      </c>
      <c r="F10" s="20">
        <v>0.22859907100518939</v>
      </c>
      <c r="G10" s="20">
        <v>0.30500585322187768</v>
      </c>
      <c r="H10" s="20">
        <v>0.2367870928428322</v>
      </c>
      <c r="I10" s="20">
        <v>0.26589159784204458</v>
      </c>
      <c r="K10" s="20">
        <v>0.29180492436781252</v>
      </c>
      <c r="L10" s="20">
        <v>0.2487955033127108</v>
      </c>
      <c r="N10" s="20">
        <v>0.1182809290789862</v>
      </c>
      <c r="O10" s="20">
        <v>0.22718761565406539</v>
      </c>
      <c r="P10" s="20">
        <v>0.30570219140742888</v>
      </c>
      <c r="Q10" s="20">
        <v>0.2950223204832127</v>
      </c>
      <c r="R10" s="20">
        <v>0.26581191709707558</v>
      </c>
      <c r="S10" s="20">
        <v>0.26816158378729621</v>
      </c>
      <c r="T10" s="20">
        <v>0.25578379049347988</v>
      </c>
      <c r="U10" s="20">
        <v>0.35795829780487531</v>
      </c>
      <c r="V10" s="20">
        <v>0.25849153683726472</v>
      </c>
      <c r="W10" s="20">
        <v>0.26490650357983592</v>
      </c>
      <c r="X10" s="20">
        <v>0.30886680481548151</v>
      </c>
      <c r="Y10" s="20">
        <v>0.31992947126005289</v>
      </c>
      <c r="AA10" s="20">
        <v>0.2031013911086734</v>
      </c>
      <c r="AB10" s="20">
        <v>0.2131779446315466</v>
      </c>
      <c r="AC10" s="20">
        <v>0.35905082346584061</v>
      </c>
      <c r="AD10" s="20">
        <v>0.32160410484243462</v>
      </c>
      <c r="AF10" s="20">
        <v>0.39546069303177289</v>
      </c>
      <c r="AG10" s="20">
        <v>0.18717196487247459</v>
      </c>
      <c r="AH10" s="20">
        <v>9.2390868262254816E-2</v>
      </c>
      <c r="AI10" s="20">
        <v>0.21960458438918221</v>
      </c>
      <c r="AJ10" s="20">
        <v>0.58489696887983633</v>
      </c>
      <c r="AK10" s="20">
        <v>6.4178582045277002E-2</v>
      </c>
      <c r="AL10" s="20">
        <v>0.2675826012582409</v>
      </c>
      <c r="AM10" s="20">
        <v>0.15782105547847569</v>
      </c>
      <c r="AN10" s="20">
        <v>0.31085948299764721</v>
      </c>
      <c r="AP10" s="20">
        <v>0.36484405153920058</v>
      </c>
      <c r="AQ10" s="20">
        <v>0.16968000492795821</v>
      </c>
      <c r="AR10" s="20">
        <v>0.13075808616484411</v>
      </c>
      <c r="AS10" s="20">
        <v>0.12648118483292969</v>
      </c>
      <c r="AT10" s="20">
        <v>0.65395727718096264</v>
      </c>
      <c r="AU10" s="20">
        <v>5.8464529275290118E-2</v>
      </c>
      <c r="AV10" s="20">
        <v>0.1173079990284759</v>
      </c>
      <c r="AW10" s="20">
        <v>0.23412730695159459</v>
      </c>
      <c r="AY10" s="20">
        <v>0.22981307223438699</v>
      </c>
      <c r="AZ10" s="20">
        <v>0.1158683588998156</v>
      </c>
      <c r="BA10" s="20">
        <v>9.4957076805458174E-2</v>
      </c>
      <c r="BB10" s="20">
        <v>0.1284840195106266</v>
      </c>
      <c r="BC10" s="20">
        <v>0.70756943974198083</v>
      </c>
      <c r="BD10" s="20">
        <v>7.9318333122073106E-2</v>
      </c>
      <c r="BE10" s="20">
        <v>8.9092135161813163E-2</v>
      </c>
      <c r="BF10" s="20">
        <v>0.1131777581880582</v>
      </c>
      <c r="BG10" s="20">
        <v>0.21506588745596439</v>
      </c>
    </row>
    <row r="11" spans="2:61" ht="32" customHeight="1" x14ac:dyDescent="0.35">
      <c r="B11" s="22" t="s">
        <v>187</v>
      </c>
      <c r="C11" s="20">
        <v>0.21349303834486669</v>
      </c>
      <c r="D11" s="20">
        <v>0.22114124431658269</v>
      </c>
      <c r="E11" s="20">
        <v>0.19510471218868519</v>
      </c>
      <c r="F11" s="20">
        <v>0.20366652674422289</v>
      </c>
      <c r="G11" s="20">
        <v>0.2128534851754435</v>
      </c>
      <c r="H11" s="20">
        <v>0.21123691577260609</v>
      </c>
      <c r="I11" s="20">
        <v>0.23323654500793581</v>
      </c>
      <c r="K11" s="20">
        <v>0.1966989380124185</v>
      </c>
      <c r="L11" s="20">
        <v>0.22749977711970901</v>
      </c>
      <c r="N11" s="20">
        <v>0.24050465906613699</v>
      </c>
      <c r="O11" s="20">
        <v>0.20905056361854901</v>
      </c>
      <c r="P11" s="20">
        <v>0.28017919063597702</v>
      </c>
      <c r="Q11" s="20">
        <v>0.17869120165208491</v>
      </c>
      <c r="R11" s="20">
        <v>0.12762050089163671</v>
      </c>
      <c r="S11" s="20">
        <v>0.27711280723055642</v>
      </c>
      <c r="T11" s="20">
        <v>0.26602262460368348</v>
      </c>
      <c r="U11" s="20">
        <v>0.13286797377256029</v>
      </c>
      <c r="V11" s="20">
        <v>0.2009765723428458</v>
      </c>
      <c r="W11" s="20">
        <v>0.2165094561347134</v>
      </c>
      <c r="X11" s="20">
        <v>0.2619411180901095</v>
      </c>
      <c r="Y11" s="20">
        <v>0.22613146755355881</v>
      </c>
      <c r="AA11" s="20">
        <v>0.16154759622927189</v>
      </c>
      <c r="AB11" s="20">
        <v>0.25836431140785993</v>
      </c>
      <c r="AC11" s="20">
        <v>0.2329488592885951</v>
      </c>
      <c r="AD11" s="20">
        <v>0.20361739859289299</v>
      </c>
      <c r="AF11" s="20">
        <v>0.24168671549562359</v>
      </c>
      <c r="AG11" s="20">
        <v>0.12898378510805961</v>
      </c>
      <c r="AH11" s="20">
        <v>0.23278565772972301</v>
      </c>
      <c r="AI11" s="20">
        <v>0.310035419454533</v>
      </c>
      <c r="AJ11" s="20">
        <v>0.2265682359362565</v>
      </c>
      <c r="AK11" s="20">
        <v>0.28604176261126463</v>
      </c>
      <c r="AL11" s="20">
        <v>0.26986714735749168</v>
      </c>
      <c r="AM11" s="20">
        <v>0.1691876111581242</v>
      </c>
      <c r="AN11" s="20">
        <v>0.22286727698066069</v>
      </c>
      <c r="AP11" s="20">
        <v>0.26993691404073589</v>
      </c>
      <c r="AQ11" s="20">
        <v>0.13887046820821011</v>
      </c>
      <c r="AR11" s="20">
        <v>0.20314878498836519</v>
      </c>
      <c r="AS11" s="20">
        <v>0.31629618288487582</v>
      </c>
      <c r="AT11" s="20">
        <v>0.14771824923581611</v>
      </c>
      <c r="AU11" s="20">
        <v>0.27604865620414532</v>
      </c>
      <c r="AV11" s="20">
        <v>0.2361297716419509</v>
      </c>
      <c r="AW11" s="20">
        <v>0.28194518518661921</v>
      </c>
      <c r="AY11" s="20">
        <v>0.32245705197457092</v>
      </c>
      <c r="AZ11" s="20">
        <v>0.10538652948427921</v>
      </c>
      <c r="BA11" s="20">
        <v>0.22435235068830489</v>
      </c>
      <c r="BB11" s="20">
        <v>0.29998899872450369</v>
      </c>
      <c r="BC11" s="20">
        <v>0.10111672467140841</v>
      </c>
      <c r="BD11" s="20">
        <v>0.28785404203674231</v>
      </c>
      <c r="BE11" s="20">
        <v>0.43241676829958209</v>
      </c>
      <c r="BF11" s="20">
        <v>0.2150771882955414</v>
      </c>
      <c r="BG11" s="20">
        <v>0.31156551025839591</v>
      </c>
    </row>
    <row r="12" spans="2:61" ht="19" customHeight="1" x14ac:dyDescent="0.35">
      <c r="B12" s="22" t="s">
        <v>135</v>
      </c>
      <c r="C12" s="20">
        <v>0.11077499199635529</v>
      </c>
      <c r="D12" s="20">
        <v>0.1496129658450755</v>
      </c>
      <c r="E12" s="20">
        <v>0.13769245431214289</v>
      </c>
      <c r="F12" s="20">
        <v>0.1312715111948671</v>
      </c>
      <c r="G12" s="20">
        <v>9.8466210922063591E-2</v>
      </c>
      <c r="H12" s="20">
        <v>7.6624269373124956E-2</v>
      </c>
      <c r="I12" s="20">
        <v>7.9390962043841815E-2</v>
      </c>
      <c r="K12" s="20">
        <v>7.6798001098719773E-2</v>
      </c>
      <c r="L12" s="20">
        <v>0.1445048426731215</v>
      </c>
      <c r="N12" s="20">
        <v>0.1564936672786553</v>
      </c>
      <c r="O12" s="20">
        <v>0.16951545670129869</v>
      </c>
      <c r="P12" s="20">
        <v>6.4715027078320317E-2</v>
      </c>
      <c r="Q12" s="20">
        <v>0.15686644613228101</v>
      </c>
      <c r="R12" s="20">
        <v>9.8932745107376638E-2</v>
      </c>
      <c r="S12" s="20">
        <v>8.7970922732094906E-2</v>
      </c>
      <c r="T12" s="20">
        <v>9.8255435344903011E-2</v>
      </c>
      <c r="U12" s="20">
        <v>0.1412770409427988</v>
      </c>
      <c r="V12" s="20">
        <v>0.11281329448155079</v>
      </c>
      <c r="W12" s="20">
        <v>0.1163361675674105</v>
      </c>
      <c r="X12" s="20">
        <v>7.5888837209665994E-2</v>
      </c>
      <c r="Y12" s="20">
        <v>8.4712108627065449E-2</v>
      </c>
      <c r="AA12" s="20">
        <v>7.8681759591998746E-2</v>
      </c>
      <c r="AB12" s="20">
        <v>0.1189032446735263</v>
      </c>
      <c r="AC12" s="20">
        <v>0.1074344800231954</v>
      </c>
      <c r="AD12" s="20">
        <v>0.1402153979156251</v>
      </c>
      <c r="AF12" s="20">
        <v>5.5824519461702443E-2</v>
      </c>
      <c r="AG12" s="20">
        <v>7.604986804807469E-2</v>
      </c>
      <c r="AH12" s="20">
        <v>0.1002840584072117</v>
      </c>
      <c r="AI12" s="20">
        <v>7.7493153193126926E-2</v>
      </c>
      <c r="AJ12" s="20">
        <v>7.3088038181906095E-2</v>
      </c>
      <c r="AK12" s="20">
        <v>0.12245244466948681</v>
      </c>
      <c r="AL12" s="20">
        <v>0.219066958028623</v>
      </c>
      <c r="AM12" s="20">
        <v>0.49780611202505559</v>
      </c>
      <c r="AN12" s="20">
        <v>0.12609939711813689</v>
      </c>
      <c r="AP12" s="20">
        <v>6.517782799894456E-2</v>
      </c>
      <c r="AQ12" s="20">
        <v>7.6312663826672511E-2</v>
      </c>
      <c r="AR12" s="20">
        <v>5.8919380087064592E-2</v>
      </c>
      <c r="AS12" s="20">
        <v>0.1251798550822884</v>
      </c>
      <c r="AT12" s="20">
        <v>5.3476967267096921E-2</v>
      </c>
      <c r="AU12" s="20">
        <v>0.13642256329387281</v>
      </c>
      <c r="AV12" s="20">
        <v>0.53151549625696337</v>
      </c>
      <c r="AW12" s="20">
        <v>0.2065389119109734</v>
      </c>
      <c r="AY12" s="20">
        <v>6.2055993710542642E-2</v>
      </c>
      <c r="AZ12" s="20">
        <v>8.4273677672307062E-2</v>
      </c>
      <c r="BA12" s="20">
        <v>8.2886601243619559E-2</v>
      </c>
      <c r="BB12" s="20">
        <v>8.5274368903817427E-2</v>
      </c>
      <c r="BC12" s="20">
        <v>4.7874213070970582E-2</v>
      </c>
      <c r="BD12" s="20">
        <v>0.13455684954794439</v>
      </c>
      <c r="BE12" s="20">
        <v>0.32838254009191598</v>
      </c>
      <c r="BF12" s="20">
        <v>0.29659647309982801</v>
      </c>
      <c r="BG12" s="20">
        <v>0.120514369652689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0.33710963829439078</v>
      </c>
      <c r="D9" s="20">
        <v>0.31846836584542138</v>
      </c>
      <c r="E9" s="20">
        <v>0.3723733239747562</v>
      </c>
      <c r="F9" s="20">
        <v>0.36888369093133122</v>
      </c>
      <c r="G9" s="20">
        <v>0.33614549903991903</v>
      </c>
      <c r="H9" s="20">
        <v>0.33347421620223461</v>
      </c>
      <c r="I9" s="20">
        <v>0.29855675795742692</v>
      </c>
      <c r="K9" s="20">
        <v>0.35249117056432172</v>
      </c>
      <c r="L9" s="20">
        <v>0.32259196086883912</v>
      </c>
      <c r="N9" s="20">
        <v>0.39464702239155081</v>
      </c>
      <c r="O9" s="20">
        <v>0.29221949186381518</v>
      </c>
      <c r="P9" s="20">
        <v>0.34289262072276189</v>
      </c>
      <c r="Q9" s="20">
        <v>0.33117494098991779</v>
      </c>
      <c r="R9" s="20">
        <v>0.4181996585746145</v>
      </c>
      <c r="S9" s="20">
        <v>0.27791522795545348</v>
      </c>
      <c r="T9" s="20">
        <v>0.36604077965568899</v>
      </c>
      <c r="U9" s="20">
        <v>0.32663673663923748</v>
      </c>
      <c r="V9" s="20">
        <v>0.36373639082056453</v>
      </c>
      <c r="W9" s="20">
        <v>0.29564468322771009</v>
      </c>
      <c r="X9" s="20">
        <v>0.28870268377694402</v>
      </c>
      <c r="Y9" s="20">
        <v>0.29705945342841861</v>
      </c>
      <c r="AA9" s="20">
        <v>0.45288686695612451</v>
      </c>
      <c r="AB9" s="20">
        <v>0.33767905137180199</v>
      </c>
      <c r="AC9" s="20">
        <v>0.27474892160307413</v>
      </c>
      <c r="AD9" s="20">
        <v>0.26463373704239712</v>
      </c>
      <c r="AF9" s="20">
        <v>0.18929419154436111</v>
      </c>
      <c r="AG9" s="20">
        <v>0.55428949898144453</v>
      </c>
      <c r="AH9" s="20">
        <v>0.45285296453502361</v>
      </c>
      <c r="AI9" s="20">
        <v>0.32029652018466698</v>
      </c>
      <c r="AJ9" s="20">
        <v>0.1011154780250367</v>
      </c>
      <c r="AK9" s="20">
        <v>0.47478335381963632</v>
      </c>
      <c r="AL9" s="20">
        <v>0.21503142686898469</v>
      </c>
      <c r="AM9" s="20">
        <v>0.13990250598256601</v>
      </c>
      <c r="AN9" s="20">
        <v>0.31004477299205391</v>
      </c>
      <c r="AP9" s="20">
        <v>0.1825583455083791</v>
      </c>
      <c r="AQ9" s="20">
        <v>0.55621134639258718</v>
      </c>
      <c r="AR9" s="20">
        <v>0.48411761636554651</v>
      </c>
      <c r="AS9" s="20">
        <v>0.33765253499686793</v>
      </c>
      <c r="AT9" s="20">
        <v>9.0148336144473165E-2</v>
      </c>
      <c r="AU9" s="20">
        <v>0.5082775197356052</v>
      </c>
      <c r="AV9" s="20">
        <v>5.9508276871400423E-2</v>
      </c>
      <c r="AW9" s="20">
        <v>0.2478864908851674</v>
      </c>
      <c r="AY9" s="20">
        <v>0.26324056226531412</v>
      </c>
      <c r="AZ9" s="20">
        <v>0.65792209749672448</v>
      </c>
      <c r="BA9" s="20">
        <v>0.422992790630351</v>
      </c>
      <c r="BB9" s="20">
        <v>0.45899960693463898</v>
      </c>
      <c r="BC9" s="20">
        <v>9.6984902351442345E-2</v>
      </c>
      <c r="BD9" s="20">
        <v>0.49942698424235449</v>
      </c>
      <c r="BE9" s="20">
        <v>0.1194084105616641</v>
      </c>
      <c r="BF9" s="20">
        <v>0.24605691405080399</v>
      </c>
      <c r="BG9" s="20">
        <v>0.25606970317432592</v>
      </c>
    </row>
    <row r="10" spans="2:61" ht="19" customHeight="1" x14ac:dyDescent="0.35">
      <c r="B10" s="22" t="s">
        <v>186</v>
      </c>
      <c r="C10" s="20">
        <v>0.27753283684744878</v>
      </c>
      <c r="D10" s="20">
        <v>0.29719415496376272</v>
      </c>
      <c r="E10" s="20">
        <v>0.27422118719030869</v>
      </c>
      <c r="F10" s="20">
        <v>0.25918428917636788</v>
      </c>
      <c r="G10" s="20">
        <v>0.30129332649235818</v>
      </c>
      <c r="H10" s="20">
        <v>0.2288905191179503</v>
      </c>
      <c r="I10" s="20">
        <v>0.29531088789258703</v>
      </c>
      <c r="K10" s="20">
        <v>0.30831228842277708</v>
      </c>
      <c r="L10" s="20">
        <v>0.247345420773424</v>
      </c>
      <c r="N10" s="20">
        <v>0.1778967832840414</v>
      </c>
      <c r="O10" s="20">
        <v>0.3192728793984313</v>
      </c>
      <c r="P10" s="20">
        <v>0.29461727185801578</v>
      </c>
      <c r="Q10" s="20">
        <v>0.29960143515536769</v>
      </c>
      <c r="R10" s="20">
        <v>0.25687108738607339</v>
      </c>
      <c r="S10" s="20">
        <v>0.29032247043906939</v>
      </c>
      <c r="T10" s="20">
        <v>0.26692547370769548</v>
      </c>
      <c r="U10" s="20">
        <v>0.31536438646909731</v>
      </c>
      <c r="V10" s="20">
        <v>0.30307862543811293</v>
      </c>
      <c r="W10" s="20">
        <v>0.27277350918726351</v>
      </c>
      <c r="X10" s="20">
        <v>0.27201246703457621</v>
      </c>
      <c r="Y10" s="20">
        <v>0.30036060451737562</v>
      </c>
      <c r="AA10" s="20">
        <v>0.24225788013478289</v>
      </c>
      <c r="AB10" s="20">
        <v>0.23555755234941839</v>
      </c>
      <c r="AC10" s="20">
        <v>0.34250238374035741</v>
      </c>
      <c r="AD10" s="20">
        <v>0.30280025199092248</v>
      </c>
      <c r="AF10" s="20">
        <v>0.41374721549335108</v>
      </c>
      <c r="AG10" s="20">
        <v>0.19229052806952099</v>
      </c>
      <c r="AH10" s="20">
        <v>0.1472311716701579</v>
      </c>
      <c r="AI10" s="20">
        <v>0.17287361139170099</v>
      </c>
      <c r="AJ10" s="20">
        <v>0.64906787491679985</v>
      </c>
      <c r="AK10" s="20">
        <v>8.4764807431921413E-2</v>
      </c>
      <c r="AL10" s="20">
        <v>0.23491603797797131</v>
      </c>
      <c r="AM10" s="20">
        <v>0.17513922058210399</v>
      </c>
      <c r="AN10" s="20">
        <v>0.32645421481701559</v>
      </c>
      <c r="AP10" s="20">
        <v>0.36400851911765819</v>
      </c>
      <c r="AQ10" s="20">
        <v>0.18356525566298371</v>
      </c>
      <c r="AR10" s="20">
        <v>0.13701911704594311</v>
      </c>
      <c r="AS10" s="20">
        <v>0.17568110922613611</v>
      </c>
      <c r="AT10" s="20">
        <v>0.67652555145824345</v>
      </c>
      <c r="AU10" s="20">
        <v>7.7660993404654016E-2</v>
      </c>
      <c r="AV10" s="20">
        <v>9.6771012948597343E-2</v>
      </c>
      <c r="AW10" s="20">
        <v>0.21960277423622709</v>
      </c>
      <c r="AY10" s="20">
        <v>0.23599941562588189</v>
      </c>
      <c r="AZ10" s="20">
        <v>0.13326528540096191</v>
      </c>
      <c r="BA10" s="20">
        <v>0.12101828028075361</v>
      </c>
      <c r="BB10" s="20">
        <v>0.1083450625109188</v>
      </c>
      <c r="BC10" s="20">
        <v>0.7212348322544565</v>
      </c>
      <c r="BD10" s="20">
        <v>8.2916131816125324E-2</v>
      </c>
      <c r="BE10" s="20">
        <v>9.4555550194070054E-2</v>
      </c>
      <c r="BF10" s="20">
        <v>0.11368193815783249</v>
      </c>
      <c r="BG10" s="20">
        <v>0.2286386597765834</v>
      </c>
    </row>
    <row r="11" spans="2:61" ht="32" customHeight="1" x14ac:dyDescent="0.35">
      <c r="B11" s="22" t="s">
        <v>187</v>
      </c>
      <c r="C11" s="20">
        <v>0.24931842547722041</v>
      </c>
      <c r="D11" s="20">
        <v>0.25444829846381373</v>
      </c>
      <c r="E11" s="20">
        <v>0.22304871837425569</v>
      </c>
      <c r="F11" s="20">
        <v>0.232749255032664</v>
      </c>
      <c r="G11" s="20">
        <v>0.22435657246087551</v>
      </c>
      <c r="H11" s="20">
        <v>0.30363672818048942</v>
      </c>
      <c r="I11" s="20">
        <v>0.26431947476735129</v>
      </c>
      <c r="K11" s="20">
        <v>0.24186708019269709</v>
      </c>
      <c r="L11" s="20">
        <v>0.25661428097927341</v>
      </c>
      <c r="N11" s="20">
        <v>0.25115192828718103</v>
      </c>
      <c r="O11" s="20">
        <v>0.18719700756809399</v>
      </c>
      <c r="P11" s="20">
        <v>0.25412005555048223</v>
      </c>
      <c r="Q11" s="20">
        <v>0.20512033433382729</v>
      </c>
      <c r="R11" s="20">
        <v>0.20211094148640191</v>
      </c>
      <c r="S11" s="20">
        <v>0.31312758432135102</v>
      </c>
      <c r="T11" s="20">
        <v>0.27125635364147599</v>
      </c>
      <c r="U11" s="20">
        <v>0.18436837228037331</v>
      </c>
      <c r="V11" s="20">
        <v>0.19135698384183539</v>
      </c>
      <c r="W11" s="20">
        <v>0.30461677039302038</v>
      </c>
      <c r="X11" s="20">
        <v>0.30746087847406123</v>
      </c>
      <c r="Y11" s="20">
        <v>0.29214519269308747</v>
      </c>
      <c r="AA11" s="20">
        <v>0.22090292470449771</v>
      </c>
      <c r="AB11" s="20">
        <v>0.27600899924501909</v>
      </c>
      <c r="AC11" s="20">
        <v>0.25285962727723071</v>
      </c>
      <c r="AD11" s="20">
        <v>0.2498081599322701</v>
      </c>
      <c r="AF11" s="20">
        <v>0.30272449766859721</v>
      </c>
      <c r="AG11" s="20">
        <v>0.15414081967371759</v>
      </c>
      <c r="AH11" s="20">
        <v>0.31729050277358328</v>
      </c>
      <c r="AI11" s="20">
        <v>0.39264165882826491</v>
      </c>
      <c r="AJ11" s="20">
        <v>0.14798258868510841</v>
      </c>
      <c r="AK11" s="20">
        <v>0.34092814359289197</v>
      </c>
      <c r="AL11" s="20">
        <v>0.2777487210376996</v>
      </c>
      <c r="AM11" s="20">
        <v>0.1793582656195854</v>
      </c>
      <c r="AN11" s="20">
        <v>0.23627317027459141</v>
      </c>
      <c r="AP11" s="20">
        <v>0.35586037729138542</v>
      </c>
      <c r="AQ11" s="20">
        <v>0.1709579374993164</v>
      </c>
      <c r="AR11" s="20">
        <v>0.28431912012441829</v>
      </c>
      <c r="AS11" s="20">
        <v>0.33824029428949037</v>
      </c>
      <c r="AT11" s="20">
        <v>0.15372786087129839</v>
      </c>
      <c r="AU11" s="20">
        <v>0.30258223137451012</v>
      </c>
      <c r="AV11" s="20">
        <v>0.226353360484956</v>
      </c>
      <c r="AW11" s="20">
        <v>0.29103114876895669</v>
      </c>
      <c r="AY11" s="20">
        <v>0.39753977013119168</v>
      </c>
      <c r="AZ11" s="20">
        <v>0.12752722779903661</v>
      </c>
      <c r="BA11" s="20">
        <v>0.3112709205823877</v>
      </c>
      <c r="BB11" s="20">
        <v>0.3348291716601865</v>
      </c>
      <c r="BC11" s="20">
        <v>0.1166394550117877</v>
      </c>
      <c r="BD11" s="20">
        <v>0.3086843733963674</v>
      </c>
      <c r="BE11" s="20">
        <v>0.41987347201924902</v>
      </c>
      <c r="BF11" s="20">
        <v>0.28318620422130902</v>
      </c>
      <c r="BG11" s="20">
        <v>0.32856480724174902</v>
      </c>
    </row>
    <row r="12" spans="2:61" ht="19" customHeight="1" x14ac:dyDescent="0.35">
      <c r="B12" s="22" t="s">
        <v>135</v>
      </c>
      <c r="C12" s="20">
        <v>0.13603909938094011</v>
      </c>
      <c r="D12" s="20">
        <v>0.1298891807270022</v>
      </c>
      <c r="E12" s="20">
        <v>0.13035677046067939</v>
      </c>
      <c r="F12" s="20">
        <v>0.1391827648596369</v>
      </c>
      <c r="G12" s="20">
        <v>0.13820460200684731</v>
      </c>
      <c r="H12" s="20">
        <v>0.13399853649932561</v>
      </c>
      <c r="I12" s="20">
        <v>0.14181287938263479</v>
      </c>
      <c r="K12" s="20">
        <v>9.7329460820204175E-2</v>
      </c>
      <c r="L12" s="20">
        <v>0.1734483373784636</v>
      </c>
      <c r="N12" s="20">
        <v>0.17630426603722679</v>
      </c>
      <c r="O12" s="20">
        <v>0.20131062116965939</v>
      </c>
      <c r="P12" s="20">
        <v>0.1083700518687398</v>
      </c>
      <c r="Q12" s="20">
        <v>0.1641032895208871</v>
      </c>
      <c r="R12" s="20">
        <v>0.1228183125529102</v>
      </c>
      <c r="S12" s="20">
        <v>0.1186347172841262</v>
      </c>
      <c r="T12" s="20">
        <v>9.577739299513946E-2</v>
      </c>
      <c r="U12" s="20">
        <v>0.1736305046112919</v>
      </c>
      <c r="V12" s="20">
        <v>0.141827999899487</v>
      </c>
      <c r="W12" s="20">
        <v>0.12696503719200569</v>
      </c>
      <c r="X12" s="20">
        <v>0.1318239707144184</v>
      </c>
      <c r="Y12" s="20">
        <v>0.1104347493611184</v>
      </c>
      <c r="AA12" s="20">
        <v>8.3952328204595E-2</v>
      </c>
      <c r="AB12" s="20">
        <v>0.15075439703376051</v>
      </c>
      <c r="AC12" s="20">
        <v>0.1298890673793377</v>
      </c>
      <c r="AD12" s="20">
        <v>0.18275785103441011</v>
      </c>
      <c r="AF12" s="20">
        <v>9.4234095293690742E-2</v>
      </c>
      <c r="AG12" s="20">
        <v>9.9279153275316792E-2</v>
      </c>
      <c r="AH12" s="20">
        <v>8.2625361021235383E-2</v>
      </c>
      <c r="AI12" s="20">
        <v>0.1141882095953671</v>
      </c>
      <c r="AJ12" s="20">
        <v>0.10183405837305511</v>
      </c>
      <c r="AK12" s="20">
        <v>9.9523695155550415E-2</v>
      </c>
      <c r="AL12" s="20">
        <v>0.27230381411534432</v>
      </c>
      <c r="AM12" s="20">
        <v>0.50560000781574477</v>
      </c>
      <c r="AN12" s="20">
        <v>0.12722784191633929</v>
      </c>
      <c r="AP12" s="20">
        <v>9.7572758082577218E-2</v>
      </c>
      <c r="AQ12" s="20">
        <v>8.9265460445112507E-2</v>
      </c>
      <c r="AR12" s="20">
        <v>9.454414646409208E-2</v>
      </c>
      <c r="AS12" s="20">
        <v>0.1484260614875054</v>
      </c>
      <c r="AT12" s="20">
        <v>7.9598251525984959E-2</v>
      </c>
      <c r="AU12" s="20">
        <v>0.1114792554852307</v>
      </c>
      <c r="AV12" s="20">
        <v>0.61736734969504647</v>
      </c>
      <c r="AW12" s="20">
        <v>0.24147958610964881</v>
      </c>
      <c r="AY12" s="20">
        <v>0.1032202519776125</v>
      </c>
      <c r="AZ12" s="20">
        <v>8.1285389303277181E-2</v>
      </c>
      <c r="BA12" s="20">
        <v>0.14471800850650759</v>
      </c>
      <c r="BB12" s="20">
        <v>9.7826158894255666E-2</v>
      </c>
      <c r="BC12" s="20">
        <v>6.5140810382313258E-2</v>
      </c>
      <c r="BD12" s="20">
        <v>0.1089725105451529</v>
      </c>
      <c r="BE12" s="20">
        <v>0.366162567225017</v>
      </c>
      <c r="BF12" s="20">
        <v>0.35707494357005448</v>
      </c>
      <c r="BG12" s="20">
        <v>0.1867268298073417</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0.36518719101006858</v>
      </c>
      <c r="D9" s="20">
        <v>0.31491133871756039</v>
      </c>
      <c r="E9" s="20">
        <v>0.38548541075595039</v>
      </c>
      <c r="F9" s="20">
        <v>0.37722284680763241</v>
      </c>
      <c r="G9" s="20">
        <v>0.36721573391822088</v>
      </c>
      <c r="H9" s="20">
        <v>0.40306293612177241</v>
      </c>
      <c r="I9" s="20">
        <v>0.34553124934027629</v>
      </c>
      <c r="K9" s="20">
        <v>0.39456672867582487</v>
      </c>
      <c r="L9" s="20">
        <v>0.33602369313407621</v>
      </c>
      <c r="N9" s="20">
        <v>0.40610526547517262</v>
      </c>
      <c r="O9" s="20">
        <v>0.43945154355992189</v>
      </c>
      <c r="P9" s="20">
        <v>0.31484031571211513</v>
      </c>
      <c r="Q9" s="20">
        <v>0.27706552484114139</v>
      </c>
      <c r="R9" s="20">
        <v>0.45724453852072239</v>
      </c>
      <c r="S9" s="20">
        <v>0.29845156167748998</v>
      </c>
      <c r="T9" s="20">
        <v>0.35002321088034249</v>
      </c>
      <c r="U9" s="20">
        <v>0.33118302305305009</v>
      </c>
      <c r="V9" s="20">
        <v>0.41666305327134412</v>
      </c>
      <c r="W9" s="20">
        <v>0.34904463195126939</v>
      </c>
      <c r="X9" s="20">
        <v>0.33356261189599418</v>
      </c>
      <c r="Y9" s="20">
        <v>0.33083503476708742</v>
      </c>
      <c r="AA9" s="20">
        <v>0.46947002103683888</v>
      </c>
      <c r="AB9" s="20">
        <v>0.39164252591380699</v>
      </c>
      <c r="AC9" s="20">
        <v>0.2983194282399671</v>
      </c>
      <c r="AD9" s="20">
        <v>0.2822511613004236</v>
      </c>
      <c r="AF9" s="20">
        <v>0.24086728537414989</v>
      </c>
      <c r="AG9" s="20">
        <v>0.56399228636961962</v>
      </c>
      <c r="AH9" s="20">
        <v>0.49915995700390031</v>
      </c>
      <c r="AI9" s="20">
        <v>0.3738328546223515</v>
      </c>
      <c r="AJ9" s="20">
        <v>6.8837658103643118E-2</v>
      </c>
      <c r="AK9" s="20">
        <v>0.47180974296130279</v>
      </c>
      <c r="AL9" s="20">
        <v>0.21418261662124821</v>
      </c>
      <c r="AM9" s="20">
        <v>0.1154990887982236</v>
      </c>
      <c r="AN9" s="20">
        <v>0.38187342159108872</v>
      </c>
      <c r="AP9" s="20">
        <v>0.234653500065511</v>
      </c>
      <c r="AQ9" s="20">
        <v>0.58082403469695243</v>
      </c>
      <c r="AR9" s="20">
        <v>0.50985148898539367</v>
      </c>
      <c r="AS9" s="20">
        <v>0.35562248393192031</v>
      </c>
      <c r="AT9" s="20">
        <v>0.12973922123428519</v>
      </c>
      <c r="AU9" s="20">
        <v>0.5153751210803833</v>
      </c>
      <c r="AV9" s="20">
        <v>7.0658047012267494E-2</v>
      </c>
      <c r="AW9" s="20">
        <v>0.26055332382318819</v>
      </c>
      <c r="AY9" s="20">
        <v>0.29592579372736799</v>
      </c>
      <c r="AZ9" s="20">
        <v>0.68665501913303795</v>
      </c>
      <c r="BA9" s="20">
        <v>0.50114651665082011</v>
      </c>
      <c r="BB9" s="20">
        <v>0.41357770255228049</v>
      </c>
      <c r="BC9" s="20">
        <v>0.1353262903317228</v>
      </c>
      <c r="BD9" s="20">
        <v>0.48552834689993979</v>
      </c>
      <c r="BE9" s="20">
        <v>0.1150160148685367</v>
      </c>
      <c r="BF9" s="20">
        <v>0.33069271832045821</v>
      </c>
      <c r="BG9" s="20">
        <v>0.29520096761151299</v>
      </c>
    </row>
    <row r="10" spans="2:61" ht="19" customHeight="1" x14ac:dyDescent="0.35">
      <c r="B10" s="22" t="s">
        <v>186</v>
      </c>
      <c r="C10" s="20">
        <v>0.22267796404096041</v>
      </c>
      <c r="D10" s="20">
        <v>0.24007365047509341</v>
      </c>
      <c r="E10" s="20">
        <v>0.27143660520870122</v>
      </c>
      <c r="F10" s="20">
        <v>0.22582142768405189</v>
      </c>
      <c r="G10" s="20">
        <v>0.2366136402535465</v>
      </c>
      <c r="H10" s="20">
        <v>0.17050172972872729</v>
      </c>
      <c r="I10" s="20">
        <v>0.19278029371473421</v>
      </c>
      <c r="K10" s="20">
        <v>0.2512385389480532</v>
      </c>
      <c r="L10" s="20">
        <v>0.19565593189766811</v>
      </c>
      <c r="N10" s="20">
        <v>0.14681996170072201</v>
      </c>
      <c r="O10" s="20">
        <v>0.2224407333725156</v>
      </c>
      <c r="P10" s="20">
        <v>0.29911976730777112</v>
      </c>
      <c r="Q10" s="20">
        <v>0.30325616390804738</v>
      </c>
      <c r="R10" s="20">
        <v>0.2174930679250083</v>
      </c>
      <c r="S10" s="20">
        <v>0.1840721063296949</v>
      </c>
      <c r="T10" s="20">
        <v>0.22240599516455981</v>
      </c>
      <c r="U10" s="20">
        <v>0.27679310383330269</v>
      </c>
      <c r="V10" s="20">
        <v>0.1985217346968258</v>
      </c>
      <c r="W10" s="20">
        <v>0.21751105076673041</v>
      </c>
      <c r="X10" s="20">
        <v>0.20586233639353699</v>
      </c>
      <c r="Y10" s="20">
        <v>0.26717359639046279</v>
      </c>
      <c r="AA10" s="20">
        <v>0.18987219125853169</v>
      </c>
      <c r="AB10" s="20">
        <v>0.163022931886428</v>
      </c>
      <c r="AC10" s="20">
        <v>0.27867797616239492</v>
      </c>
      <c r="AD10" s="20">
        <v>0.27141141726514562</v>
      </c>
      <c r="AF10" s="20">
        <v>0.28110738153100723</v>
      </c>
      <c r="AG10" s="20">
        <v>0.165506625778682</v>
      </c>
      <c r="AH10" s="20">
        <v>0.1677602037412986</v>
      </c>
      <c r="AI10" s="20">
        <v>0.14996719743075121</v>
      </c>
      <c r="AJ10" s="20">
        <v>0.59919068340524662</v>
      </c>
      <c r="AK10" s="20">
        <v>9.3904842854428669E-2</v>
      </c>
      <c r="AL10" s="20">
        <v>0.2227536180396521</v>
      </c>
      <c r="AM10" s="20">
        <v>0.20432767165751431</v>
      </c>
      <c r="AN10" s="20">
        <v>0.23460309449079861</v>
      </c>
      <c r="AP10" s="20">
        <v>0.24572508620547451</v>
      </c>
      <c r="AQ10" s="20">
        <v>0.14644220193135779</v>
      </c>
      <c r="AR10" s="20">
        <v>0.13232458400617261</v>
      </c>
      <c r="AS10" s="20">
        <v>0.1222638249313369</v>
      </c>
      <c r="AT10" s="20">
        <v>0.56717021755407671</v>
      </c>
      <c r="AU10" s="20">
        <v>7.5534490893505182E-2</v>
      </c>
      <c r="AV10" s="20">
        <v>0.16286816836650411</v>
      </c>
      <c r="AW10" s="20">
        <v>0.1905460854891956</v>
      </c>
      <c r="AY10" s="20">
        <v>0.16983384856433759</v>
      </c>
      <c r="AZ10" s="20">
        <v>0.1152477413387888</v>
      </c>
      <c r="BA10" s="20">
        <v>9.0453037815194592E-2</v>
      </c>
      <c r="BB10" s="20">
        <v>0.11750737111446929</v>
      </c>
      <c r="BC10" s="20">
        <v>0.56242669519535327</v>
      </c>
      <c r="BD10" s="20">
        <v>9.6084251250989877E-2</v>
      </c>
      <c r="BE10" s="20">
        <v>7.4935751619739241E-2</v>
      </c>
      <c r="BF10" s="20">
        <v>9.2222755484077462E-2</v>
      </c>
      <c r="BG10" s="20">
        <v>0.19303213333518199</v>
      </c>
    </row>
    <row r="11" spans="2:61" ht="32" customHeight="1" x14ac:dyDescent="0.35">
      <c r="B11" s="22" t="s">
        <v>187</v>
      </c>
      <c r="C11" s="20">
        <v>0.27463941752972681</v>
      </c>
      <c r="D11" s="20">
        <v>0.28940397486933062</v>
      </c>
      <c r="E11" s="20">
        <v>0.2074700372461532</v>
      </c>
      <c r="F11" s="20">
        <v>0.24723742786521891</v>
      </c>
      <c r="G11" s="20">
        <v>0.27701986672760598</v>
      </c>
      <c r="H11" s="20">
        <v>0.2995579905247126</v>
      </c>
      <c r="I11" s="20">
        <v>0.32267728929802247</v>
      </c>
      <c r="K11" s="20">
        <v>0.25782868105803158</v>
      </c>
      <c r="L11" s="20">
        <v>0.29120470068900128</v>
      </c>
      <c r="N11" s="20">
        <v>0.24449069543519861</v>
      </c>
      <c r="O11" s="20">
        <v>0.1688246203856274</v>
      </c>
      <c r="P11" s="20">
        <v>0.30389237775354538</v>
      </c>
      <c r="Q11" s="20">
        <v>0.26431975237307009</v>
      </c>
      <c r="R11" s="20">
        <v>0.20703867147172281</v>
      </c>
      <c r="S11" s="20">
        <v>0.36060949823122179</v>
      </c>
      <c r="T11" s="20">
        <v>0.31085706845570671</v>
      </c>
      <c r="U11" s="20">
        <v>0.22888884776490659</v>
      </c>
      <c r="V11" s="20">
        <v>0.22511291559485111</v>
      </c>
      <c r="W11" s="20">
        <v>0.32338482564792659</v>
      </c>
      <c r="X11" s="20">
        <v>0.34975253635783138</v>
      </c>
      <c r="Y11" s="20">
        <v>0.29142475114328398</v>
      </c>
      <c r="AA11" s="20">
        <v>0.2324499887117896</v>
      </c>
      <c r="AB11" s="20">
        <v>0.29336887429045599</v>
      </c>
      <c r="AC11" s="20">
        <v>0.2908167273736269</v>
      </c>
      <c r="AD11" s="20">
        <v>0.28721685256995122</v>
      </c>
      <c r="AF11" s="20">
        <v>0.37660945271038748</v>
      </c>
      <c r="AG11" s="20">
        <v>0.15708550855418171</v>
      </c>
      <c r="AH11" s="20">
        <v>0.2420873791462182</v>
      </c>
      <c r="AI11" s="20">
        <v>0.39896737555523187</v>
      </c>
      <c r="AJ11" s="20">
        <v>0.25676895594729171</v>
      </c>
      <c r="AK11" s="20">
        <v>0.33192344965289811</v>
      </c>
      <c r="AL11" s="20">
        <v>0.29683002098210021</v>
      </c>
      <c r="AM11" s="20">
        <v>0.24256712464899241</v>
      </c>
      <c r="AN11" s="20">
        <v>0.2521801662148821</v>
      </c>
      <c r="AP11" s="20">
        <v>0.41785632005666867</v>
      </c>
      <c r="AQ11" s="20">
        <v>0.16101476905236389</v>
      </c>
      <c r="AR11" s="20">
        <v>0.26764109142428272</v>
      </c>
      <c r="AS11" s="20">
        <v>0.36268786412664361</v>
      </c>
      <c r="AT11" s="20">
        <v>0.24871820748385789</v>
      </c>
      <c r="AU11" s="20">
        <v>0.3096406433898819</v>
      </c>
      <c r="AV11" s="20">
        <v>0.25313127604702251</v>
      </c>
      <c r="AW11" s="20">
        <v>0.31025337419587079</v>
      </c>
      <c r="AY11" s="20">
        <v>0.44161163416517291</v>
      </c>
      <c r="AZ11" s="20">
        <v>9.5198388154323216E-2</v>
      </c>
      <c r="BA11" s="20">
        <v>0.31499935211567248</v>
      </c>
      <c r="BB11" s="20">
        <v>0.37803441590673342</v>
      </c>
      <c r="BC11" s="20">
        <v>0.21148492869247049</v>
      </c>
      <c r="BD11" s="20">
        <v>0.31998664041436958</v>
      </c>
      <c r="BE11" s="20">
        <v>0.43326301507866177</v>
      </c>
      <c r="BF11" s="20">
        <v>0.23101113174012119</v>
      </c>
      <c r="BG11" s="20">
        <v>0.36934134075002562</v>
      </c>
    </row>
    <row r="12" spans="2:61" ht="19" customHeight="1" x14ac:dyDescent="0.35">
      <c r="B12" s="22" t="s">
        <v>135</v>
      </c>
      <c r="C12" s="20">
        <v>0.13749542741924409</v>
      </c>
      <c r="D12" s="20">
        <v>0.15561103593801559</v>
      </c>
      <c r="E12" s="20">
        <v>0.1356079467891953</v>
      </c>
      <c r="F12" s="20">
        <v>0.1497182976430968</v>
      </c>
      <c r="G12" s="20">
        <v>0.1191507591006265</v>
      </c>
      <c r="H12" s="20">
        <v>0.12687734362478759</v>
      </c>
      <c r="I12" s="20">
        <v>0.13901116764696719</v>
      </c>
      <c r="K12" s="20">
        <v>9.6366051318090298E-2</v>
      </c>
      <c r="L12" s="20">
        <v>0.1771156742792544</v>
      </c>
      <c r="N12" s="20">
        <v>0.20258407738890691</v>
      </c>
      <c r="O12" s="20">
        <v>0.16928310268193519</v>
      </c>
      <c r="P12" s="20">
        <v>8.2147539226568242E-2</v>
      </c>
      <c r="Q12" s="20">
        <v>0.155358558877741</v>
      </c>
      <c r="R12" s="20">
        <v>0.1182237220825465</v>
      </c>
      <c r="S12" s="20">
        <v>0.15686683376159341</v>
      </c>
      <c r="T12" s="20">
        <v>0.1167137254993912</v>
      </c>
      <c r="U12" s="20">
        <v>0.16313502534874061</v>
      </c>
      <c r="V12" s="20">
        <v>0.159702296436979</v>
      </c>
      <c r="W12" s="20">
        <v>0.1100594916340734</v>
      </c>
      <c r="X12" s="20">
        <v>0.1108225153526373</v>
      </c>
      <c r="Y12" s="20">
        <v>0.11056661769916599</v>
      </c>
      <c r="AA12" s="20">
        <v>0.1082077989928399</v>
      </c>
      <c r="AB12" s="20">
        <v>0.1519656679093089</v>
      </c>
      <c r="AC12" s="20">
        <v>0.13218586822401099</v>
      </c>
      <c r="AD12" s="20">
        <v>0.15912056886447959</v>
      </c>
      <c r="AF12" s="20">
        <v>0.1014158803844555</v>
      </c>
      <c r="AG12" s="20">
        <v>0.1134155792975165</v>
      </c>
      <c r="AH12" s="20">
        <v>9.0992460108582918E-2</v>
      </c>
      <c r="AI12" s="20">
        <v>7.7232572391665297E-2</v>
      </c>
      <c r="AJ12" s="20">
        <v>7.5202702543818584E-2</v>
      </c>
      <c r="AK12" s="20">
        <v>0.1023619645313706</v>
      </c>
      <c r="AL12" s="20">
        <v>0.26623374435699942</v>
      </c>
      <c r="AM12" s="20">
        <v>0.43760611489526968</v>
      </c>
      <c r="AN12" s="20">
        <v>0.13134331770323071</v>
      </c>
      <c r="AP12" s="20">
        <v>0.1017650936723458</v>
      </c>
      <c r="AQ12" s="20">
        <v>0.11171899431932571</v>
      </c>
      <c r="AR12" s="20">
        <v>9.0182835584151397E-2</v>
      </c>
      <c r="AS12" s="20">
        <v>0.15942582701009911</v>
      </c>
      <c r="AT12" s="20">
        <v>5.4372353727780223E-2</v>
      </c>
      <c r="AU12" s="20">
        <v>9.9449744636229645E-2</v>
      </c>
      <c r="AV12" s="20">
        <v>0.51334250857420605</v>
      </c>
      <c r="AW12" s="20">
        <v>0.23864721649174539</v>
      </c>
      <c r="AY12" s="20">
        <v>9.2628723543121599E-2</v>
      </c>
      <c r="AZ12" s="20">
        <v>0.10289885137385001</v>
      </c>
      <c r="BA12" s="20">
        <v>9.3401093418312722E-2</v>
      </c>
      <c r="BB12" s="20">
        <v>9.0880510426516806E-2</v>
      </c>
      <c r="BC12" s="20">
        <v>9.0762085780453514E-2</v>
      </c>
      <c r="BD12" s="20">
        <v>9.8400761434700848E-2</v>
      </c>
      <c r="BE12" s="20">
        <v>0.37678521843306229</v>
      </c>
      <c r="BF12" s="20">
        <v>0.34607339445534341</v>
      </c>
      <c r="BG12" s="20">
        <v>0.14242555830327949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0.3624694036802642</v>
      </c>
      <c r="D9" s="20">
        <v>0.29420639741177063</v>
      </c>
      <c r="E9" s="20">
        <v>0.41298022177806187</v>
      </c>
      <c r="F9" s="20">
        <v>0.37522690727056218</v>
      </c>
      <c r="G9" s="20">
        <v>0.3589513063925997</v>
      </c>
      <c r="H9" s="20">
        <v>0.40651529098026029</v>
      </c>
      <c r="I9" s="20">
        <v>0.33010177382507438</v>
      </c>
      <c r="K9" s="20">
        <v>0.39578697738890761</v>
      </c>
      <c r="L9" s="20">
        <v>0.329094854758539</v>
      </c>
      <c r="N9" s="20">
        <v>0.41259182199900679</v>
      </c>
      <c r="O9" s="20">
        <v>0.37085167526442397</v>
      </c>
      <c r="P9" s="20">
        <v>0.33909884839626769</v>
      </c>
      <c r="Q9" s="20">
        <v>0.28100340678716251</v>
      </c>
      <c r="R9" s="20">
        <v>0.43430398868897291</v>
      </c>
      <c r="S9" s="20">
        <v>0.29637414697382741</v>
      </c>
      <c r="T9" s="20">
        <v>0.34449281171789042</v>
      </c>
      <c r="U9" s="20">
        <v>0.32332303216246161</v>
      </c>
      <c r="V9" s="20">
        <v>0.4396968594844835</v>
      </c>
      <c r="W9" s="20">
        <v>0.3435594048570299</v>
      </c>
      <c r="X9" s="20">
        <v>0.3239401432542966</v>
      </c>
      <c r="Y9" s="20">
        <v>0.3242872538148196</v>
      </c>
      <c r="AA9" s="20">
        <v>0.47860852578943758</v>
      </c>
      <c r="AB9" s="20">
        <v>0.38229232689881459</v>
      </c>
      <c r="AC9" s="20">
        <v>0.2905550568066268</v>
      </c>
      <c r="AD9" s="20">
        <v>0.27806749836729272</v>
      </c>
      <c r="AF9" s="20">
        <v>0.23759718603860411</v>
      </c>
      <c r="AG9" s="20">
        <v>0.57778254642881088</v>
      </c>
      <c r="AH9" s="20">
        <v>0.51683874783621586</v>
      </c>
      <c r="AI9" s="20">
        <v>0.3349448281303129</v>
      </c>
      <c r="AJ9" s="20">
        <v>0.11156467718381161</v>
      </c>
      <c r="AK9" s="20">
        <v>0.46621592528188649</v>
      </c>
      <c r="AL9" s="20">
        <v>0.2309701937580263</v>
      </c>
      <c r="AM9" s="20">
        <v>0.10132742977833881</v>
      </c>
      <c r="AN9" s="20">
        <v>0.30580048884801009</v>
      </c>
      <c r="AP9" s="20">
        <v>0.23021874251635241</v>
      </c>
      <c r="AQ9" s="20">
        <v>0.59180312619442188</v>
      </c>
      <c r="AR9" s="20">
        <v>0.49291346067193631</v>
      </c>
      <c r="AS9" s="20">
        <v>0.36612110666955988</v>
      </c>
      <c r="AT9" s="20">
        <v>0.1081609871038943</v>
      </c>
      <c r="AU9" s="20">
        <v>0.49943920250594492</v>
      </c>
      <c r="AV9" s="20">
        <v>5.9508276871400423E-2</v>
      </c>
      <c r="AW9" s="20">
        <v>0.25384564738417859</v>
      </c>
      <c r="AY9" s="20">
        <v>0.31624728334726049</v>
      </c>
      <c r="AZ9" s="20">
        <v>0.69720186325913647</v>
      </c>
      <c r="BA9" s="20">
        <v>0.52288389331821428</v>
      </c>
      <c r="BB9" s="20">
        <v>0.4508150625059637</v>
      </c>
      <c r="BC9" s="20">
        <v>9.7237043257836484E-2</v>
      </c>
      <c r="BD9" s="20">
        <v>0.48718312541358338</v>
      </c>
      <c r="BE9" s="20">
        <v>0.112100872261839</v>
      </c>
      <c r="BF9" s="20">
        <v>0.27205235763492341</v>
      </c>
      <c r="BG9" s="20">
        <v>0.30603621556011062</v>
      </c>
    </row>
    <row r="10" spans="2:61" ht="19" customHeight="1" x14ac:dyDescent="0.35">
      <c r="B10" s="22" t="s">
        <v>186</v>
      </c>
      <c r="C10" s="20">
        <v>0.25996384745008849</v>
      </c>
      <c r="D10" s="20">
        <v>0.26484724486694039</v>
      </c>
      <c r="E10" s="20">
        <v>0.23774943864704839</v>
      </c>
      <c r="F10" s="20">
        <v>0.26367488208612577</v>
      </c>
      <c r="G10" s="20">
        <v>0.27892961887692208</v>
      </c>
      <c r="H10" s="20">
        <v>0.2272683670370077</v>
      </c>
      <c r="I10" s="20">
        <v>0.27827324789509478</v>
      </c>
      <c r="K10" s="20">
        <v>0.28926144580260771</v>
      </c>
      <c r="L10" s="20">
        <v>0.23237740702608689</v>
      </c>
      <c r="N10" s="20">
        <v>0.1556854787903158</v>
      </c>
      <c r="O10" s="20">
        <v>0.22419641450873731</v>
      </c>
      <c r="P10" s="20">
        <v>0.32127091385511303</v>
      </c>
      <c r="Q10" s="20">
        <v>0.32185380394752949</v>
      </c>
      <c r="R10" s="20">
        <v>0.25833132193820929</v>
      </c>
      <c r="S10" s="20">
        <v>0.23632075384371171</v>
      </c>
      <c r="T10" s="20">
        <v>0.27590634087955768</v>
      </c>
      <c r="U10" s="20">
        <v>0.30682782019583682</v>
      </c>
      <c r="V10" s="20">
        <v>0.24389338736961599</v>
      </c>
      <c r="W10" s="20">
        <v>0.2502718575006167</v>
      </c>
      <c r="X10" s="20">
        <v>0.26105973142445033</v>
      </c>
      <c r="Y10" s="20">
        <v>0.3163655172376138</v>
      </c>
      <c r="AA10" s="20">
        <v>0.2246303589664353</v>
      </c>
      <c r="AB10" s="20">
        <v>0.21458926162434949</v>
      </c>
      <c r="AC10" s="20">
        <v>0.30504323188077359</v>
      </c>
      <c r="AD10" s="20">
        <v>0.30629820704565858</v>
      </c>
      <c r="AF10" s="20">
        <v>0.36698046788472949</v>
      </c>
      <c r="AG10" s="20">
        <v>0.19477500818493959</v>
      </c>
      <c r="AH10" s="20">
        <v>0.14264065959239849</v>
      </c>
      <c r="AI10" s="20">
        <v>0.2238793766549208</v>
      </c>
      <c r="AJ10" s="20">
        <v>0.60842381159927639</v>
      </c>
      <c r="AK10" s="20">
        <v>8.7446120688276452E-2</v>
      </c>
      <c r="AL10" s="20">
        <v>0.22217628500967329</v>
      </c>
      <c r="AM10" s="20">
        <v>0.17157498681771649</v>
      </c>
      <c r="AN10" s="20">
        <v>0.27889026283070151</v>
      </c>
      <c r="AP10" s="20">
        <v>0.32207738712258011</v>
      </c>
      <c r="AQ10" s="20">
        <v>0.17502047338958079</v>
      </c>
      <c r="AR10" s="20">
        <v>0.16801116431478391</v>
      </c>
      <c r="AS10" s="20">
        <v>0.15222781611955721</v>
      </c>
      <c r="AT10" s="20">
        <v>0.63833680391539027</v>
      </c>
      <c r="AU10" s="20">
        <v>7.9006420440162858E-2</v>
      </c>
      <c r="AV10" s="20">
        <v>9.4646167342047463E-2</v>
      </c>
      <c r="AW10" s="20">
        <v>0.20349072394042411</v>
      </c>
      <c r="AY10" s="20">
        <v>0.17438159083631541</v>
      </c>
      <c r="AZ10" s="20">
        <v>0.12781296753599281</v>
      </c>
      <c r="BA10" s="20">
        <v>0.108537603472799</v>
      </c>
      <c r="BB10" s="20">
        <v>0.14919504869316591</v>
      </c>
      <c r="BC10" s="20">
        <v>0.68368243677560203</v>
      </c>
      <c r="BD10" s="20">
        <v>8.2333986332860432E-2</v>
      </c>
      <c r="BE10" s="20">
        <v>7.7193492662287005E-2</v>
      </c>
      <c r="BF10" s="20">
        <v>0.1227882061307856</v>
      </c>
      <c r="BG10" s="20">
        <v>0.17162113394990491</v>
      </c>
    </row>
    <row r="11" spans="2:61" ht="32" customHeight="1" x14ac:dyDescent="0.35">
      <c r="B11" s="22" t="s">
        <v>187</v>
      </c>
      <c r="C11" s="20">
        <v>0.25686003281746322</v>
      </c>
      <c r="D11" s="20">
        <v>0.30177998350950541</v>
      </c>
      <c r="E11" s="20">
        <v>0.2011813322705174</v>
      </c>
      <c r="F11" s="20">
        <v>0.22446514557131661</v>
      </c>
      <c r="G11" s="20">
        <v>0.26074421130314362</v>
      </c>
      <c r="H11" s="20">
        <v>0.27491548764732909</v>
      </c>
      <c r="I11" s="20">
        <v>0.28293488748554152</v>
      </c>
      <c r="K11" s="20">
        <v>0.2369802294187181</v>
      </c>
      <c r="L11" s="20">
        <v>0.27635496744517768</v>
      </c>
      <c r="N11" s="20">
        <v>0.27145430704732398</v>
      </c>
      <c r="O11" s="20">
        <v>0.25909054899713352</v>
      </c>
      <c r="P11" s="20">
        <v>0.26690011815060039</v>
      </c>
      <c r="Q11" s="20">
        <v>0.2562736549825374</v>
      </c>
      <c r="R11" s="20">
        <v>0.182120116110152</v>
      </c>
      <c r="S11" s="20">
        <v>0.34749908852896949</v>
      </c>
      <c r="T11" s="20">
        <v>0.27224249001105483</v>
      </c>
      <c r="U11" s="20">
        <v>0.22615746400970291</v>
      </c>
      <c r="V11" s="20">
        <v>0.17847682989429869</v>
      </c>
      <c r="W11" s="20">
        <v>0.30026828584057691</v>
      </c>
      <c r="X11" s="20">
        <v>0.31418915389631669</v>
      </c>
      <c r="Y11" s="20">
        <v>0.27370902348367382</v>
      </c>
      <c r="AA11" s="20">
        <v>0.21234517106379319</v>
      </c>
      <c r="AB11" s="20">
        <v>0.29030280359348881</v>
      </c>
      <c r="AC11" s="20">
        <v>0.28151521925980361</v>
      </c>
      <c r="AD11" s="20">
        <v>0.24913402934167819</v>
      </c>
      <c r="AF11" s="20">
        <v>0.31517346838293631</v>
      </c>
      <c r="AG11" s="20">
        <v>0.14776096561797189</v>
      </c>
      <c r="AH11" s="20">
        <v>0.25595163476101462</v>
      </c>
      <c r="AI11" s="20">
        <v>0.32040295223959742</v>
      </c>
      <c r="AJ11" s="20">
        <v>0.21798737681434449</v>
      </c>
      <c r="AK11" s="20">
        <v>0.37145212064765359</v>
      </c>
      <c r="AL11" s="20">
        <v>0.30442260731502108</v>
      </c>
      <c r="AM11" s="20">
        <v>0.21546622184818079</v>
      </c>
      <c r="AN11" s="20">
        <v>0.29496880812079018</v>
      </c>
      <c r="AP11" s="20">
        <v>0.35475961081742102</v>
      </c>
      <c r="AQ11" s="20">
        <v>0.15561142166874489</v>
      </c>
      <c r="AR11" s="20">
        <v>0.27628312178338799</v>
      </c>
      <c r="AS11" s="20">
        <v>0.33782819690625782</v>
      </c>
      <c r="AT11" s="20">
        <v>0.19452867854077721</v>
      </c>
      <c r="AU11" s="20">
        <v>0.35777115814426841</v>
      </c>
      <c r="AV11" s="20">
        <v>0.27328245864415762</v>
      </c>
      <c r="AW11" s="20">
        <v>0.31777674327312311</v>
      </c>
      <c r="AY11" s="20">
        <v>0.42150701554182701</v>
      </c>
      <c r="AZ11" s="20">
        <v>9.7491522895609459E-2</v>
      </c>
      <c r="BA11" s="20">
        <v>0.29375632078027869</v>
      </c>
      <c r="BB11" s="20">
        <v>0.31266902038723871</v>
      </c>
      <c r="BC11" s="20">
        <v>0.15086033829355869</v>
      </c>
      <c r="BD11" s="20">
        <v>0.34722837648395899</v>
      </c>
      <c r="BE11" s="20">
        <v>0.45134587152134042</v>
      </c>
      <c r="BF11" s="20">
        <v>0.28411077249719058</v>
      </c>
      <c r="BG11" s="20">
        <v>0.38490315186427582</v>
      </c>
    </row>
    <row r="12" spans="2:61" ht="19" customHeight="1" x14ac:dyDescent="0.35">
      <c r="B12" s="22" t="s">
        <v>135</v>
      </c>
      <c r="C12" s="20">
        <v>0.1207067160521841</v>
      </c>
      <c r="D12" s="20">
        <v>0.13916637421178371</v>
      </c>
      <c r="E12" s="20">
        <v>0.1480890073043723</v>
      </c>
      <c r="F12" s="20">
        <v>0.13663306507199541</v>
      </c>
      <c r="G12" s="20">
        <v>0.1013748634273347</v>
      </c>
      <c r="H12" s="20">
        <v>9.130085433540279E-2</v>
      </c>
      <c r="I12" s="20">
        <v>0.1086900907942894</v>
      </c>
      <c r="K12" s="20">
        <v>7.7971347389766618E-2</v>
      </c>
      <c r="L12" s="20">
        <v>0.16217277077019651</v>
      </c>
      <c r="N12" s="20">
        <v>0.16026839216335331</v>
      </c>
      <c r="O12" s="20">
        <v>0.14586136122970511</v>
      </c>
      <c r="P12" s="20">
        <v>7.2730119598018686E-2</v>
      </c>
      <c r="Q12" s="20">
        <v>0.1408691342827707</v>
      </c>
      <c r="R12" s="20">
        <v>0.12524457326266589</v>
      </c>
      <c r="S12" s="20">
        <v>0.1198060106534915</v>
      </c>
      <c r="T12" s="20">
        <v>0.1073583573914971</v>
      </c>
      <c r="U12" s="20">
        <v>0.14369168363199869</v>
      </c>
      <c r="V12" s="20">
        <v>0.1379329232516017</v>
      </c>
      <c r="W12" s="20">
        <v>0.10590045180177619</v>
      </c>
      <c r="X12" s="20">
        <v>0.10081097142493629</v>
      </c>
      <c r="Y12" s="20">
        <v>8.5638205463892988E-2</v>
      </c>
      <c r="AA12" s="20">
        <v>8.4415944180333866E-2</v>
      </c>
      <c r="AB12" s="20">
        <v>0.1128156078833471</v>
      </c>
      <c r="AC12" s="20">
        <v>0.12288649205279591</v>
      </c>
      <c r="AD12" s="20">
        <v>0.1665002652453704</v>
      </c>
      <c r="AF12" s="20">
        <v>8.0248877693730111E-2</v>
      </c>
      <c r="AG12" s="20">
        <v>7.968147976827758E-2</v>
      </c>
      <c r="AH12" s="20">
        <v>8.456895781037102E-2</v>
      </c>
      <c r="AI12" s="20">
        <v>0.1207728429751689</v>
      </c>
      <c r="AJ12" s="20">
        <v>6.2024134402567509E-2</v>
      </c>
      <c r="AK12" s="20">
        <v>7.4885833382183603E-2</v>
      </c>
      <c r="AL12" s="20">
        <v>0.24243091391727919</v>
      </c>
      <c r="AM12" s="20">
        <v>0.51163136155576383</v>
      </c>
      <c r="AN12" s="20">
        <v>0.1203404402004985</v>
      </c>
      <c r="AP12" s="20">
        <v>9.2944259543646449E-2</v>
      </c>
      <c r="AQ12" s="20">
        <v>7.756497874725217E-2</v>
      </c>
      <c r="AR12" s="20">
        <v>6.2792253229891876E-2</v>
      </c>
      <c r="AS12" s="20">
        <v>0.14382288030462509</v>
      </c>
      <c r="AT12" s="20">
        <v>5.8973530439938193E-2</v>
      </c>
      <c r="AU12" s="20">
        <v>6.3783218909623865E-2</v>
      </c>
      <c r="AV12" s="20">
        <v>0.57256309714239484</v>
      </c>
      <c r="AW12" s="20">
        <v>0.22488688540227411</v>
      </c>
      <c r="AY12" s="20">
        <v>8.7864110274597285E-2</v>
      </c>
      <c r="AZ12" s="20">
        <v>7.749364630926131E-2</v>
      </c>
      <c r="BA12" s="20">
        <v>7.4822182428707973E-2</v>
      </c>
      <c r="BB12" s="20">
        <v>8.7320868413631667E-2</v>
      </c>
      <c r="BC12" s="20">
        <v>6.8220181673002783E-2</v>
      </c>
      <c r="BD12" s="20">
        <v>8.3254511769597306E-2</v>
      </c>
      <c r="BE12" s="20">
        <v>0.35935976355453347</v>
      </c>
      <c r="BF12" s="20">
        <v>0.3210486637371005</v>
      </c>
      <c r="BG12" s="20">
        <v>0.13743949862570881</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0.38928088891286361</v>
      </c>
      <c r="D9" s="20">
        <v>0.36702865608651108</v>
      </c>
      <c r="E9" s="20">
        <v>0.43540894123465229</v>
      </c>
      <c r="F9" s="20">
        <v>0.41340008837093473</v>
      </c>
      <c r="G9" s="20">
        <v>0.36694238392779499</v>
      </c>
      <c r="H9" s="20">
        <v>0.40231527640945081</v>
      </c>
      <c r="I9" s="20">
        <v>0.35660704279574962</v>
      </c>
      <c r="K9" s="20">
        <v>0.42077960777313778</v>
      </c>
      <c r="L9" s="20">
        <v>0.3590242614556764</v>
      </c>
      <c r="N9" s="20">
        <v>0.40510418770560103</v>
      </c>
      <c r="O9" s="20">
        <v>0.48875595702827068</v>
      </c>
      <c r="P9" s="20">
        <v>0.35721164381078491</v>
      </c>
      <c r="Q9" s="20">
        <v>0.39087559500811853</v>
      </c>
      <c r="R9" s="20">
        <v>0.4768534468994497</v>
      </c>
      <c r="S9" s="20">
        <v>0.31080790436792499</v>
      </c>
      <c r="T9" s="20">
        <v>0.35060922608753992</v>
      </c>
      <c r="U9" s="20">
        <v>0.35748994502475068</v>
      </c>
      <c r="V9" s="20">
        <v>0.46205912404103011</v>
      </c>
      <c r="W9" s="20">
        <v>0.34748657863399879</v>
      </c>
      <c r="X9" s="20">
        <v>0.37422942397167908</v>
      </c>
      <c r="Y9" s="20">
        <v>0.34305534245847541</v>
      </c>
      <c r="AA9" s="20">
        <v>0.50089289873691678</v>
      </c>
      <c r="AB9" s="20">
        <v>0.40676884383736861</v>
      </c>
      <c r="AC9" s="20">
        <v>0.32183887873496242</v>
      </c>
      <c r="AD9" s="20">
        <v>0.30832874051884812</v>
      </c>
      <c r="AF9" s="20">
        <v>0.27212853722557528</v>
      </c>
      <c r="AG9" s="20">
        <v>0.59355675340149272</v>
      </c>
      <c r="AH9" s="20">
        <v>0.55052241050116668</v>
      </c>
      <c r="AI9" s="20">
        <v>0.3626860765739176</v>
      </c>
      <c r="AJ9" s="20">
        <v>7.7939043132667585E-2</v>
      </c>
      <c r="AK9" s="20">
        <v>0.44710219254395522</v>
      </c>
      <c r="AL9" s="20">
        <v>0.23008084158582201</v>
      </c>
      <c r="AM9" s="20">
        <v>0.12615794513250439</v>
      </c>
      <c r="AN9" s="20">
        <v>0.40598625341587752</v>
      </c>
      <c r="AP9" s="20">
        <v>0.27561131898303459</v>
      </c>
      <c r="AQ9" s="20">
        <v>0.60662120969074873</v>
      </c>
      <c r="AR9" s="20">
        <v>0.5203542407247872</v>
      </c>
      <c r="AS9" s="20">
        <v>0.43403853033910722</v>
      </c>
      <c r="AT9" s="20">
        <v>0.1310036032581858</v>
      </c>
      <c r="AU9" s="20">
        <v>0.46332919187471983</v>
      </c>
      <c r="AV9" s="20">
        <v>5.327150426272937E-2</v>
      </c>
      <c r="AW9" s="20">
        <v>0.28493420120354052</v>
      </c>
      <c r="AY9" s="20">
        <v>0.33115988155709691</v>
      </c>
      <c r="AZ9" s="20">
        <v>0.68494464485203876</v>
      </c>
      <c r="BA9" s="20">
        <v>0.50549477757718786</v>
      </c>
      <c r="BB9" s="20">
        <v>0.51920153934813895</v>
      </c>
      <c r="BC9" s="20">
        <v>0.155600606731574</v>
      </c>
      <c r="BD9" s="20">
        <v>0.45698087033677592</v>
      </c>
      <c r="BE9" s="20">
        <v>0.13556671635718789</v>
      </c>
      <c r="BF9" s="20">
        <v>0.3004798665080296</v>
      </c>
      <c r="BG9" s="20">
        <v>0.37689099008756838</v>
      </c>
    </row>
    <row r="10" spans="2:61" ht="19" customHeight="1" x14ac:dyDescent="0.35">
      <c r="B10" s="22" t="s">
        <v>186</v>
      </c>
      <c r="C10" s="20">
        <v>0.2239099473546643</v>
      </c>
      <c r="D10" s="20">
        <v>0.2340191014309416</v>
      </c>
      <c r="E10" s="20">
        <v>0.26560100466932102</v>
      </c>
      <c r="F10" s="20">
        <v>0.21094046534408811</v>
      </c>
      <c r="G10" s="20">
        <v>0.24501988964804261</v>
      </c>
      <c r="H10" s="20">
        <v>0.19297932874638629</v>
      </c>
      <c r="I10" s="20">
        <v>0.19757446518505489</v>
      </c>
      <c r="K10" s="20">
        <v>0.24946882038274601</v>
      </c>
      <c r="L10" s="20">
        <v>0.19983173379081731</v>
      </c>
      <c r="N10" s="20">
        <v>0.17188587667975899</v>
      </c>
      <c r="O10" s="20">
        <v>0.18808968011404931</v>
      </c>
      <c r="P10" s="20">
        <v>0.29989651521448157</v>
      </c>
      <c r="Q10" s="20">
        <v>0.22340823990385111</v>
      </c>
      <c r="R10" s="20">
        <v>0.20981350466955209</v>
      </c>
      <c r="S10" s="20">
        <v>0.19015060499408509</v>
      </c>
      <c r="T10" s="20">
        <v>0.28355725720278829</v>
      </c>
      <c r="U10" s="20">
        <v>0.2479821577132286</v>
      </c>
      <c r="V10" s="20">
        <v>0.20633598813933221</v>
      </c>
      <c r="W10" s="20">
        <v>0.23152020885098759</v>
      </c>
      <c r="X10" s="20">
        <v>0.22692071347590431</v>
      </c>
      <c r="Y10" s="20">
        <v>0.23601538464981631</v>
      </c>
      <c r="AA10" s="20">
        <v>0.18973492261590291</v>
      </c>
      <c r="AB10" s="20">
        <v>0.18332740159980379</v>
      </c>
      <c r="AC10" s="20">
        <v>0.28625951374719388</v>
      </c>
      <c r="AD10" s="20">
        <v>0.2487019371570072</v>
      </c>
      <c r="AF10" s="20">
        <v>0.28297083850889682</v>
      </c>
      <c r="AG10" s="20">
        <v>0.18210326776986971</v>
      </c>
      <c r="AH10" s="20">
        <v>0.11927854248826431</v>
      </c>
      <c r="AI10" s="20">
        <v>0.1979397424047018</v>
      </c>
      <c r="AJ10" s="20">
        <v>0.52780278764803334</v>
      </c>
      <c r="AK10" s="20">
        <v>0.11264343315668721</v>
      </c>
      <c r="AL10" s="20">
        <v>0.21260744306564869</v>
      </c>
      <c r="AM10" s="20">
        <v>0.20498512048831261</v>
      </c>
      <c r="AN10" s="20">
        <v>0.23128715540748909</v>
      </c>
      <c r="AP10" s="20">
        <v>0.26103882284686319</v>
      </c>
      <c r="AQ10" s="20">
        <v>0.16467704167976829</v>
      </c>
      <c r="AR10" s="20">
        <v>0.13107018678334709</v>
      </c>
      <c r="AS10" s="20">
        <v>9.1323276642430534E-2</v>
      </c>
      <c r="AT10" s="20">
        <v>0.51902684826662682</v>
      </c>
      <c r="AU10" s="20">
        <v>0.123106237150645</v>
      </c>
      <c r="AV10" s="20">
        <v>0.11944465802208459</v>
      </c>
      <c r="AW10" s="20">
        <v>0.19440802034167831</v>
      </c>
      <c r="AY10" s="20">
        <v>0.1692791358090712</v>
      </c>
      <c r="AZ10" s="20">
        <v>0.132950014248993</v>
      </c>
      <c r="BA10" s="20">
        <v>8.5246897525842288E-2</v>
      </c>
      <c r="BB10" s="20">
        <v>0.108176986721297</v>
      </c>
      <c r="BC10" s="20">
        <v>0.57936509639327105</v>
      </c>
      <c r="BD10" s="20">
        <v>0.1357559563068356</v>
      </c>
      <c r="BE10" s="20">
        <v>4.9568902646536669E-2</v>
      </c>
      <c r="BF10" s="20">
        <v>8.960269571679623E-2</v>
      </c>
      <c r="BG10" s="20">
        <v>0.1117434078127978</v>
      </c>
    </row>
    <row r="11" spans="2:61" ht="32" customHeight="1" x14ac:dyDescent="0.35">
      <c r="B11" s="22" t="s">
        <v>187</v>
      </c>
      <c r="C11" s="20">
        <v>0.2475432591836538</v>
      </c>
      <c r="D11" s="20">
        <v>0.26680758810617261</v>
      </c>
      <c r="E11" s="20">
        <v>0.18656147722975089</v>
      </c>
      <c r="F11" s="20">
        <v>0.21286027813482519</v>
      </c>
      <c r="G11" s="20">
        <v>0.23494586378843871</v>
      </c>
      <c r="H11" s="20">
        <v>0.28596424517390528</v>
      </c>
      <c r="I11" s="20">
        <v>0.29650255059516689</v>
      </c>
      <c r="K11" s="20">
        <v>0.2354000883108246</v>
      </c>
      <c r="L11" s="20">
        <v>0.2582005707100582</v>
      </c>
      <c r="N11" s="20">
        <v>0.26229525366166617</v>
      </c>
      <c r="O11" s="20">
        <v>0.15697991419207541</v>
      </c>
      <c r="P11" s="20">
        <v>0.25934648334529181</v>
      </c>
      <c r="Q11" s="20">
        <v>0.16088316093421121</v>
      </c>
      <c r="R11" s="20">
        <v>0.1727249654898684</v>
      </c>
      <c r="S11" s="20">
        <v>0.36059347946286552</v>
      </c>
      <c r="T11" s="20">
        <v>0.29690224192798892</v>
      </c>
      <c r="U11" s="20">
        <v>0.2094841853590913</v>
      </c>
      <c r="V11" s="20">
        <v>0.20691854259803699</v>
      </c>
      <c r="W11" s="20">
        <v>0.27921387311373369</v>
      </c>
      <c r="X11" s="20">
        <v>0.26486079275697327</v>
      </c>
      <c r="Y11" s="20">
        <v>0.2869245605974714</v>
      </c>
      <c r="AA11" s="20">
        <v>0.2133804845725962</v>
      </c>
      <c r="AB11" s="20">
        <v>0.25938551664244142</v>
      </c>
      <c r="AC11" s="20">
        <v>0.24864523896649829</v>
      </c>
      <c r="AD11" s="20">
        <v>0.27181939642212538</v>
      </c>
      <c r="AF11" s="20">
        <v>0.31760174655038548</v>
      </c>
      <c r="AG11" s="20">
        <v>0.13938190711544221</v>
      </c>
      <c r="AH11" s="20">
        <v>0.27970465468253131</v>
      </c>
      <c r="AI11" s="20">
        <v>0.35537533457855708</v>
      </c>
      <c r="AJ11" s="20">
        <v>0.2416075517342901</v>
      </c>
      <c r="AK11" s="20">
        <v>0.33213111468848971</v>
      </c>
      <c r="AL11" s="20">
        <v>0.29142371395762318</v>
      </c>
      <c r="AM11" s="20">
        <v>0.150038966438483</v>
      </c>
      <c r="AN11" s="20">
        <v>0.22983025791905839</v>
      </c>
      <c r="AP11" s="20">
        <v>0.34076503440934303</v>
      </c>
      <c r="AQ11" s="20">
        <v>0.1407412932737267</v>
      </c>
      <c r="AR11" s="20">
        <v>0.25824189605683118</v>
      </c>
      <c r="AS11" s="20">
        <v>0.32472414452598602</v>
      </c>
      <c r="AT11" s="20">
        <v>0.24185743195397741</v>
      </c>
      <c r="AU11" s="20">
        <v>0.31362362995787207</v>
      </c>
      <c r="AV11" s="20">
        <v>0.23507005305961881</v>
      </c>
      <c r="AW11" s="20">
        <v>0.29731777465788811</v>
      </c>
      <c r="AY11" s="20">
        <v>0.39731888766563561</v>
      </c>
      <c r="AZ11" s="20">
        <v>9.3493498055776031E-2</v>
      </c>
      <c r="BA11" s="20">
        <v>0.31707683466563158</v>
      </c>
      <c r="BB11" s="20">
        <v>0.29502193030977369</v>
      </c>
      <c r="BC11" s="20">
        <v>0.1555727153215293</v>
      </c>
      <c r="BD11" s="20">
        <v>0.30843073976442847</v>
      </c>
      <c r="BE11" s="20">
        <v>0.41892307906270349</v>
      </c>
      <c r="BF11" s="20">
        <v>0.26069156326786802</v>
      </c>
      <c r="BG11" s="20">
        <v>0.3829760165012156</v>
      </c>
    </row>
    <row r="12" spans="2:61" ht="19" customHeight="1" x14ac:dyDescent="0.35">
      <c r="B12" s="22" t="s">
        <v>135</v>
      </c>
      <c r="C12" s="20">
        <v>0.13926590454881829</v>
      </c>
      <c r="D12" s="20">
        <v>0.13214465437637479</v>
      </c>
      <c r="E12" s="20">
        <v>0.1124285768662759</v>
      </c>
      <c r="F12" s="20">
        <v>0.162799168150152</v>
      </c>
      <c r="G12" s="20">
        <v>0.1530918626357235</v>
      </c>
      <c r="H12" s="20">
        <v>0.1187411496702576</v>
      </c>
      <c r="I12" s="20">
        <v>0.14931594142402849</v>
      </c>
      <c r="K12" s="20">
        <v>9.4351483533291522E-2</v>
      </c>
      <c r="L12" s="20">
        <v>0.18294343404344821</v>
      </c>
      <c r="N12" s="20">
        <v>0.160714681952974</v>
      </c>
      <c r="O12" s="20">
        <v>0.1661744486656046</v>
      </c>
      <c r="P12" s="20">
        <v>8.3545357629441527E-2</v>
      </c>
      <c r="Q12" s="20">
        <v>0.22483300415381921</v>
      </c>
      <c r="R12" s="20">
        <v>0.14060808294112981</v>
      </c>
      <c r="S12" s="20">
        <v>0.13844801117512451</v>
      </c>
      <c r="T12" s="20">
        <v>6.8931274781682969E-2</v>
      </c>
      <c r="U12" s="20">
        <v>0.18504371190292951</v>
      </c>
      <c r="V12" s="20">
        <v>0.1246863452216008</v>
      </c>
      <c r="W12" s="20">
        <v>0.14177933940127971</v>
      </c>
      <c r="X12" s="20">
        <v>0.13398906979544309</v>
      </c>
      <c r="Y12" s="20">
        <v>0.1340047122942371</v>
      </c>
      <c r="AA12" s="20">
        <v>9.5991694074584175E-2</v>
      </c>
      <c r="AB12" s="20">
        <v>0.15051823792038629</v>
      </c>
      <c r="AC12" s="20">
        <v>0.1432563685513453</v>
      </c>
      <c r="AD12" s="20">
        <v>0.17114992590201919</v>
      </c>
      <c r="AF12" s="20">
        <v>0.12729887771514231</v>
      </c>
      <c r="AG12" s="20">
        <v>8.495807171319536E-2</v>
      </c>
      <c r="AH12" s="20">
        <v>5.0494392328037763E-2</v>
      </c>
      <c r="AI12" s="20">
        <v>8.3998846442823433E-2</v>
      </c>
      <c r="AJ12" s="20">
        <v>0.15265061748500919</v>
      </c>
      <c r="AK12" s="20">
        <v>0.10812325961086811</v>
      </c>
      <c r="AL12" s="20">
        <v>0.26588800139090618</v>
      </c>
      <c r="AM12" s="20">
        <v>0.51881796794070001</v>
      </c>
      <c r="AN12" s="20">
        <v>0.13289633325757511</v>
      </c>
      <c r="AP12" s="20">
        <v>0.1225848237607592</v>
      </c>
      <c r="AQ12" s="20">
        <v>8.7960455355756043E-2</v>
      </c>
      <c r="AR12" s="20">
        <v>9.033367643503451E-2</v>
      </c>
      <c r="AS12" s="20">
        <v>0.1499140484924763</v>
      </c>
      <c r="AT12" s="20">
        <v>0.10811211652121</v>
      </c>
      <c r="AU12" s="20">
        <v>9.9940941016763027E-2</v>
      </c>
      <c r="AV12" s="20">
        <v>0.59221378465556751</v>
      </c>
      <c r="AW12" s="20">
        <v>0.22334000379689309</v>
      </c>
      <c r="AY12" s="20">
        <v>0.10224209496819631</v>
      </c>
      <c r="AZ12" s="20">
        <v>8.8611842843192304E-2</v>
      </c>
      <c r="BA12" s="20">
        <v>9.2181490231337967E-2</v>
      </c>
      <c r="BB12" s="20">
        <v>7.7599543620790218E-2</v>
      </c>
      <c r="BC12" s="20">
        <v>0.10946158155362561</v>
      </c>
      <c r="BD12" s="20">
        <v>9.8832433591960006E-2</v>
      </c>
      <c r="BE12" s="20">
        <v>0.39594130193357202</v>
      </c>
      <c r="BF12" s="20">
        <v>0.34922587450730619</v>
      </c>
      <c r="BG12" s="20">
        <v>0.12838958559841829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BI17"/>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199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0.32750593342348883</v>
      </c>
      <c r="D9" s="20">
        <v>0.31312328354634061</v>
      </c>
      <c r="E9" s="20">
        <v>0.35020011670766871</v>
      </c>
      <c r="F9" s="20">
        <v>0.34203134948138758</v>
      </c>
      <c r="G9" s="20">
        <v>0.31445617623491529</v>
      </c>
      <c r="H9" s="20">
        <v>0.36625465625549097</v>
      </c>
      <c r="I9" s="20">
        <v>0.291592809088557</v>
      </c>
      <c r="K9" s="20">
        <v>0.3461991836701801</v>
      </c>
      <c r="L9" s="20">
        <v>0.30970565609286738</v>
      </c>
      <c r="N9" s="20">
        <v>0.3839094271132758</v>
      </c>
      <c r="O9" s="20">
        <v>0.31632295566799018</v>
      </c>
      <c r="P9" s="20">
        <v>0.30524398710946732</v>
      </c>
      <c r="Q9" s="20">
        <v>0.27547785684535109</v>
      </c>
      <c r="R9" s="20">
        <v>0.397609053371831</v>
      </c>
      <c r="S9" s="20">
        <v>0.29095127828743911</v>
      </c>
      <c r="T9" s="20">
        <v>0.30954642247552561</v>
      </c>
      <c r="U9" s="20">
        <v>0.30581199356716737</v>
      </c>
      <c r="V9" s="20">
        <v>0.37681397930265581</v>
      </c>
      <c r="W9" s="20">
        <v>0.27945801716280427</v>
      </c>
      <c r="X9" s="20">
        <v>0.31659736201303351</v>
      </c>
      <c r="Y9" s="20">
        <v>0.29532725682504618</v>
      </c>
      <c r="AA9" s="20">
        <v>0.43816515890096741</v>
      </c>
      <c r="AB9" s="20">
        <v>0.3237373669618191</v>
      </c>
      <c r="AC9" s="20">
        <v>0.26043459334082231</v>
      </c>
      <c r="AD9" s="20">
        <v>0.27193600882394842</v>
      </c>
      <c r="AF9" s="20">
        <v>0.1840170184301794</v>
      </c>
      <c r="AG9" s="20">
        <v>0.55137874430191536</v>
      </c>
      <c r="AH9" s="20">
        <v>0.48113075518057868</v>
      </c>
      <c r="AI9" s="20">
        <v>0.28866525172002361</v>
      </c>
      <c r="AJ9" s="20">
        <v>5.048404264631292E-2</v>
      </c>
      <c r="AK9" s="20">
        <v>0.41049727716890327</v>
      </c>
      <c r="AL9" s="20">
        <v>0.19583545283699161</v>
      </c>
      <c r="AM9" s="20">
        <v>0.1325286598674548</v>
      </c>
      <c r="AN9" s="20">
        <v>0.29760983590261708</v>
      </c>
      <c r="AP9" s="20">
        <v>0.18999380652794759</v>
      </c>
      <c r="AQ9" s="20">
        <v>0.5527508623021048</v>
      </c>
      <c r="AR9" s="20">
        <v>0.46089665788527162</v>
      </c>
      <c r="AS9" s="20">
        <v>0.29772193250916379</v>
      </c>
      <c r="AT9" s="20">
        <v>9.875202462127676E-2</v>
      </c>
      <c r="AU9" s="20">
        <v>0.43771194409030939</v>
      </c>
      <c r="AV9" s="20">
        <v>5.9508276871400423E-2</v>
      </c>
      <c r="AW9" s="20">
        <v>0.2234015128515647</v>
      </c>
      <c r="AY9" s="20">
        <v>0.27749972149117319</v>
      </c>
      <c r="AZ9" s="20">
        <v>0.63903975101236199</v>
      </c>
      <c r="BA9" s="20">
        <v>0.4471592709207991</v>
      </c>
      <c r="BB9" s="20">
        <v>0.39368296926008922</v>
      </c>
      <c r="BC9" s="20">
        <v>9.8994820005710985E-2</v>
      </c>
      <c r="BD9" s="20">
        <v>0.47595621353493273</v>
      </c>
      <c r="BE9" s="20">
        <v>0.1014391454787065</v>
      </c>
      <c r="BF9" s="20">
        <v>0.26438246767359957</v>
      </c>
      <c r="BG9" s="20">
        <v>0.22221170415507571</v>
      </c>
    </row>
    <row r="10" spans="2:61" ht="19" customHeight="1" x14ac:dyDescent="0.35">
      <c r="B10" s="22" t="s">
        <v>186</v>
      </c>
      <c r="C10" s="20">
        <v>0.31239847045745422</v>
      </c>
      <c r="D10" s="20">
        <v>0.28561400883773908</v>
      </c>
      <c r="E10" s="20">
        <v>0.27695928192303743</v>
      </c>
      <c r="F10" s="20">
        <v>0.30001906081171309</v>
      </c>
      <c r="G10" s="20">
        <v>0.33754969590021011</v>
      </c>
      <c r="H10" s="20">
        <v>0.27032225581591218</v>
      </c>
      <c r="I10" s="20">
        <v>0.37675840656302512</v>
      </c>
      <c r="K10" s="20">
        <v>0.33287509268840398</v>
      </c>
      <c r="L10" s="20">
        <v>0.29138403881587099</v>
      </c>
      <c r="N10" s="20">
        <v>0.1982833340433281</v>
      </c>
      <c r="O10" s="20">
        <v>0.26775409779862919</v>
      </c>
      <c r="P10" s="20">
        <v>0.31677243252758253</v>
      </c>
      <c r="Q10" s="20">
        <v>0.36384733117724821</v>
      </c>
      <c r="R10" s="20">
        <v>0.31942605222628861</v>
      </c>
      <c r="S10" s="20">
        <v>0.29275630152883919</v>
      </c>
      <c r="T10" s="20">
        <v>0.29133919585364682</v>
      </c>
      <c r="U10" s="20">
        <v>0.33793230699936633</v>
      </c>
      <c r="V10" s="20">
        <v>0.30478785802083341</v>
      </c>
      <c r="W10" s="20">
        <v>0.33454641278446462</v>
      </c>
      <c r="X10" s="20">
        <v>0.29754618145288669</v>
      </c>
      <c r="Y10" s="20">
        <v>0.40892190914699311</v>
      </c>
      <c r="AA10" s="20">
        <v>0.28269536514597848</v>
      </c>
      <c r="AB10" s="20">
        <v>0.27762151439055582</v>
      </c>
      <c r="AC10" s="20">
        <v>0.36924817465694182</v>
      </c>
      <c r="AD10" s="20">
        <v>0.33141349052127023</v>
      </c>
      <c r="AF10" s="20">
        <v>0.48058090391615282</v>
      </c>
      <c r="AG10" s="20">
        <v>0.21416364376355601</v>
      </c>
      <c r="AH10" s="20">
        <v>0.19219928371202541</v>
      </c>
      <c r="AI10" s="20">
        <v>0.24264490425167509</v>
      </c>
      <c r="AJ10" s="20">
        <v>0.66921520315571625</v>
      </c>
      <c r="AK10" s="20">
        <v>0.1587750923718311</v>
      </c>
      <c r="AL10" s="20">
        <v>0.26546811771965062</v>
      </c>
      <c r="AM10" s="20">
        <v>0.20244678622550161</v>
      </c>
      <c r="AN10" s="20">
        <v>0.28719838103113499</v>
      </c>
      <c r="AP10" s="20">
        <v>0.42213865261146089</v>
      </c>
      <c r="AQ10" s="20">
        <v>0.21282029114926809</v>
      </c>
      <c r="AR10" s="20">
        <v>0.17408935896898289</v>
      </c>
      <c r="AS10" s="20">
        <v>0.2014447894635342</v>
      </c>
      <c r="AT10" s="20">
        <v>0.70712823749345355</v>
      </c>
      <c r="AU10" s="20">
        <v>0.1590872644282664</v>
      </c>
      <c r="AV10" s="20">
        <v>0.1014090255563679</v>
      </c>
      <c r="AW10" s="20">
        <v>0.24301297933985719</v>
      </c>
      <c r="AY10" s="20">
        <v>0.2974557740251349</v>
      </c>
      <c r="AZ10" s="20">
        <v>0.16441264008596529</v>
      </c>
      <c r="BA10" s="20">
        <v>0.15628000547574469</v>
      </c>
      <c r="BB10" s="20">
        <v>0.1628090032635158</v>
      </c>
      <c r="BC10" s="20">
        <v>0.73951360829051094</v>
      </c>
      <c r="BD10" s="20">
        <v>0.1393935480008569</v>
      </c>
      <c r="BE10" s="20">
        <v>8.5191325385676919E-2</v>
      </c>
      <c r="BF10" s="20">
        <v>0.17146879390093031</v>
      </c>
      <c r="BG10" s="20">
        <v>0.22855247736645029</v>
      </c>
    </row>
    <row r="11" spans="2:61" ht="32" customHeight="1" x14ac:dyDescent="0.35">
      <c r="B11" s="22" t="s">
        <v>187</v>
      </c>
      <c r="C11" s="20">
        <v>0.2284607852399978</v>
      </c>
      <c r="D11" s="20">
        <v>0.26008782815352938</v>
      </c>
      <c r="E11" s="20">
        <v>0.2395045304899957</v>
      </c>
      <c r="F11" s="20">
        <v>0.20763095604950049</v>
      </c>
      <c r="G11" s="20">
        <v>0.23197718457600541</v>
      </c>
      <c r="H11" s="20">
        <v>0.2296229471712122</v>
      </c>
      <c r="I11" s="20">
        <v>0.21166258620841599</v>
      </c>
      <c r="K11" s="20">
        <v>0.21832434599538569</v>
      </c>
      <c r="L11" s="20">
        <v>0.23829741549779879</v>
      </c>
      <c r="N11" s="20">
        <v>0.26031807168997551</v>
      </c>
      <c r="O11" s="20">
        <v>0.2402816039141705</v>
      </c>
      <c r="P11" s="20">
        <v>0.28775839972205502</v>
      </c>
      <c r="Q11" s="20">
        <v>0.1897863463954122</v>
      </c>
      <c r="R11" s="20">
        <v>0.15534125209496941</v>
      </c>
      <c r="S11" s="20">
        <v>0.30362993062401022</v>
      </c>
      <c r="T11" s="20">
        <v>0.31255628537763652</v>
      </c>
      <c r="U11" s="20">
        <v>0.1802380317105467</v>
      </c>
      <c r="V11" s="20">
        <v>0.1907794956516056</v>
      </c>
      <c r="W11" s="20">
        <v>0.25463867988626859</v>
      </c>
      <c r="X11" s="20">
        <v>0.28220323222615118</v>
      </c>
      <c r="Y11" s="20">
        <v>0.1547501474771048</v>
      </c>
      <c r="AA11" s="20">
        <v>0.1795440838745172</v>
      </c>
      <c r="AB11" s="20">
        <v>0.26252230319984671</v>
      </c>
      <c r="AC11" s="20">
        <v>0.24733454143500819</v>
      </c>
      <c r="AD11" s="20">
        <v>0.22710888473245319</v>
      </c>
      <c r="AF11" s="20">
        <v>0.24407690849770111</v>
      </c>
      <c r="AG11" s="20">
        <v>0.14316576303787229</v>
      </c>
      <c r="AH11" s="20">
        <v>0.25121534559645542</v>
      </c>
      <c r="AI11" s="20">
        <v>0.36598272987025993</v>
      </c>
      <c r="AJ11" s="20">
        <v>0.22198967578340401</v>
      </c>
      <c r="AK11" s="20">
        <v>0.34045635366488908</v>
      </c>
      <c r="AL11" s="20">
        <v>0.28180328240715191</v>
      </c>
      <c r="AM11" s="20">
        <v>0.17796830732531099</v>
      </c>
      <c r="AN11" s="20">
        <v>0.24985821868468769</v>
      </c>
      <c r="AP11" s="20">
        <v>0.28285442293161328</v>
      </c>
      <c r="AQ11" s="20">
        <v>0.15164879354780161</v>
      </c>
      <c r="AR11" s="20">
        <v>0.26230597170312969</v>
      </c>
      <c r="AS11" s="20">
        <v>0.34834970664612691</v>
      </c>
      <c r="AT11" s="20">
        <v>0.1510821050384944</v>
      </c>
      <c r="AU11" s="20">
        <v>0.30178688731493081</v>
      </c>
      <c r="AV11" s="20">
        <v>0.2045177482887072</v>
      </c>
      <c r="AW11" s="20">
        <v>0.29213847004372268</v>
      </c>
      <c r="AY11" s="20">
        <v>0.32514937558495638</v>
      </c>
      <c r="AZ11" s="20">
        <v>0.1019544117552835</v>
      </c>
      <c r="BA11" s="20">
        <v>0.28216991679640818</v>
      </c>
      <c r="BB11" s="20">
        <v>0.34028197747198802</v>
      </c>
      <c r="BC11" s="20">
        <v>9.9374970075233549E-2</v>
      </c>
      <c r="BD11" s="20">
        <v>0.28151361880262799</v>
      </c>
      <c r="BE11" s="20">
        <v>0.4217034999490723</v>
      </c>
      <c r="BF11" s="20">
        <v>0.2489002559549465</v>
      </c>
      <c r="BG11" s="20">
        <v>0.40173386425525259</v>
      </c>
    </row>
    <row r="12" spans="2:61" ht="19" customHeight="1" x14ac:dyDescent="0.35">
      <c r="B12" s="22" t="s">
        <v>135</v>
      </c>
      <c r="C12" s="20">
        <v>0.13163481087905909</v>
      </c>
      <c r="D12" s="20">
        <v>0.14117487946239121</v>
      </c>
      <c r="E12" s="20">
        <v>0.13333607087929841</v>
      </c>
      <c r="F12" s="20">
        <v>0.15031863365739881</v>
      </c>
      <c r="G12" s="20">
        <v>0.1160169432888692</v>
      </c>
      <c r="H12" s="20">
        <v>0.13380014075738439</v>
      </c>
      <c r="I12" s="20">
        <v>0.119986198140002</v>
      </c>
      <c r="K12" s="20">
        <v>0.1026013776460301</v>
      </c>
      <c r="L12" s="20">
        <v>0.1606128895934629</v>
      </c>
      <c r="N12" s="20">
        <v>0.15748916715342079</v>
      </c>
      <c r="O12" s="20">
        <v>0.17564134261921019</v>
      </c>
      <c r="P12" s="20">
        <v>9.0225180640895158E-2</v>
      </c>
      <c r="Q12" s="20">
        <v>0.17088846558198839</v>
      </c>
      <c r="R12" s="20">
        <v>0.12762364230691101</v>
      </c>
      <c r="S12" s="20">
        <v>0.11266248955971141</v>
      </c>
      <c r="T12" s="20">
        <v>8.6558096293191125E-2</v>
      </c>
      <c r="U12" s="20">
        <v>0.17601766772291949</v>
      </c>
      <c r="V12" s="20">
        <v>0.1276186670249051</v>
      </c>
      <c r="W12" s="20">
        <v>0.13135689016646221</v>
      </c>
      <c r="X12" s="20">
        <v>0.1036532243079283</v>
      </c>
      <c r="Y12" s="20">
        <v>0.14100068655085621</v>
      </c>
      <c r="AA12" s="20">
        <v>9.9595392078537112E-2</v>
      </c>
      <c r="AB12" s="20">
        <v>0.13611881544777851</v>
      </c>
      <c r="AC12" s="20">
        <v>0.1229826905672277</v>
      </c>
      <c r="AD12" s="20">
        <v>0.16954161592232811</v>
      </c>
      <c r="AF12" s="20">
        <v>9.1325169155966751E-2</v>
      </c>
      <c r="AG12" s="20">
        <v>9.1291848896656314E-2</v>
      </c>
      <c r="AH12" s="20">
        <v>7.5454615510940626E-2</v>
      </c>
      <c r="AI12" s="20">
        <v>0.1027071141580414</v>
      </c>
      <c r="AJ12" s="20">
        <v>5.8311078414566793E-2</v>
      </c>
      <c r="AK12" s="20">
        <v>9.027127679437652E-2</v>
      </c>
      <c r="AL12" s="20">
        <v>0.25689314703620603</v>
      </c>
      <c r="AM12" s="20">
        <v>0.48705624658173269</v>
      </c>
      <c r="AN12" s="20">
        <v>0.1653335643815603</v>
      </c>
      <c r="AP12" s="20">
        <v>0.10501311792897811</v>
      </c>
      <c r="AQ12" s="20">
        <v>8.2780053000825277E-2</v>
      </c>
      <c r="AR12" s="20">
        <v>0.10270801144261579</v>
      </c>
      <c r="AS12" s="20">
        <v>0.1524835713811751</v>
      </c>
      <c r="AT12" s="20">
        <v>4.3037632846775337E-2</v>
      </c>
      <c r="AU12" s="20">
        <v>0.1014139041664935</v>
      </c>
      <c r="AV12" s="20">
        <v>0.63456494928352458</v>
      </c>
      <c r="AW12" s="20">
        <v>0.24144703776485529</v>
      </c>
      <c r="AY12" s="20">
        <v>9.9895128898735586E-2</v>
      </c>
      <c r="AZ12" s="20">
        <v>9.4593197146389404E-2</v>
      </c>
      <c r="BA12" s="20">
        <v>0.114390806807048</v>
      </c>
      <c r="BB12" s="20">
        <v>0.103226050004407</v>
      </c>
      <c r="BC12" s="20">
        <v>6.2116601628544432E-2</v>
      </c>
      <c r="BD12" s="20">
        <v>0.1031366196615823</v>
      </c>
      <c r="BE12" s="20">
        <v>0.39166602918654431</v>
      </c>
      <c r="BF12" s="20">
        <v>0.31524848247052373</v>
      </c>
      <c r="BG12" s="20">
        <v>0.14750195422322149</v>
      </c>
    </row>
    <row r="14" spans="2:61" x14ac:dyDescent="0.35">
      <c r="B14" t="s">
        <v>260</v>
      </c>
    </row>
    <row r="15" spans="2:61" x14ac:dyDescent="0.35">
      <c r="B15" t="s">
        <v>9</v>
      </c>
    </row>
    <row r="17" spans="2:2" x14ac:dyDescent="0.35">
      <c r="B17"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J16"/>
  <sheetViews>
    <sheetView showGridLines="0" workbookViewId="0"/>
  </sheetViews>
  <sheetFormatPr defaultRowHeight="14.5" x14ac:dyDescent="0.35"/>
  <cols>
    <col min="1" max="1" width="5" customWidth="1"/>
    <col min="2" max="2" width="25" customWidth="1"/>
    <col min="3" max="10" width="20" customWidth="1"/>
  </cols>
  <sheetData>
    <row r="2" spans="2:10" ht="40" customHeight="1" x14ac:dyDescent="0.35">
      <c r="D2" s="21" t="s">
        <v>298</v>
      </c>
    </row>
    <row r="6" spans="2:10" ht="74" customHeight="1" x14ac:dyDescent="0.35">
      <c r="C6" s="23" t="s">
        <v>299</v>
      </c>
      <c r="D6" s="23" t="s">
        <v>300</v>
      </c>
      <c r="E6" s="23" t="s">
        <v>301</v>
      </c>
      <c r="F6" s="23" t="s">
        <v>302</v>
      </c>
      <c r="G6" s="23" t="s">
        <v>303</v>
      </c>
      <c r="H6" s="23" t="s">
        <v>304</v>
      </c>
      <c r="I6" s="23" t="s">
        <v>305</v>
      </c>
      <c r="J6" s="23" t="s">
        <v>306</v>
      </c>
    </row>
    <row r="7" spans="2:10" x14ac:dyDescent="0.35">
      <c r="B7" s="22" t="s">
        <v>121</v>
      </c>
      <c r="C7" s="20">
        <v>0.37260236694280358</v>
      </c>
      <c r="D7" s="20">
        <v>0.38797705453853593</v>
      </c>
      <c r="E7" s="20">
        <v>0.47735036435339318</v>
      </c>
      <c r="F7" s="20">
        <v>0.38264389106470509</v>
      </c>
      <c r="G7" s="20">
        <v>0.38943212709874409</v>
      </c>
      <c r="H7" s="20">
        <v>0.40131497468500937</v>
      </c>
      <c r="I7" s="20">
        <v>0.39864834830258861</v>
      </c>
      <c r="J7" s="20">
        <v>0.36965119590613338</v>
      </c>
    </row>
    <row r="8" spans="2:10" x14ac:dyDescent="0.35">
      <c r="B8" s="22" t="s">
        <v>186</v>
      </c>
      <c r="C8" s="20">
        <v>0.30035675323661309</v>
      </c>
      <c r="D8" s="20">
        <v>0.1996564553119877</v>
      </c>
      <c r="E8" s="20">
        <v>0.25714547508304558</v>
      </c>
      <c r="F8" s="20">
        <v>0.34699251907413892</v>
      </c>
      <c r="G8" s="20">
        <v>0.34475950251274201</v>
      </c>
      <c r="H8" s="20">
        <v>0.27129451996312898</v>
      </c>
      <c r="I8" s="20">
        <v>0.26717957564723172</v>
      </c>
      <c r="J8" s="20">
        <v>0.28967536163804619</v>
      </c>
    </row>
    <row r="9" spans="2:10" x14ac:dyDescent="0.35">
      <c r="B9" s="22" t="s">
        <v>201</v>
      </c>
      <c r="C9" s="20">
        <v>0.32704087982058327</v>
      </c>
      <c r="D9" s="20">
        <v>0.41236649014947641</v>
      </c>
      <c r="E9" s="20">
        <v>0.26550416056356119</v>
      </c>
      <c r="F9" s="20">
        <v>0.27036358986115588</v>
      </c>
      <c r="G9" s="20">
        <v>0.26580837038851401</v>
      </c>
      <c r="H9" s="20">
        <v>0.32739050535186159</v>
      </c>
      <c r="I9" s="20">
        <v>0.33417207605017979</v>
      </c>
      <c r="J9" s="20">
        <v>0.34067344245582049</v>
      </c>
    </row>
    <row r="12" spans="2:10" x14ac:dyDescent="0.35">
      <c r="B12" t="s">
        <v>260</v>
      </c>
    </row>
    <row r="13" spans="2:10" x14ac:dyDescent="0.35">
      <c r="B13" t="s">
        <v>9</v>
      </c>
    </row>
    <row r="16" spans="2:10" x14ac:dyDescent="0.35">
      <c r="B16" t="str">
        <f>HYPERLINK("#Contents!A1", "Return to Contents")</f>
        <v>Return to Contents</v>
      </c>
    </row>
  </sheetData>
  <pageMargins left="0.75" right="0.75" top="1" bottom="1" header="0.5" footer="0.5"/>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0.38797705453853593</v>
      </c>
      <c r="D9" s="20">
        <v>0.33228390591370682</v>
      </c>
      <c r="E9" s="20">
        <v>0.41856287121673291</v>
      </c>
      <c r="F9" s="20">
        <v>0.39375152961677939</v>
      </c>
      <c r="G9" s="20">
        <v>0.38001478329674798</v>
      </c>
      <c r="H9" s="20">
        <v>0.42444245972089722</v>
      </c>
      <c r="I9" s="20">
        <v>0.37765949361469281</v>
      </c>
      <c r="K9" s="20">
        <v>0.42539563959981019</v>
      </c>
      <c r="L9" s="20">
        <v>0.35175544138709808</v>
      </c>
      <c r="N9" s="20">
        <v>0.43117427163232269</v>
      </c>
      <c r="O9" s="20">
        <v>0.3303113461653186</v>
      </c>
      <c r="P9" s="20">
        <v>0.35767463369096159</v>
      </c>
      <c r="Q9" s="20">
        <v>0.42167738947483718</v>
      </c>
      <c r="R9" s="20">
        <v>0.49909362373933541</v>
      </c>
      <c r="S9" s="20">
        <v>0.365550733036766</v>
      </c>
      <c r="T9" s="20">
        <v>0.37916189436110342</v>
      </c>
      <c r="U9" s="20">
        <v>0.34471375056447529</v>
      </c>
      <c r="V9" s="20">
        <v>0.42671332327495087</v>
      </c>
      <c r="W9" s="20">
        <v>0.34744137956788829</v>
      </c>
      <c r="X9" s="20">
        <v>0.33038915956102149</v>
      </c>
      <c r="Y9" s="20">
        <v>0.34989653155757111</v>
      </c>
      <c r="AA9" s="20">
        <v>0.48441771209089418</v>
      </c>
      <c r="AB9" s="20">
        <v>0.41242047129110437</v>
      </c>
      <c r="AC9" s="20">
        <v>0.3356952302199977</v>
      </c>
      <c r="AD9" s="20">
        <v>0.30556349400237259</v>
      </c>
      <c r="AF9" s="20">
        <v>0.30095477692287792</v>
      </c>
      <c r="AG9" s="20">
        <v>0.59359955946207987</v>
      </c>
      <c r="AH9" s="20">
        <v>0.52076590878359041</v>
      </c>
      <c r="AI9" s="20">
        <v>0.39703638155683502</v>
      </c>
      <c r="AJ9" s="20">
        <v>0.1065353632438302</v>
      </c>
      <c r="AK9" s="20">
        <v>0.47216265731405072</v>
      </c>
      <c r="AL9" s="20">
        <v>0.2168034801703736</v>
      </c>
      <c r="AM9" s="20">
        <v>0.13447063620827049</v>
      </c>
      <c r="AN9" s="20">
        <v>0.31701352269568572</v>
      </c>
      <c r="AP9" s="20">
        <v>0.29381908986486971</v>
      </c>
      <c r="AQ9" s="20">
        <v>0.60491701227149064</v>
      </c>
      <c r="AR9" s="20">
        <v>0.5251258732174523</v>
      </c>
      <c r="AS9" s="20">
        <v>0.44110197932058087</v>
      </c>
      <c r="AT9" s="20">
        <v>0.16833405237458021</v>
      </c>
      <c r="AU9" s="20">
        <v>0.455275950594552</v>
      </c>
      <c r="AV9" s="20">
        <v>9.7459668665930643E-2</v>
      </c>
      <c r="AW9" s="20">
        <v>0.22925013556071749</v>
      </c>
      <c r="AY9" s="20">
        <v>0.35562641732416139</v>
      </c>
      <c r="AZ9" s="20">
        <v>0.67526488127572326</v>
      </c>
      <c r="BA9" s="20">
        <v>0.4699647415601157</v>
      </c>
      <c r="BB9" s="20">
        <v>0.49680320999920302</v>
      </c>
      <c r="BC9" s="20">
        <v>0.191157133922911</v>
      </c>
      <c r="BD9" s="20">
        <v>0.46386400610426543</v>
      </c>
      <c r="BE9" s="20">
        <v>8.74150307133746E-2</v>
      </c>
      <c r="BF9" s="20">
        <v>0.31159416864540268</v>
      </c>
      <c r="BG9" s="20">
        <v>0.2956044904289824</v>
      </c>
    </row>
    <row r="10" spans="2:61" ht="19" customHeight="1" x14ac:dyDescent="0.35">
      <c r="B10" s="22" t="s">
        <v>186</v>
      </c>
      <c r="C10" s="20">
        <v>0.1996564553119877</v>
      </c>
      <c r="D10" s="20">
        <v>0.24725818028483329</v>
      </c>
      <c r="E10" s="20">
        <v>0.2471715082458289</v>
      </c>
      <c r="F10" s="20">
        <v>0.20385831991157069</v>
      </c>
      <c r="G10" s="20">
        <v>0.20734757273890311</v>
      </c>
      <c r="H10" s="20">
        <v>0.14732430817811831</v>
      </c>
      <c r="I10" s="20">
        <v>0.15494783318981051</v>
      </c>
      <c r="K10" s="20">
        <v>0.22100069335368869</v>
      </c>
      <c r="L10" s="20">
        <v>0.1796021065334647</v>
      </c>
      <c r="N10" s="20">
        <v>0.12018132369041989</v>
      </c>
      <c r="O10" s="20">
        <v>0.20911673147681389</v>
      </c>
      <c r="P10" s="20">
        <v>0.2310438548460107</v>
      </c>
      <c r="Q10" s="20">
        <v>0.197636985187955</v>
      </c>
      <c r="R10" s="20">
        <v>0.16543762758081229</v>
      </c>
      <c r="S10" s="20">
        <v>0.23514423912267921</v>
      </c>
      <c r="T10" s="20">
        <v>0.1886904422770308</v>
      </c>
      <c r="U10" s="20">
        <v>0.26718058137012762</v>
      </c>
      <c r="V10" s="20">
        <v>0.19984508066607909</v>
      </c>
      <c r="W10" s="20">
        <v>0.1946620044285684</v>
      </c>
      <c r="X10" s="20">
        <v>0.20717483244288559</v>
      </c>
      <c r="Y10" s="20">
        <v>0.21084357021734901</v>
      </c>
      <c r="AA10" s="20">
        <v>0.16907059688355131</v>
      </c>
      <c r="AB10" s="20">
        <v>0.13326602144523861</v>
      </c>
      <c r="AC10" s="20">
        <v>0.2446100145078241</v>
      </c>
      <c r="AD10" s="20">
        <v>0.2626621884025282</v>
      </c>
      <c r="AF10" s="20">
        <v>0.24498134280487091</v>
      </c>
      <c r="AG10" s="20">
        <v>0.14166859358972081</v>
      </c>
      <c r="AH10" s="20">
        <v>0.14674228712989151</v>
      </c>
      <c r="AI10" s="20">
        <v>0.1992933641327149</v>
      </c>
      <c r="AJ10" s="20">
        <v>0.53944248309989562</v>
      </c>
      <c r="AK10" s="20">
        <v>8.3181176351104474E-2</v>
      </c>
      <c r="AL10" s="20">
        <v>0.18349790323804371</v>
      </c>
      <c r="AM10" s="20">
        <v>9.7335447334830433E-2</v>
      </c>
      <c r="AN10" s="20">
        <v>0.2646189592290657</v>
      </c>
      <c r="AP10" s="20">
        <v>0.2280371638280326</v>
      </c>
      <c r="AQ10" s="20">
        <v>0.1237012367092542</v>
      </c>
      <c r="AR10" s="20">
        <v>0.16442506811047861</v>
      </c>
      <c r="AS10" s="20">
        <v>0.1281401993184787</v>
      </c>
      <c r="AT10" s="20">
        <v>0.4815761711129159</v>
      </c>
      <c r="AU10" s="20">
        <v>8.9634849158840138E-2</v>
      </c>
      <c r="AV10" s="20">
        <v>0.1019282191346803</v>
      </c>
      <c r="AW10" s="20">
        <v>0.17282481423844839</v>
      </c>
      <c r="AY10" s="20">
        <v>0.14419644589851049</v>
      </c>
      <c r="AZ10" s="20">
        <v>0.121091684704224</v>
      </c>
      <c r="BA10" s="20">
        <v>0.1175325898964602</v>
      </c>
      <c r="BB10" s="20">
        <v>0.111675188535641</v>
      </c>
      <c r="BC10" s="20">
        <v>0.46328276988394418</v>
      </c>
      <c r="BD10" s="20">
        <v>9.1674439428799145E-2</v>
      </c>
      <c r="BE10" s="20">
        <v>8.3956252991171501E-2</v>
      </c>
      <c r="BF10" s="20">
        <v>5.1578695520913903E-2</v>
      </c>
      <c r="BG10" s="20">
        <v>0.27640723451575272</v>
      </c>
    </row>
    <row r="11" spans="2:61" ht="19" customHeight="1" x14ac:dyDescent="0.35">
      <c r="B11" s="22" t="s">
        <v>201</v>
      </c>
      <c r="C11" s="20">
        <v>0.41236649014947641</v>
      </c>
      <c r="D11" s="20">
        <v>0.42045791380146008</v>
      </c>
      <c r="E11" s="20">
        <v>0.3342656205374383</v>
      </c>
      <c r="F11" s="20">
        <v>0.40239015047164972</v>
      </c>
      <c r="G11" s="20">
        <v>0.41263764396434888</v>
      </c>
      <c r="H11" s="20">
        <v>0.42823323210098441</v>
      </c>
      <c r="I11" s="20">
        <v>0.46739267319549682</v>
      </c>
      <c r="K11" s="20">
        <v>0.35360366704650098</v>
      </c>
      <c r="L11" s="20">
        <v>0.46864245207943728</v>
      </c>
      <c r="N11" s="20">
        <v>0.44864440467725758</v>
      </c>
      <c r="O11" s="20">
        <v>0.46057192235786748</v>
      </c>
      <c r="P11" s="20">
        <v>0.41128151146302738</v>
      </c>
      <c r="Q11" s="20">
        <v>0.3806856253372079</v>
      </c>
      <c r="R11" s="20">
        <v>0.33546874867985238</v>
      </c>
      <c r="S11" s="20">
        <v>0.39930502784055488</v>
      </c>
      <c r="T11" s="20">
        <v>0.432147663361866</v>
      </c>
      <c r="U11" s="20">
        <v>0.38810566806539731</v>
      </c>
      <c r="V11" s="20">
        <v>0.37344159605896982</v>
      </c>
      <c r="W11" s="20">
        <v>0.45789661600354298</v>
      </c>
      <c r="X11" s="20">
        <v>0.46243600799609258</v>
      </c>
      <c r="Y11" s="20">
        <v>0.43925989822507999</v>
      </c>
      <c r="AA11" s="20">
        <v>0.34651169102555462</v>
      </c>
      <c r="AB11" s="20">
        <v>0.45431350726365688</v>
      </c>
      <c r="AC11" s="20">
        <v>0.4196947552721782</v>
      </c>
      <c r="AD11" s="20">
        <v>0.43177431759509932</v>
      </c>
      <c r="AF11" s="20">
        <v>0.45406388027225142</v>
      </c>
      <c r="AG11" s="20">
        <v>0.26473184694819912</v>
      </c>
      <c r="AH11" s="20">
        <v>0.33249180408651807</v>
      </c>
      <c r="AI11" s="20">
        <v>0.40367025431045012</v>
      </c>
      <c r="AJ11" s="20">
        <v>0.35402215365627449</v>
      </c>
      <c r="AK11" s="20">
        <v>0.44465616633484512</v>
      </c>
      <c r="AL11" s="20">
        <v>0.59969861659158263</v>
      </c>
      <c r="AM11" s="20">
        <v>0.76819391645689905</v>
      </c>
      <c r="AN11" s="20">
        <v>0.41836751807524869</v>
      </c>
      <c r="AP11" s="20">
        <v>0.47814374630709772</v>
      </c>
      <c r="AQ11" s="20">
        <v>0.27138175101925499</v>
      </c>
      <c r="AR11" s="20">
        <v>0.31044905867206912</v>
      </c>
      <c r="AS11" s="20">
        <v>0.43075782136094032</v>
      </c>
      <c r="AT11" s="20">
        <v>0.35008977651250378</v>
      </c>
      <c r="AU11" s="20">
        <v>0.45508920024660787</v>
      </c>
      <c r="AV11" s="20">
        <v>0.80061211219938921</v>
      </c>
      <c r="AW11" s="20">
        <v>0.59792505020083397</v>
      </c>
      <c r="AY11" s="20">
        <v>0.50017713677732822</v>
      </c>
      <c r="AZ11" s="20">
        <v>0.2036434340200528</v>
      </c>
      <c r="BA11" s="20">
        <v>0.4125026685434241</v>
      </c>
      <c r="BB11" s="20">
        <v>0.39152160146515602</v>
      </c>
      <c r="BC11" s="20">
        <v>0.34556009619314459</v>
      </c>
      <c r="BD11" s="20">
        <v>0.44446155446693569</v>
      </c>
      <c r="BE11" s="20">
        <v>0.82862871629545387</v>
      </c>
      <c r="BF11" s="20">
        <v>0.63682713583368356</v>
      </c>
      <c r="BG11" s="20">
        <v>0.42798827505526499</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21"/>
  <sheetViews>
    <sheetView showGridLines="0" workbookViewId="0"/>
  </sheetViews>
  <sheetFormatPr defaultRowHeight="14.5" x14ac:dyDescent="0.35"/>
  <cols>
    <col min="1" max="1" width="5" customWidth="1"/>
    <col min="2" max="2" width="25" customWidth="1"/>
    <col min="3" max="9" width="20" customWidth="1"/>
  </cols>
  <sheetData>
    <row r="2" spans="2:9" ht="40" customHeight="1" x14ac:dyDescent="0.35">
      <c r="D2" s="21" t="s">
        <v>261</v>
      </c>
    </row>
    <row r="6" spans="2:9" ht="50" customHeight="1" x14ac:dyDescent="0.35">
      <c r="C6" s="23" t="s">
        <v>121</v>
      </c>
      <c r="D6" s="23" t="s">
        <v>186</v>
      </c>
      <c r="E6" s="23" t="s">
        <v>262</v>
      </c>
      <c r="F6" s="23" t="s">
        <v>263</v>
      </c>
      <c r="G6" s="23" t="s">
        <v>264</v>
      </c>
      <c r="H6" s="23" t="s">
        <v>265</v>
      </c>
      <c r="I6" s="23" t="s">
        <v>266</v>
      </c>
    </row>
    <row r="7" spans="2:9" x14ac:dyDescent="0.35">
      <c r="B7" s="22" t="s">
        <v>88</v>
      </c>
      <c r="C7" s="20">
        <v>8.6381729016156705E-2</v>
      </c>
      <c r="D7" s="20">
        <v>0.118985437049032</v>
      </c>
      <c r="E7" s="20">
        <v>4.9608312682315123E-2</v>
      </c>
      <c r="F7" s="20">
        <v>5.6023794397853967E-2</v>
      </c>
      <c r="G7" s="20">
        <v>5.0382989303013333E-2</v>
      </c>
      <c r="H7" s="20">
        <v>4.8351899107720607E-2</v>
      </c>
      <c r="I7" s="20">
        <v>8.5790139917576613E-2</v>
      </c>
    </row>
    <row r="8" spans="2:9" x14ac:dyDescent="0.35">
      <c r="B8" s="22" t="s">
        <v>89</v>
      </c>
      <c r="C8" s="20">
        <v>0.1238848279220636</v>
      </c>
      <c r="D8" s="20">
        <v>0.1156433936050742</v>
      </c>
      <c r="E8" s="20">
        <v>5.7214092839635418E-2</v>
      </c>
      <c r="F8" s="20">
        <v>9.3827651964987754E-2</v>
      </c>
      <c r="G8" s="20">
        <v>8.2018128920299818E-2</v>
      </c>
      <c r="H8" s="20">
        <v>8.1481111305829718E-2</v>
      </c>
      <c r="I8" s="20">
        <v>0.13196592625010731</v>
      </c>
    </row>
    <row r="9" spans="2:9" x14ac:dyDescent="0.35">
      <c r="B9" s="22" t="s">
        <v>90</v>
      </c>
      <c r="C9" s="20">
        <v>0.12675778394292081</v>
      </c>
      <c r="D9" s="20">
        <v>0.1034902585941563</v>
      </c>
      <c r="E9" s="20">
        <v>8.8983356586839674E-2</v>
      </c>
      <c r="F9" s="20">
        <v>9.93539465048522E-2</v>
      </c>
      <c r="G9" s="20">
        <v>0.104788457988212</v>
      </c>
      <c r="H9" s="20">
        <v>0.112041714044727</v>
      </c>
      <c r="I9" s="20">
        <v>0.1358399992006312</v>
      </c>
    </row>
    <row r="10" spans="2:9" x14ac:dyDescent="0.35">
      <c r="B10" s="22" t="s">
        <v>91</v>
      </c>
      <c r="C10" s="20">
        <v>0.26480683336908328</v>
      </c>
      <c r="D10" s="20">
        <v>0.1288939001137808</v>
      </c>
      <c r="E10" s="20">
        <v>0.25748963789426699</v>
      </c>
      <c r="F10" s="20">
        <v>0.14381454188618559</v>
      </c>
      <c r="G10" s="20">
        <v>0.2378109292821694</v>
      </c>
      <c r="H10" s="20">
        <v>0.20195707390497861</v>
      </c>
      <c r="I10" s="20">
        <v>0.22176057583722669</v>
      </c>
    </row>
    <row r="11" spans="2:9" x14ac:dyDescent="0.35">
      <c r="B11" s="22" t="s">
        <v>92</v>
      </c>
      <c r="C11" s="20">
        <v>8.1300975341927095E-2</v>
      </c>
      <c r="D11" s="20">
        <v>6.4974398071117392E-2</v>
      </c>
      <c r="E11" s="20">
        <v>7.0908403501243167E-2</v>
      </c>
      <c r="F11" s="20">
        <v>0.1123942175092334</v>
      </c>
      <c r="G11" s="20">
        <v>8.8269501475822063E-2</v>
      </c>
      <c r="H11" s="20">
        <v>9.5022908085776431E-2</v>
      </c>
      <c r="I11" s="20">
        <v>8.6585721112506772E-2</v>
      </c>
    </row>
    <row r="12" spans="2:9" x14ac:dyDescent="0.35">
      <c r="B12" s="22" t="s">
        <v>93</v>
      </c>
      <c r="C12" s="20">
        <v>7.6815161003272778E-2</v>
      </c>
      <c r="D12" s="20">
        <v>5.9119862003530907E-2</v>
      </c>
      <c r="E12" s="20">
        <v>6.8964498036011443E-2</v>
      </c>
      <c r="F12" s="20">
        <v>0.1156643767734036</v>
      </c>
      <c r="G12" s="20">
        <v>7.7488365442535775E-2</v>
      </c>
      <c r="H12" s="20">
        <v>8.8579659814916945E-2</v>
      </c>
      <c r="I12" s="20">
        <v>7.7533628698732718E-2</v>
      </c>
    </row>
    <row r="13" spans="2:9" x14ac:dyDescent="0.35">
      <c r="B13" s="22" t="s">
        <v>94</v>
      </c>
      <c r="C13" s="20">
        <v>0.15905505731190059</v>
      </c>
      <c r="D13" s="20">
        <v>0.36553590352403442</v>
      </c>
      <c r="E13" s="20">
        <v>0.1810348712941231</v>
      </c>
      <c r="F13" s="20">
        <v>0.33982697778633009</v>
      </c>
      <c r="G13" s="20">
        <v>0.23337662890375871</v>
      </c>
      <c r="H13" s="20">
        <v>0.29523060801264139</v>
      </c>
      <c r="I13" s="20">
        <v>0.17063591813271109</v>
      </c>
    </row>
    <row r="14" spans="2:9" x14ac:dyDescent="0.35">
      <c r="B14" s="22" t="s">
        <v>95</v>
      </c>
      <c r="C14" s="20">
        <v>8.0997632092675215E-2</v>
      </c>
      <c r="D14" s="20">
        <v>4.335684703927397E-2</v>
      </c>
      <c r="E14" s="20">
        <v>0.22579682716556501</v>
      </c>
      <c r="F14" s="20">
        <v>3.9094493177153397E-2</v>
      </c>
      <c r="G14" s="20">
        <v>0.12586499868418899</v>
      </c>
      <c r="H14" s="20">
        <v>7.7335025723409306E-2</v>
      </c>
      <c r="I14" s="20">
        <v>8.9888090850507682E-2</v>
      </c>
    </row>
    <row r="17" spans="2:2" x14ac:dyDescent="0.35">
      <c r="B17" t="s">
        <v>260</v>
      </c>
    </row>
    <row r="18" spans="2:2" x14ac:dyDescent="0.35">
      <c r="B18" t="s">
        <v>9</v>
      </c>
    </row>
    <row r="21" spans="2:2" x14ac:dyDescent="0.35">
      <c r="B21" t="str">
        <f>HYPERLINK("#Contents!A1", "Return to Contents")</f>
        <v>Return to Contents</v>
      </c>
    </row>
  </sheetData>
  <pageMargins left="0.75" right="0.75" top="1" bottom="1" header="0.5" footer="0.5"/>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0.47735036435339318</v>
      </c>
      <c r="D9" s="20">
        <v>0.42996297620984969</v>
      </c>
      <c r="E9" s="20">
        <v>0.47822998564422869</v>
      </c>
      <c r="F9" s="20">
        <v>0.48168090996857199</v>
      </c>
      <c r="G9" s="20">
        <v>0.43699207977179771</v>
      </c>
      <c r="H9" s="20">
        <v>0.53860143446837239</v>
      </c>
      <c r="I9" s="20">
        <v>0.49626072480218669</v>
      </c>
      <c r="K9" s="20">
        <v>0.47021729424721009</v>
      </c>
      <c r="L9" s="20">
        <v>0.48318060388446571</v>
      </c>
      <c r="N9" s="20">
        <v>0.57064241738381438</v>
      </c>
      <c r="O9" s="20">
        <v>0.50594622059191052</v>
      </c>
      <c r="P9" s="20">
        <v>0.44283016899252592</v>
      </c>
      <c r="Q9" s="20">
        <v>0.47371733923539838</v>
      </c>
      <c r="R9" s="20">
        <v>0.58484704560163525</v>
      </c>
      <c r="S9" s="20">
        <v>0.43794414990671632</v>
      </c>
      <c r="T9" s="20">
        <v>0.39103280180019351</v>
      </c>
      <c r="U9" s="20">
        <v>0.42473549975119418</v>
      </c>
      <c r="V9" s="20">
        <v>0.52217546859260044</v>
      </c>
      <c r="W9" s="20">
        <v>0.43143460439280851</v>
      </c>
      <c r="X9" s="20">
        <v>0.45820085015212519</v>
      </c>
      <c r="Y9" s="20">
        <v>0.43280668693215829</v>
      </c>
      <c r="AA9" s="20">
        <v>0.60760179944080439</v>
      </c>
      <c r="AB9" s="20">
        <v>0.51027669968654343</v>
      </c>
      <c r="AC9" s="20">
        <v>0.36496557559083931</v>
      </c>
      <c r="AD9" s="20">
        <v>0.40004813982055298</v>
      </c>
      <c r="AF9" s="20">
        <v>0.38779744883550987</v>
      </c>
      <c r="AG9" s="20">
        <v>0.66398888536209399</v>
      </c>
      <c r="AH9" s="20">
        <v>0.61864181883605407</v>
      </c>
      <c r="AI9" s="20">
        <v>0.46782425951498141</v>
      </c>
      <c r="AJ9" s="20">
        <v>0.13789503981626311</v>
      </c>
      <c r="AK9" s="20">
        <v>0.61099676059059904</v>
      </c>
      <c r="AL9" s="20">
        <v>0.3245321557012209</v>
      </c>
      <c r="AM9" s="20">
        <v>0.1663236885481785</v>
      </c>
      <c r="AN9" s="20">
        <v>0.46323583208246538</v>
      </c>
      <c r="AP9" s="20">
        <v>0.39462544194215138</v>
      </c>
      <c r="AQ9" s="20">
        <v>0.66591331766536654</v>
      </c>
      <c r="AR9" s="20">
        <v>0.66595519488146482</v>
      </c>
      <c r="AS9" s="20">
        <v>0.54222448941497925</v>
      </c>
      <c r="AT9" s="20">
        <v>0.182082273073392</v>
      </c>
      <c r="AU9" s="20">
        <v>0.62834866369901465</v>
      </c>
      <c r="AV9" s="20">
        <v>0.14008474371803931</v>
      </c>
      <c r="AW9" s="20">
        <v>0.37498441447741571</v>
      </c>
      <c r="AY9" s="20">
        <v>0.4853898111425598</v>
      </c>
      <c r="AZ9" s="20">
        <v>0.75249349837432289</v>
      </c>
      <c r="BA9" s="20">
        <v>0.64115678511173391</v>
      </c>
      <c r="BB9" s="20">
        <v>0.64706306521739843</v>
      </c>
      <c r="BC9" s="20">
        <v>0.17467950473440991</v>
      </c>
      <c r="BD9" s="20">
        <v>0.60487029722146979</v>
      </c>
      <c r="BE9" s="20">
        <v>0.1867827239619359</v>
      </c>
      <c r="BF9" s="20">
        <v>0.44580000874369002</v>
      </c>
      <c r="BG9" s="20">
        <v>0.41639887754590388</v>
      </c>
    </row>
    <row r="10" spans="2:61" ht="19" customHeight="1" x14ac:dyDescent="0.35">
      <c r="B10" s="22" t="s">
        <v>186</v>
      </c>
      <c r="C10" s="20">
        <v>0.25714547508304558</v>
      </c>
      <c r="D10" s="20">
        <v>0.29291477652815978</v>
      </c>
      <c r="E10" s="20">
        <v>0.26690940546364889</v>
      </c>
      <c r="F10" s="20">
        <v>0.25191606450156312</v>
      </c>
      <c r="G10" s="20">
        <v>0.28367960084771832</v>
      </c>
      <c r="H10" s="20">
        <v>0.2044587275501463</v>
      </c>
      <c r="I10" s="20">
        <v>0.243504071106981</v>
      </c>
      <c r="K10" s="20">
        <v>0.29654915614270738</v>
      </c>
      <c r="L10" s="20">
        <v>0.21965343502531581</v>
      </c>
      <c r="N10" s="20">
        <v>0.13854459495554941</v>
      </c>
      <c r="O10" s="20">
        <v>0.25650319365135982</v>
      </c>
      <c r="P10" s="20">
        <v>0.32118771831613507</v>
      </c>
      <c r="Q10" s="20">
        <v>0.3024043603272758</v>
      </c>
      <c r="R10" s="20">
        <v>0.2066395917145076</v>
      </c>
      <c r="S10" s="20">
        <v>0.231883329972875</v>
      </c>
      <c r="T10" s="20">
        <v>0.29663645002809758</v>
      </c>
      <c r="U10" s="20">
        <v>0.33391272012533091</v>
      </c>
      <c r="V10" s="20">
        <v>0.24349005079945091</v>
      </c>
      <c r="W10" s="20">
        <v>0.27331306372674591</v>
      </c>
      <c r="X10" s="20">
        <v>0.26926005113458479</v>
      </c>
      <c r="Y10" s="20">
        <v>0.28392115402246482</v>
      </c>
      <c r="AA10" s="20">
        <v>0.19560141810388221</v>
      </c>
      <c r="AB10" s="20">
        <v>0.2193333156315683</v>
      </c>
      <c r="AC10" s="20">
        <v>0.32577347986191418</v>
      </c>
      <c r="AD10" s="20">
        <v>0.30316423814929078</v>
      </c>
      <c r="AF10" s="20">
        <v>0.34040760370591328</v>
      </c>
      <c r="AG10" s="20">
        <v>0.18007112493449459</v>
      </c>
      <c r="AH10" s="20">
        <v>0.1563312115580287</v>
      </c>
      <c r="AI10" s="20">
        <v>0.211242801958193</v>
      </c>
      <c r="AJ10" s="20">
        <v>0.69453822705788149</v>
      </c>
      <c r="AK10" s="20">
        <v>0.1033787305765262</v>
      </c>
      <c r="AL10" s="20">
        <v>0.25495225726205811</v>
      </c>
      <c r="AM10" s="20">
        <v>0.1924309933791068</v>
      </c>
      <c r="AN10" s="20">
        <v>0.28151545255599109</v>
      </c>
      <c r="AP10" s="20">
        <v>0.32023614080721657</v>
      </c>
      <c r="AQ10" s="20">
        <v>0.1670759848823635</v>
      </c>
      <c r="AR10" s="20">
        <v>0.13746965123509769</v>
      </c>
      <c r="AS10" s="20">
        <v>0.1432045466491455</v>
      </c>
      <c r="AT10" s="20">
        <v>0.63788817238210316</v>
      </c>
      <c r="AU10" s="20">
        <v>0.1130275223008877</v>
      </c>
      <c r="AV10" s="20">
        <v>9.8370158659310952E-2</v>
      </c>
      <c r="AW10" s="20">
        <v>0.21243219825618109</v>
      </c>
      <c r="AY10" s="20">
        <v>0.22250203765142379</v>
      </c>
      <c r="AZ10" s="20">
        <v>0.1341508456219615</v>
      </c>
      <c r="BA10" s="20">
        <v>8.362763215023826E-2</v>
      </c>
      <c r="BB10" s="20">
        <v>0.1111965294881167</v>
      </c>
      <c r="BC10" s="20">
        <v>0.64862387697778667</v>
      </c>
      <c r="BD10" s="20">
        <v>0.12726926647443521</v>
      </c>
      <c r="BE10" s="20">
        <v>0.12259369712738399</v>
      </c>
      <c r="BF10" s="20">
        <v>6.4750350623602834E-2</v>
      </c>
      <c r="BG10" s="20">
        <v>0.25518453255058199</v>
      </c>
    </row>
    <row r="11" spans="2:61" ht="19" customHeight="1" x14ac:dyDescent="0.35">
      <c r="B11" s="22" t="s">
        <v>201</v>
      </c>
      <c r="C11" s="20">
        <v>0.26550416056356119</v>
      </c>
      <c r="D11" s="20">
        <v>0.2771222472619907</v>
      </c>
      <c r="E11" s="20">
        <v>0.25486060889212248</v>
      </c>
      <c r="F11" s="20">
        <v>0.26640302552986489</v>
      </c>
      <c r="G11" s="20">
        <v>0.27932831938048408</v>
      </c>
      <c r="H11" s="20">
        <v>0.25693983798148112</v>
      </c>
      <c r="I11" s="20">
        <v>0.26023520409083228</v>
      </c>
      <c r="K11" s="20">
        <v>0.23323354961008241</v>
      </c>
      <c r="L11" s="20">
        <v>0.29716596109021848</v>
      </c>
      <c r="N11" s="20">
        <v>0.29081298766063629</v>
      </c>
      <c r="O11" s="20">
        <v>0.23755058575672969</v>
      </c>
      <c r="P11" s="20">
        <v>0.2359821126913389</v>
      </c>
      <c r="Q11" s="20">
        <v>0.22387830043732579</v>
      </c>
      <c r="R11" s="20">
        <v>0.20851336268385709</v>
      </c>
      <c r="S11" s="20">
        <v>0.33017252012040882</v>
      </c>
      <c r="T11" s="20">
        <v>0.31233074817170892</v>
      </c>
      <c r="U11" s="20">
        <v>0.241351780123475</v>
      </c>
      <c r="V11" s="20">
        <v>0.23433448060794851</v>
      </c>
      <c r="W11" s="20">
        <v>0.29525233188044542</v>
      </c>
      <c r="X11" s="20">
        <v>0.2725390987132898</v>
      </c>
      <c r="Y11" s="20">
        <v>0.28327215904537678</v>
      </c>
      <c r="AA11" s="20">
        <v>0.1967967824553134</v>
      </c>
      <c r="AB11" s="20">
        <v>0.2703899846818883</v>
      </c>
      <c r="AC11" s="20">
        <v>0.30926094454724629</v>
      </c>
      <c r="AD11" s="20">
        <v>0.29678762203015607</v>
      </c>
      <c r="AF11" s="20">
        <v>0.27179494745857691</v>
      </c>
      <c r="AG11" s="20">
        <v>0.15593998970341119</v>
      </c>
      <c r="AH11" s="20">
        <v>0.2250269696059172</v>
      </c>
      <c r="AI11" s="20">
        <v>0.32093293852682547</v>
      </c>
      <c r="AJ11" s="20">
        <v>0.1675667331258554</v>
      </c>
      <c r="AK11" s="20">
        <v>0.28562450883287521</v>
      </c>
      <c r="AL11" s="20">
        <v>0.42051558703672098</v>
      </c>
      <c r="AM11" s="20">
        <v>0.6412453180727149</v>
      </c>
      <c r="AN11" s="20">
        <v>0.2552487153615437</v>
      </c>
      <c r="AP11" s="20">
        <v>0.28513841725063199</v>
      </c>
      <c r="AQ11" s="20">
        <v>0.16701069745226979</v>
      </c>
      <c r="AR11" s="20">
        <v>0.1965751538834378</v>
      </c>
      <c r="AS11" s="20">
        <v>0.31457096393587508</v>
      </c>
      <c r="AT11" s="20">
        <v>0.180029554544505</v>
      </c>
      <c r="AU11" s="20">
        <v>0.2586238140000976</v>
      </c>
      <c r="AV11" s="20">
        <v>0.76154509762264999</v>
      </c>
      <c r="AW11" s="20">
        <v>0.41258338726640298</v>
      </c>
      <c r="AY11" s="20">
        <v>0.29210815120601652</v>
      </c>
      <c r="AZ11" s="20">
        <v>0.11335565600371569</v>
      </c>
      <c r="BA11" s="20">
        <v>0.2752155827380276</v>
      </c>
      <c r="BB11" s="20">
        <v>0.24174040529448479</v>
      </c>
      <c r="BC11" s="20">
        <v>0.17669661828780339</v>
      </c>
      <c r="BD11" s="20">
        <v>0.26786043630409512</v>
      </c>
      <c r="BE11" s="20">
        <v>0.69062357891068016</v>
      </c>
      <c r="BF11" s="20">
        <v>0.48944964063270718</v>
      </c>
      <c r="BG11" s="20">
        <v>0.32841658990351408</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0.38264389106470509</v>
      </c>
      <c r="D9" s="20">
        <v>0.387648480645639</v>
      </c>
      <c r="E9" s="20">
        <v>0.44185479083440621</v>
      </c>
      <c r="F9" s="20">
        <v>0.38211233535032768</v>
      </c>
      <c r="G9" s="20">
        <v>0.3429763142948295</v>
      </c>
      <c r="H9" s="20">
        <v>0.4125892952255808</v>
      </c>
      <c r="I9" s="20">
        <v>0.34379408838181152</v>
      </c>
      <c r="K9" s="20">
        <v>0.39435861277493461</v>
      </c>
      <c r="L9" s="20">
        <v>0.37050326947923801</v>
      </c>
      <c r="N9" s="20">
        <v>0.43375946098250789</v>
      </c>
      <c r="O9" s="20">
        <v>0.32783094301191368</v>
      </c>
      <c r="P9" s="20">
        <v>0.37709608449600729</v>
      </c>
      <c r="Q9" s="20">
        <v>0.39638143393637632</v>
      </c>
      <c r="R9" s="20">
        <v>0.45431731121984098</v>
      </c>
      <c r="S9" s="20">
        <v>0.2959781741065306</v>
      </c>
      <c r="T9" s="20">
        <v>0.38443808606730739</v>
      </c>
      <c r="U9" s="20">
        <v>0.34477427084809842</v>
      </c>
      <c r="V9" s="20">
        <v>0.44591514363612389</v>
      </c>
      <c r="W9" s="20">
        <v>0.34584946185649551</v>
      </c>
      <c r="X9" s="20">
        <v>0.35645982771476969</v>
      </c>
      <c r="Y9" s="20">
        <v>0.3508500780966019</v>
      </c>
      <c r="AA9" s="20">
        <v>0.48164971696399977</v>
      </c>
      <c r="AB9" s="20">
        <v>0.41278188203632238</v>
      </c>
      <c r="AC9" s="20">
        <v>0.30654627684051128</v>
      </c>
      <c r="AD9" s="20">
        <v>0.31250045770964102</v>
      </c>
      <c r="AF9" s="20">
        <v>0.22551729195320161</v>
      </c>
      <c r="AG9" s="20">
        <v>0.62049867150920368</v>
      </c>
      <c r="AH9" s="20">
        <v>0.55378625588345565</v>
      </c>
      <c r="AI9" s="20">
        <v>0.35704362948391077</v>
      </c>
      <c r="AJ9" s="20">
        <v>0.11509167429963151</v>
      </c>
      <c r="AK9" s="20">
        <v>0.47937651651913388</v>
      </c>
      <c r="AL9" s="20">
        <v>0.2350843201764721</v>
      </c>
      <c r="AM9" s="20">
        <v>0.11592486003865971</v>
      </c>
      <c r="AN9" s="20">
        <v>0.36797975284015288</v>
      </c>
      <c r="AP9" s="20">
        <v>0.23702085133730061</v>
      </c>
      <c r="AQ9" s="20">
        <v>0.61527382953642129</v>
      </c>
      <c r="AR9" s="20">
        <v>0.54873535764218462</v>
      </c>
      <c r="AS9" s="20">
        <v>0.40757240752987289</v>
      </c>
      <c r="AT9" s="20">
        <v>0.1247801192834653</v>
      </c>
      <c r="AU9" s="20">
        <v>0.49649540148875931</v>
      </c>
      <c r="AV9" s="20">
        <v>0.1003774575075552</v>
      </c>
      <c r="AW9" s="20">
        <v>0.26414440324377059</v>
      </c>
      <c r="AY9" s="20">
        <v>0.32498563031358452</v>
      </c>
      <c r="AZ9" s="20">
        <v>0.71348342032016698</v>
      </c>
      <c r="BA9" s="20">
        <v>0.58112353645578552</v>
      </c>
      <c r="BB9" s="20">
        <v>0.50659563401414665</v>
      </c>
      <c r="BC9" s="20">
        <v>0.1005183924023989</v>
      </c>
      <c r="BD9" s="20">
        <v>0.50055108614994259</v>
      </c>
      <c r="BE9" s="20">
        <v>0.137250561017147</v>
      </c>
      <c r="BF9" s="20">
        <v>0.26804092683966302</v>
      </c>
      <c r="BG9" s="20">
        <v>0.35763514373674649</v>
      </c>
    </row>
    <row r="10" spans="2:61" ht="19" customHeight="1" x14ac:dyDescent="0.35">
      <c r="B10" s="22" t="s">
        <v>186</v>
      </c>
      <c r="C10" s="20">
        <v>0.34699251907413892</v>
      </c>
      <c r="D10" s="20">
        <v>0.33437350825941742</v>
      </c>
      <c r="E10" s="20">
        <v>0.30239097692817529</v>
      </c>
      <c r="F10" s="20">
        <v>0.33528674732540747</v>
      </c>
      <c r="G10" s="20">
        <v>0.37732896259012427</v>
      </c>
      <c r="H10" s="20">
        <v>0.31082485925549153</v>
      </c>
      <c r="I10" s="20">
        <v>0.40065579563748371</v>
      </c>
      <c r="K10" s="20">
        <v>0.38913720504099059</v>
      </c>
      <c r="L10" s="20">
        <v>0.30719569934242602</v>
      </c>
      <c r="N10" s="20">
        <v>0.20548287645743521</v>
      </c>
      <c r="O10" s="20">
        <v>0.29386908296779429</v>
      </c>
      <c r="P10" s="20">
        <v>0.37795528248878058</v>
      </c>
      <c r="Q10" s="20">
        <v>0.32855887565878661</v>
      </c>
      <c r="R10" s="20">
        <v>0.36491615330392468</v>
      </c>
      <c r="S10" s="20">
        <v>0.39602862490877733</v>
      </c>
      <c r="T10" s="20">
        <v>0.32854567735557771</v>
      </c>
      <c r="U10" s="20">
        <v>0.39198585279578468</v>
      </c>
      <c r="V10" s="20">
        <v>0.33196713578536408</v>
      </c>
      <c r="W10" s="20">
        <v>0.31991890955581531</v>
      </c>
      <c r="X10" s="20">
        <v>0.36610044649431212</v>
      </c>
      <c r="Y10" s="20">
        <v>0.4464410601061482</v>
      </c>
      <c r="AA10" s="20">
        <v>0.30118406971730383</v>
      </c>
      <c r="AB10" s="20">
        <v>0.29916955833455761</v>
      </c>
      <c r="AC10" s="20">
        <v>0.42181502913248881</v>
      </c>
      <c r="AD10" s="20">
        <v>0.38122449716014328</v>
      </c>
      <c r="AF10" s="20">
        <v>0.54527928580854401</v>
      </c>
      <c r="AG10" s="20">
        <v>0.19940127291700691</v>
      </c>
      <c r="AH10" s="20">
        <v>0.21516132694055271</v>
      </c>
      <c r="AI10" s="20">
        <v>0.29530434916125192</v>
      </c>
      <c r="AJ10" s="20">
        <v>0.77534496598042713</v>
      </c>
      <c r="AK10" s="20">
        <v>0.16227055583182279</v>
      </c>
      <c r="AL10" s="20">
        <v>0.32816659104502338</v>
      </c>
      <c r="AM10" s="20">
        <v>0.2426482254425843</v>
      </c>
      <c r="AN10" s="20">
        <v>0.32675702838135051</v>
      </c>
      <c r="AP10" s="20">
        <v>0.50966564213188925</v>
      </c>
      <c r="AQ10" s="20">
        <v>0.2066221878606215</v>
      </c>
      <c r="AR10" s="20">
        <v>0.2297703754365944</v>
      </c>
      <c r="AS10" s="20">
        <v>0.20283329259221611</v>
      </c>
      <c r="AT10" s="20">
        <v>0.74683056888198529</v>
      </c>
      <c r="AU10" s="20">
        <v>0.1452879003243007</v>
      </c>
      <c r="AV10" s="20">
        <v>0.16192155651431339</v>
      </c>
      <c r="AW10" s="20">
        <v>0.29788747282823108</v>
      </c>
      <c r="AY10" s="20">
        <v>0.38573705574493128</v>
      </c>
      <c r="AZ10" s="20">
        <v>0.159850789341762</v>
      </c>
      <c r="BA10" s="20">
        <v>0.1224709661423866</v>
      </c>
      <c r="BB10" s="20">
        <v>0.18443057009002539</v>
      </c>
      <c r="BC10" s="20">
        <v>0.79979042565178704</v>
      </c>
      <c r="BD10" s="20">
        <v>0.14058333535462661</v>
      </c>
      <c r="BE10" s="20">
        <v>0.15622460384265341</v>
      </c>
      <c r="BF10" s="20">
        <v>0.1788633719172868</v>
      </c>
      <c r="BG10" s="20">
        <v>0.30088601344701488</v>
      </c>
    </row>
    <row r="11" spans="2:61" ht="19" customHeight="1" x14ac:dyDescent="0.35">
      <c r="B11" s="22" t="s">
        <v>201</v>
      </c>
      <c r="C11" s="20">
        <v>0.27036358986115588</v>
      </c>
      <c r="D11" s="20">
        <v>0.27797801109494391</v>
      </c>
      <c r="E11" s="20">
        <v>0.25575423223741861</v>
      </c>
      <c r="F11" s="20">
        <v>0.28260091732426468</v>
      </c>
      <c r="G11" s="20">
        <v>0.27969472311504617</v>
      </c>
      <c r="H11" s="20">
        <v>0.27658584551892762</v>
      </c>
      <c r="I11" s="20">
        <v>0.25555011598070487</v>
      </c>
      <c r="K11" s="20">
        <v>0.21650418218407469</v>
      </c>
      <c r="L11" s="20">
        <v>0.32230103117833608</v>
      </c>
      <c r="N11" s="20">
        <v>0.36075766256005698</v>
      </c>
      <c r="O11" s="20">
        <v>0.37829997402029197</v>
      </c>
      <c r="P11" s="20">
        <v>0.244948633015212</v>
      </c>
      <c r="Q11" s="20">
        <v>0.27505969040483719</v>
      </c>
      <c r="R11" s="20">
        <v>0.18076653547623431</v>
      </c>
      <c r="S11" s="20">
        <v>0.30799320098469218</v>
      </c>
      <c r="T11" s="20">
        <v>0.28701623657711489</v>
      </c>
      <c r="U11" s="20">
        <v>0.2632398763561169</v>
      </c>
      <c r="V11" s="20">
        <v>0.22211772057851181</v>
      </c>
      <c r="W11" s="20">
        <v>0.33423162858768879</v>
      </c>
      <c r="X11" s="20">
        <v>0.27743972579091808</v>
      </c>
      <c r="Y11" s="20">
        <v>0.20270886179725009</v>
      </c>
      <c r="AA11" s="20">
        <v>0.2171662133186964</v>
      </c>
      <c r="AB11" s="20">
        <v>0.28804855962912002</v>
      </c>
      <c r="AC11" s="20">
        <v>0.27163869402699969</v>
      </c>
      <c r="AD11" s="20">
        <v>0.30627504513021558</v>
      </c>
      <c r="AF11" s="20">
        <v>0.22920342223825449</v>
      </c>
      <c r="AG11" s="20">
        <v>0.18010005557378919</v>
      </c>
      <c r="AH11" s="20">
        <v>0.23105241717599159</v>
      </c>
      <c r="AI11" s="20">
        <v>0.3476520213548373</v>
      </c>
      <c r="AJ11" s="20">
        <v>0.1095633597199414</v>
      </c>
      <c r="AK11" s="20">
        <v>0.35835292764904342</v>
      </c>
      <c r="AL11" s="20">
        <v>0.43674908877850438</v>
      </c>
      <c r="AM11" s="20">
        <v>0.64142691451875589</v>
      </c>
      <c r="AN11" s="20">
        <v>0.30526321877849671</v>
      </c>
      <c r="AP11" s="20">
        <v>0.25331350653081008</v>
      </c>
      <c r="AQ11" s="20">
        <v>0.17810398260295709</v>
      </c>
      <c r="AR11" s="20">
        <v>0.22149426692122101</v>
      </c>
      <c r="AS11" s="20">
        <v>0.38959429987791089</v>
      </c>
      <c r="AT11" s="20">
        <v>0.12838931183454941</v>
      </c>
      <c r="AU11" s="20">
        <v>0.35821669818694002</v>
      </c>
      <c r="AV11" s="20">
        <v>0.7377009859781315</v>
      </c>
      <c r="AW11" s="20">
        <v>0.43796812392799828</v>
      </c>
      <c r="AY11" s="20">
        <v>0.2892773139414842</v>
      </c>
      <c r="AZ11" s="20">
        <v>0.12666579033807099</v>
      </c>
      <c r="BA11" s="20">
        <v>0.29640549740182759</v>
      </c>
      <c r="BB11" s="20">
        <v>0.30897379589582791</v>
      </c>
      <c r="BC11" s="20">
        <v>9.9691181945813945E-2</v>
      </c>
      <c r="BD11" s="20">
        <v>0.35886557849543099</v>
      </c>
      <c r="BE11" s="20">
        <v>0.70652483514019948</v>
      </c>
      <c r="BF11" s="20">
        <v>0.55309570124305008</v>
      </c>
      <c r="BG11" s="20">
        <v>0.34147884281623869</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0.38943212709874409</v>
      </c>
      <c r="D9" s="20">
        <v>0.37444088945041593</v>
      </c>
      <c r="E9" s="20">
        <v>0.45246214310576688</v>
      </c>
      <c r="F9" s="20">
        <v>0.42062457431928379</v>
      </c>
      <c r="G9" s="20">
        <v>0.34657363671800129</v>
      </c>
      <c r="H9" s="20">
        <v>0.43144008236239839</v>
      </c>
      <c r="I9" s="20">
        <v>0.32970787274560559</v>
      </c>
      <c r="K9" s="20">
        <v>0.4227767632480206</v>
      </c>
      <c r="L9" s="20">
        <v>0.35736900813075118</v>
      </c>
      <c r="N9" s="20">
        <v>0.48508542317041281</v>
      </c>
      <c r="O9" s="20">
        <v>0.33386785440461092</v>
      </c>
      <c r="P9" s="20">
        <v>0.3619560482998988</v>
      </c>
      <c r="Q9" s="20">
        <v>0.42385816889536693</v>
      </c>
      <c r="R9" s="20">
        <v>0.44426318913653368</v>
      </c>
      <c r="S9" s="20">
        <v>0.28867541336969399</v>
      </c>
      <c r="T9" s="20">
        <v>0.36822255686127708</v>
      </c>
      <c r="U9" s="20">
        <v>0.37936150351058889</v>
      </c>
      <c r="V9" s="20">
        <v>0.47120422830296482</v>
      </c>
      <c r="W9" s="20">
        <v>0.3443679967924993</v>
      </c>
      <c r="X9" s="20">
        <v>0.32477632809056661</v>
      </c>
      <c r="Y9" s="20">
        <v>0.35706370769533158</v>
      </c>
      <c r="AA9" s="20">
        <v>0.48322299762720222</v>
      </c>
      <c r="AB9" s="20">
        <v>0.40815839163268369</v>
      </c>
      <c r="AC9" s="20">
        <v>0.33035862354478779</v>
      </c>
      <c r="AD9" s="20">
        <v>0.32180908398940761</v>
      </c>
      <c r="AF9" s="20">
        <v>0.25827753679149817</v>
      </c>
      <c r="AG9" s="20">
        <v>0.62308321936728261</v>
      </c>
      <c r="AH9" s="20">
        <v>0.48755394653701323</v>
      </c>
      <c r="AI9" s="20">
        <v>0.4129995317001926</v>
      </c>
      <c r="AJ9" s="20">
        <v>0.1098070315144048</v>
      </c>
      <c r="AK9" s="20">
        <v>0.46963086712475433</v>
      </c>
      <c r="AL9" s="20">
        <v>0.23191510214596081</v>
      </c>
      <c r="AM9" s="20">
        <v>0.1122999946672775</v>
      </c>
      <c r="AN9" s="20">
        <v>0.36492420447999879</v>
      </c>
      <c r="AP9" s="20">
        <v>0.2742467100416966</v>
      </c>
      <c r="AQ9" s="20">
        <v>0.62563875439200667</v>
      </c>
      <c r="AR9" s="20">
        <v>0.49614358482204451</v>
      </c>
      <c r="AS9" s="20">
        <v>0.41267685981713181</v>
      </c>
      <c r="AT9" s="20">
        <v>0.132046866471807</v>
      </c>
      <c r="AU9" s="20">
        <v>0.51115056111999146</v>
      </c>
      <c r="AV9" s="20">
        <v>7.6705876459878641E-2</v>
      </c>
      <c r="AW9" s="20">
        <v>0.26106105199331647</v>
      </c>
      <c r="AY9" s="20">
        <v>0.33806122285025858</v>
      </c>
      <c r="AZ9" s="20">
        <v>0.71922990516260421</v>
      </c>
      <c r="BA9" s="20">
        <v>0.55205489083536718</v>
      </c>
      <c r="BB9" s="20">
        <v>0.52621293326634822</v>
      </c>
      <c r="BC9" s="20">
        <v>0.1112005446748956</v>
      </c>
      <c r="BD9" s="20">
        <v>0.54070528629258652</v>
      </c>
      <c r="BE9" s="20">
        <v>0.16585811600570349</v>
      </c>
      <c r="BF9" s="20">
        <v>0.2492695603968548</v>
      </c>
      <c r="BG9" s="20">
        <v>0.34844041143919718</v>
      </c>
    </row>
    <row r="10" spans="2:61" ht="19" customHeight="1" x14ac:dyDescent="0.35">
      <c r="B10" s="22" t="s">
        <v>186</v>
      </c>
      <c r="C10" s="20">
        <v>0.34475950251274201</v>
      </c>
      <c r="D10" s="20">
        <v>0.35506110072932567</v>
      </c>
      <c r="E10" s="20">
        <v>0.32750733697944112</v>
      </c>
      <c r="F10" s="20">
        <v>0.30391532731053711</v>
      </c>
      <c r="G10" s="20">
        <v>0.39002188131532739</v>
      </c>
      <c r="H10" s="20">
        <v>0.29348847571795328</v>
      </c>
      <c r="I10" s="20">
        <v>0.38260806726409091</v>
      </c>
      <c r="K10" s="20">
        <v>0.37400591854563109</v>
      </c>
      <c r="L10" s="20">
        <v>0.31635621089419252</v>
      </c>
      <c r="N10" s="20">
        <v>0.18272494004193521</v>
      </c>
      <c r="O10" s="20">
        <v>0.31413347835569511</v>
      </c>
      <c r="P10" s="20">
        <v>0.36297512362699907</v>
      </c>
      <c r="Q10" s="20">
        <v>0.35317799550425888</v>
      </c>
      <c r="R10" s="20">
        <v>0.3285936487590696</v>
      </c>
      <c r="S10" s="20">
        <v>0.39714256701639289</v>
      </c>
      <c r="T10" s="20">
        <v>0.39091828193638573</v>
      </c>
      <c r="U10" s="20">
        <v>0.37066142555715698</v>
      </c>
      <c r="V10" s="20">
        <v>0.3028053476003385</v>
      </c>
      <c r="W10" s="20">
        <v>0.3614080786425759</v>
      </c>
      <c r="X10" s="20">
        <v>0.39955443006718749</v>
      </c>
      <c r="Y10" s="20">
        <v>0.40680222120330828</v>
      </c>
      <c r="AA10" s="20">
        <v>0.31151512926349401</v>
      </c>
      <c r="AB10" s="20">
        <v>0.30450753043561402</v>
      </c>
      <c r="AC10" s="20">
        <v>0.41140322186691008</v>
      </c>
      <c r="AD10" s="20">
        <v>0.3647533038681427</v>
      </c>
      <c r="AF10" s="20">
        <v>0.51415695317469234</v>
      </c>
      <c r="AG10" s="20">
        <v>0.20770909517409511</v>
      </c>
      <c r="AH10" s="20">
        <v>0.28590226742301061</v>
      </c>
      <c r="AI10" s="20">
        <v>0.23461863332174801</v>
      </c>
      <c r="AJ10" s="20">
        <v>0.77823070539496031</v>
      </c>
      <c r="AK10" s="20">
        <v>0.1674903132099875</v>
      </c>
      <c r="AL10" s="20">
        <v>0.31258389052237201</v>
      </c>
      <c r="AM10" s="20">
        <v>0.2375895768279129</v>
      </c>
      <c r="AN10" s="20">
        <v>0.36866510357922128</v>
      </c>
      <c r="AP10" s="20">
        <v>0.48570046648055948</v>
      </c>
      <c r="AQ10" s="20">
        <v>0.21011854083539361</v>
      </c>
      <c r="AR10" s="20">
        <v>0.23765111607924899</v>
      </c>
      <c r="AS10" s="20">
        <v>0.2351955928027685</v>
      </c>
      <c r="AT10" s="20">
        <v>0.74875637822944396</v>
      </c>
      <c r="AU10" s="20">
        <v>0.1260014512731234</v>
      </c>
      <c r="AV10" s="20">
        <v>0.19641574544108639</v>
      </c>
      <c r="AW10" s="20">
        <v>0.28658427784879681</v>
      </c>
      <c r="AY10" s="20">
        <v>0.35786860051205999</v>
      </c>
      <c r="AZ10" s="20">
        <v>0.15415643854948691</v>
      </c>
      <c r="BA10" s="20">
        <v>0.17427983808862321</v>
      </c>
      <c r="BB10" s="20">
        <v>0.16705289683565619</v>
      </c>
      <c r="BC10" s="20">
        <v>0.79058275585981452</v>
      </c>
      <c r="BD10" s="20">
        <v>0.12474459545673269</v>
      </c>
      <c r="BE10" s="20">
        <v>0.15205149313455141</v>
      </c>
      <c r="BF10" s="20">
        <v>0.22204701180751921</v>
      </c>
      <c r="BG10" s="20">
        <v>0.30994062055751542</v>
      </c>
    </row>
    <row r="11" spans="2:61" ht="19" customHeight="1" x14ac:dyDescent="0.35">
      <c r="B11" s="22" t="s">
        <v>201</v>
      </c>
      <c r="C11" s="20">
        <v>0.26580837038851401</v>
      </c>
      <c r="D11" s="20">
        <v>0.27049800982025862</v>
      </c>
      <c r="E11" s="20">
        <v>0.22003051991479211</v>
      </c>
      <c r="F11" s="20">
        <v>0.2754600983701791</v>
      </c>
      <c r="G11" s="20">
        <v>0.26340448196667121</v>
      </c>
      <c r="H11" s="20">
        <v>0.27507144191964811</v>
      </c>
      <c r="I11" s="20">
        <v>0.28768405999030361</v>
      </c>
      <c r="K11" s="20">
        <v>0.20321731820634831</v>
      </c>
      <c r="L11" s="20">
        <v>0.3262747809750563</v>
      </c>
      <c r="N11" s="20">
        <v>0.33218963678765218</v>
      </c>
      <c r="O11" s="20">
        <v>0.35199866723969409</v>
      </c>
      <c r="P11" s="20">
        <v>0.2750688280731019</v>
      </c>
      <c r="Q11" s="20">
        <v>0.2229638356003743</v>
      </c>
      <c r="R11" s="20">
        <v>0.22714316210439681</v>
      </c>
      <c r="S11" s="20">
        <v>0.31418201961391301</v>
      </c>
      <c r="T11" s="20">
        <v>0.2408591612023373</v>
      </c>
      <c r="U11" s="20">
        <v>0.24997707093225419</v>
      </c>
      <c r="V11" s="20">
        <v>0.22599042409669651</v>
      </c>
      <c r="W11" s="20">
        <v>0.29422392456492452</v>
      </c>
      <c r="X11" s="20">
        <v>0.27566924184224573</v>
      </c>
      <c r="Y11" s="20">
        <v>0.23613407110136009</v>
      </c>
      <c r="AA11" s="20">
        <v>0.2052618731093038</v>
      </c>
      <c r="AB11" s="20">
        <v>0.28733407793170229</v>
      </c>
      <c r="AC11" s="20">
        <v>0.2582381545883019</v>
      </c>
      <c r="AD11" s="20">
        <v>0.31343761214244981</v>
      </c>
      <c r="AF11" s="20">
        <v>0.22756551003380951</v>
      </c>
      <c r="AG11" s="20">
        <v>0.16920768545862219</v>
      </c>
      <c r="AH11" s="20">
        <v>0.2265437860399761</v>
      </c>
      <c r="AI11" s="20">
        <v>0.35238183497805931</v>
      </c>
      <c r="AJ11" s="20">
        <v>0.1119622630906351</v>
      </c>
      <c r="AK11" s="20">
        <v>0.36287881966525831</v>
      </c>
      <c r="AL11" s="20">
        <v>0.45550100733166732</v>
      </c>
      <c r="AM11" s="20">
        <v>0.6501104285048096</v>
      </c>
      <c r="AN11" s="20">
        <v>0.26641069194077988</v>
      </c>
      <c r="AP11" s="20">
        <v>0.2400528234777439</v>
      </c>
      <c r="AQ11" s="20">
        <v>0.16424270477259961</v>
      </c>
      <c r="AR11" s="20">
        <v>0.26620529909870649</v>
      </c>
      <c r="AS11" s="20">
        <v>0.35212754738009971</v>
      </c>
      <c r="AT11" s="20">
        <v>0.119196755298749</v>
      </c>
      <c r="AU11" s="20">
        <v>0.3628479876068853</v>
      </c>
      <c r="AV11" s="20">
        <v>0.72687837809903522</v>
      </c>
      <c r="AW11" s="20">
        <v>0.45235467015788672</v>
      </c>
      <c r="AY11" s="20">
        <v>0.30407017663768138</v>
      </c>
      <c r="AZ11" s="20">
        <v>0.12661365628790899</v>
      </c>
      <c r="BA11" s="20">
        <v>0.27366527107600958</v>
      </c>
      <c r="BB11" s="20">
        <v>0.30673416989799551</v>
      </c>
      <c r="BC11" s="20">
        <v>9.8216699465289742E-2</v>
      </c>
      <c r="BD11" s="20">
        <v>0.33455011825068082</v>
      </c>
      <c r="BE11" s="20">
        <v>0.68209039085974532</v>
      </c>
      <c r="BF11" s="20">
        <v>0.52868342779562616</v>
      </c>
      <c r="BG11" s="20">
        <v>0.34161896800328739</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0.40131497468500937</v>
      </c>
      <c r="D9" s="20">
        <v>0.40446378807795641</v>
      </c>
      <c r="E9" s="20">
        <v>0.4710189275404158</v>
      </c>
      <c r="F9" s="20">
        <v>0.43446680856940911</v>
      </c>
      <c r="G9" s="20">
        <v>0.38534928244046768</v>
      </c>
      <c r="H9" s="20">
        <v>0.38867250906652051</v>
      </c>
      <c r="I9" s="20">
        <v>0.33740923736577982</v>
      </c>
      <c r="K9" s="20">
        <v>0.42628889040203771</v>
      </c>
      <c r="L9" s="20">
        <v>0.37539247164452871</v>
      </c>
      <c r="N9" s="20">
        <v>0.48430760620098823</v>
      </c>
      <c r="O9" s="20">
        <v>0.34490604000133152</v>
      </c>
      <c r="P9" s="20">
        <v>0.42066494811006178</v>
      </c>
      <c r="Q9" s="20">
        <v>0.35285818221795601</v>
      </c>
      <c r="R9" s="20">
        <v>0.48827459379460941</v>
      </c>
      <c r="S9" s="20">
        <v>0.32529809818978678</v>
      </c>
      <c r="T9" s="20">
        <v>0.37365977974756281</v>
      </c>
      <c r="U9" s="20">
        <v>0.39696001374679468</v>
      </c>
      <c r="V9" s="20">
        <v>0.45420034084508759</v>
      </c>
      <c r="W9" s="20">
        <v>0.35922742951367542</v>
      </c>
      <c r="X9" s="20">
        <v>0.33463528836128781</v>
      </c>
      <c r="Y9" s="20">
        <v>0.37290693639879507</v>
      </c>
      <c r="AA9" s="20">
        <v>0.50972584295336099</v>
      </c>
      <c r="AB9" s="20">
        <v>0.40551025803848362</v>
      </c>
      <c r="AC9" s="20">
        <v>0.34335238905013588</v>
      </c>
      <c r="AD9" s="20">
        <v>0.33207231694708661</v>
      </c>
      <c r="AF9" s="20">
        <v>0.2431439574107018</v>
      </c>
      <c r="AG9" s="20">
        <v>0.64953962616590888</v>
      </c>
      <c r="AH9" s="20">
        <v>0.53132801412931319</v>
      </c>
      <c r="AI9" s="20">
        <v>0.44369167254866282</v>
      </c>
      <c r="AJ9" s="20">
        <v>0.10991737338339019</v>
      </c>
      <c r="AK9" s="20">
        <v>0.48504353770068231</v>
      </c>
      <c r="AL9" s="20">
        <v>0.2475333070701177</v>
      </c>
      <c r="AM9" s="20">
        <v>0.15390946589552651</v>
      </c>
      <c r="AN9" s="20">
        <v>0.36723963628382289</v>
      </c>
      <c r="AP9" s="20">
        <v>0.27452793917420282</v>
      </c>
      <c r="AQ9" s="20">
        <v>0.63661238485711291</v>
      </c>
      <c r="AR9" s="20">
        <v>0.51439463737603464</v>
      </c>
      <c r="AS9" s="20">
        <v>0.44401584927340337</v>
      </c>
      <c r="AT9" s="20">
        <v>0.14868495618327771</v>
      </c>
      <c r="AU9" s="20">
        <v>0.49663808395815767</v>
      </c>
      <c r="AV9" s="20">
        <v>9.3539083747032833E-2</v>
      </c>
      <c r="AW9" s="20">
        <v>0.27679544297017722</v>
      </c>
      <c r="AY9" s="20">
        <v>0.3548234748267694</v>
      </c>
      <c r="AZ9" s="20">
        <v>0.75343993237762097</v>
      </c>
      <c r="BA9" s="20">
        <v>0.51767462213873294</v>
      </c>
      <c r="BB9" s="20">
        <v>0.56474496768070359</v>
      </c>
      <c r="BC9" s="20">
        <v>0.1088665517558947</v>
      </c>
      <c r="BD9" s="20">
        <v>0.52544895035600914</v>
      </c>
      <c r="BE9" s="20">
        <v>0.1352131835909289</v>
      </c>
      <c r="BF9" s="20">
        <v>0.27603969491377639</v>
      </c>
      <c r="BG9" s="20">
        <v>0.3590761009349378</v>
      </c>
    </row>
    <row r="10" spans="2:61" ht="19" customHeight="1" x14ac:dyDescent="0.35">
      <c r="B10" s="22" t="s">
        <v>186</v>
      </c>
      <c r="C10" s="20">
        <v>0.27129451996312898</v>
      </c>
      <c r="D10" s="20">
        <v>0.26193844506938302</v>
      </c>
      <c r="E10" s="20">
        <v>0.24269032560956499</v>
      </c>
      <c r="F10" s="20">
        <v>0.26023435270907219</v>
      </c>
      <c r="G10" s="20">
        <v>0.28184574557662889</v>
      </c>
      <c r="H10" s="20">
        <v>0.26057299712968351</v>
      </c>
      <c r="I10" s="20">
        <v>0.30825458935405731</v>
      </c>
      <c r="K10" s="20">
        <v>0.30803286921229101</v>
      </c>
      <c r="L10" s="20">
        <v>0.2364714309291262</v>
      </c>
      <c r="N10" s="20">
        <v>0.13148671780998961</v>
      </c>
      <c r="O10" s="20">
        <v>0.23206312490933051</v>
      </c>
      <c r="P10" s="20">
        <v>0.33241253468759208</v>
      </c>
      <c r="Q10" s="20">
        <v>0.32544950468744649</v>
      </c>
      <c r="R10" s="20">
        <v>0.24103581897136361</v>
      </c>
      <c r="S10" s="20">
        <v>0.33257138149513071</v>
      </c>
      <c r="T10" s="20">
        <v>0.30350037654801759</v>
      </c>
      <c r="U10" s="20">
        <v>0.31245441136418439</v>
      </c>
      <c r="V10" s="20">
        <v>0.23611209326365429</v>
      </c>
      <c r="W10" s="20">
        <v>0.23903539157936551</v>
      </c>
      <c r="X10" s="20">
        <v>0.31655681721546408</v>
      </c>
      <c r="Y10" s="20">
        <v>0.34345752494836929</v>
      </c>
      <c r="AA10" s="20">
        <v>0.2180223206555269</v>
      </c>
      <c r="AB10" s="20">
        <v>0.21970674081076941</v>
      </c>
      <c r="AC10" s="20">
        <v>0.33924043412667271</v>
      </c>
      <c r="AD10" s="20">
        <v>0.32334659371197988</v>
      </c>
      <c r="AF10" s="20">
        <v>0.40915960087515252</v>
      </c>
      <c r="AG10" s="20">
        <v>0.16714860467241671</v>
      </c>
      <c r="AH10" s="20">
        <v>0.18002946153009819</v>
      </c>
      <c r="AI10" s="20">
        <v>0.19914415937553381</v>
      </c>
      <c r="AJ10" s="20">
        <v>0.72546824677036126</v>
      </c>
      <c r="AK10" s="20">
        <v>7.9506696075247116E-2</v>
      </c>
      <c r="AL10" s="20">
        <v>0.24405468449455289</v>
      </c>
      <c r="AM10" s="20">
        <v>0.17738375325313141</v>
      </c>
      <c r="AN10" s="20">
        <v>0.27961684791547592</v>
      </c>
      <c r="AP10" s="20">
        <v>0.35728699161982991</v>
      </c>
      <c r="AQ10" s="20">
        <v>0.16002812886524509</v>
      </c>
      <c r="AR10" s="20">
        <v>0.18781744612374751</v>
      </c>
      <c r="AS10" s="20">
        <v>0.14726379038042739</v>
      </c>
      <c r="AT10" s="20">
        <v>0.68231903768509883</v>
      </c>
      <c r="AU10" s="20">
        <v>7.5139397049615281E-2</v>
      </c>
      <c r="AV10" s="20">
        <v>8.553961235933151E-2</v>
      </c>
      <c r="AW10" s="20">
        <v>0.22022468594622269</v>
      </c>
      <c r="AY10" s="20">
        <v>0.20890505978846141</v>
      </c>
      <c r="AZ10" s="20">
        <v>0.10772330516004951</v>
      </c>
      <c r="BA10" s="20">
        <v>0.13466689125897671</v>
      </c>
      <c r="BB10" s="20">
        <v>9.7248550298183398E-2</v>
      </c>
      <c r="BC10" s="20">
        <v>0.74421190142729654</v>
      </c>
      <c r="BD10" s="20">
        <v>8.1070772768239444E-2</v>
      </c>
      <c r="BE10" s="20">
        <v>4.2498241366682503E-2</v>
      </c>
      <c r="BF10" s="20">
        <v>0.1151147600664839</v>
      </c>
      <c r="BG10" s="20">
        <v>0.2489430838945316</v>
      </c>
    </row>
    <row r="11" spans="2:61" ht="19" customHeight="1" x14ac:dyDescent="0.35">
      <c r="B11" s="22" t="s">
        <v>201</v>
      </c>
      <c r="C11" s="20">
        <v>0.32739050535186159</v>
      </c>
      <c r="D11" s="20">
        <v>0.3335977668526609</v>
      </c>
      <c r="E11" s="20">
        <v>0.28629074685001932</v>
      </c>
      <c r="F11" s="20">
        <v>0.30529883872151881</v>
      </c>
      <c r="G11" s="20">
        <v>0.33280497198290337</v>
      </c>
      <c r="H11" s="20">
        <v>0.35075449380379592</v>
      </c>
      <c r="I11" s="20">
        <v>0.35433617328016309</v>
      </c>
      <c r="K11" s="20">
        <v>0.26567824038567128</v>
      </c>
      <c r="L11" s="20">
        <v>0.38813609742634508</v>
      </c>
      <c r="N11" s="20">
        <v>0.38420567598902239</v>
      </c>
      <c r="O11" s="20">
        <v>0.42303083508933798</v>
      </c>
      <c r="P11" s="20">
        <v>0.24692251720234609</v>
      </c>
      <c r="Q11" s="20">
        <v>0.32169231309459739</v>
      </c>
      <c r="R11" s="20">
        <v>0.27068958723402697</v>
      </c>
      <c r="S11" s="20">
        <v>0.34213052031508251</v>
      </c>
      <c r="T11" s="20">
        <v>0.32283984370441959</v>
      </c>
      <c r="U11" s="20">
        <v>0.29058557488902081</v>
      </c>
      <c r="V11" s="20">
        <v>0.3096875658912579</v>
      </c>
      <c r="W11" s="20">
        <v>0.40173717890695881</v>
      </c>
      <c r="X11" s="20">
        <v>0.34880789442324789</v>
      </c>
      <c r="Y11" s="20">
        <v>0.28363553865283558</v>
      </c>
      <c r="AA11" s="20">
        <v>0.27225183639111222</v>
      </c>
      <c r="AB11" s="20">
        <v>0.37478300115074709</v>
      </c>
      <c r="AC11" s="20">
        <v>0.31740717682319142</v>
      </c>
      <c r="AD11" s="20">
        <v>0.34458108934093351</v>
      </c>
      <c r="AF11" s="20">
        <v>0.34769644171414582</v>
      </c>
      <c r="AG11" s="20">
        <v>0.18331176916167441</v>
      </c>
      <c r="AH11" s="20">
        <v>0.28864252434058868</v>
      </c>
      <c r="AI11" s="20">
        <v>0.35716416807580331</v>
      </c>
      <c r="AJ11" s="20">
        <v>0.1646143798462488</v>
      </c>
      <c r="AK11" s="20">
        <v>0.43544976622407078</v>
      </c>
      <c r="AL11" s="20">
        <v>0.50841200843532941</v>
      </c>
      <c r="AM11" s="20">
        <v>0.66870678085134205</v>
      </c>
      <c r="AN11" s="20">
        <v>0.3531435158007013</v>
      </c>
      <c r="AP11" s="20">
        <v>0.36818506920596722</v>
      </c>
      <c r="AQ11" s="20">
        <v>0.20335948627764189</v>
      </c>
      <c r="AR11" s="20">
        <v>0.29778791650021791</v>
      </c>
      <c r="AS11" s="20">
        <v>0.40872036034616921</v>
      </c>
      <c r="AT11" s="20">
        <v>0.16899600613162361</v>
      </c>
      <c r="AU11" s="20">
        <v>0.42822251899222702</v>
      </c>
      <c r="AV11" s="20">
        <v>0.82092130389363593</v>
      </c>
      <c r="AW11" s="20">
        <v>0.50297987108359998</v>
      </c>
      <c r="AY11" s="20">
        <v>0.43627146538476941</v>
      </c>
      <c r="AZ11" s="20">
        <v>0.1388367624623297</v>
      </c>
      <c r="BA11" s="20">
        <v>0.34765848660229032</v>
      </c>
      <c r="BB11" s="20">
        <v>0.33800648202111311</v>
      </c>
      <c r="BC11" s="20">
        <v>0.1469215468168088</v>
      </c>
      <c r="BD11" s="20">
        <v>0.39348027687575149</v>
      </c>
      <c r="BE11" s="20">
        <v>0.82228857504238861</v>
      </c>
      <c r="BF11" s="20">
        <v>0.60884554501973964</v>
      </c>
      <c r="BG11" s="20">
        <v>0.39198081517053079</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0.39864834830258861</v>
      </c>
      <c r="D9" s="20">
        <v>0.35303021614606739</v>
      </c>
      <c r="E9" s="20">
        <v>0.45443688304082741</v>
      </c>
      <c r="F9" s="20">
        <v>0.42970281136542549</v>
      </c>
      <c r="G9" s="20">
        <v>0.39603947244928361</v>
      </c>
      <c r="H9" s="20">
        <v>0.4242107794778065</v>
      </c>
      <c r="I9" s="20">
        <v>0.34381035108541308</v>
      </c>
      <c r="K9" s="20">
        <v>0.43254105418826849</v>
      </c>
      <c r="L9" s="20">
        <v>0.36520752792740241</v>
      </c>
      <c r="N9" s="20">
        <v>0.46975071641108551</v>
      </c>
      <c r="O9" s="20">
        <v>0.39550462753427978</v>
      </c>
      <c r="P9" s="20">
        <v>0.41208858150386168</v>
      </c>
      <c r="Q9" s="20">
        <v>0.34786674614539309</v>
      </c>
      <c r="R9" s="20">
        <v>0.51683193458418053</v>
      </c>
      <c r="S9" s="20">
        <v>0.31601395214529793</v>
      </c>
      <c r="T9" s="20">
        <v>0.39882711816043442</v>
      </c>
      <c r="U9" s="20">
        <v>0.34124006448762362</v>
      </c>
      <c r="V9" s="20">
        <v>0.43707463134635888</v>
      </c>
      <c r="W9" s="20">
        <v>0.36632370371178041</v>
      </c>
      <c r="X9" s="20">
        <v>0.36158085829707443</v>
      </c>
      <c r="Y9" s="20">
        <v>0.34995307666611242</v>
      </c>
      <c r="AA9" s="20">
        <v>0.51209728102267171</v>
      </c>
      <c r="AB9" s="20">
        <v>0.42794374917734029</v>
      </c>
      <c r="AC9" s="20">
        <v>0.332592582036909</v>
      </c>
      <c r="AD9" s="20">
        <v>0.30224112946026588</v>
      </c>
      <c r="AF9" s="20">
        <v>0.27231502576827471</v>
      </c>
      <c r="AG9" s="20">
        <v>0.61467545554603298</v>
      </c>
      <c r="AH9" s="20">
        <v>0.56477752697702699</v>
      </c>
      <c r="AI9" s="20">
        <v>0.35272671157463298</v>
      </c>
      <c r="AJ9" s="20">
        <v>8.5621415312916199E-2</v>
      </c>
      <c r="AK9" s="20">
        <v>0.51970002758763312</v>
      </c>
      <c r="AL9" s="20">
        <v>0.2421808913143102</v>
      </c>
      <c r="AM9" s="20">
        <v>0.140023366083915</v>
      </c>
      <c r="AN9" s="20">
        <v>0.38944712045121671</v>
      </c>
      <c r="AP9" s="20">
        <v>0.26803314076118567</v>
      </c>
      <c r="AQ9" s="20">
        <v>0.62652255026177461</v>
      </c>
      <c r="AR9" s="20">
        <v>0.56510862296055864</v>
      </c>
      <c r="AS9" s="20">
        <v>0.4303519717952794</v>
      </c>
      <c r="AT9" s="20">
        <v>0.12918715101667311</v>
      </c>
      <c r="AU9" s="20">
        <v>0.51562343814311162</v>
      </c>
      <c r="AV9" s="20">
        <v>0.11471379284004431</v>
      </c>
      <c r="AW9" s="20">
        <v>0.27864397718727829</v>
      </c>
      <c r="AY9" s="20">
        <v>0.35880533177998652</v>
      </c>
      <c r="AZ9" s="20">
        <v>0.73178242676837968</v>
      </c>
      <c r="BA9" s="20">
        <v>0.5437973621989286</v>
      </c>
      <c r="BB9" s="20">
        <v>0.52522053501569632</v>
      </c>
      <c r="BC9" s="20">
        <v>0.11751634479134281</v>
      </c>
      <c r="BD9" s="20">
        <v>0.51964219068526596</v>
      </c>
      <c r="BE9" s="20">
        <v>0.13112176908695261</v>
      </c>
      <c r="BF9" s="20">
        <v>0.30291376036870687</v>
      </c>
      <c r="BG9" s="20">
        <v>0.36290850635722771</v>
      </c>
    </row>
    <row r="10" spans="2:61" ht="19" customHeight="1" x14ac:dyDescent="0.35">
      <c r="B10" s="22" t="s">
        <v>186</v>
      </c>
      <c r="C10" s="20">
        <v>0.26717957564723172</v>
      </c>
      <c r="D10" s="20">
        <v>0.30345104817460389</v>
      </c>
      <c r="E10" s="20">
        <v>0.27659644981576231</v>
      </c>
      <c r="F10" s="20">
        <v>0.2486120362665972</v>
      </c>
      <c r="G10" s="20">
        <v>0.26675125753604823</v>
      </c>
      <c r="H10" s="20">
        <v>0.21759283450776071</v>
      </c>
      <c r="I10" s="20">
        <v>0.2839279864042088</v>
      </c>
      <c r="K10" s="20">
        <v>0.3015333077277022</v>
      </c>
      <c r="L10" s="20">
        <v>0.2334493556545631</v>
      </c>
      <c r="N10" s="20">
        <v>0.14002720077460301</v>
      </c>
      <c r="O10" s="20">
        <v>0.2205065253998223</v>
      </c>
      <c r="P10" s="20">
        <v>0.3199696053132553</v>
      </c>
      <c r="Q10" s="20">
        <v>0.27341994907486877</v>
      </c>
      <c r="R10" s="20">
        <v>0.2130517288428796</v>
      </c>
      <c r="S10" s="20">
        <v>0.28683795807711182</v>
      </c>
      <c r="T10" s="20">
        <v>0.29269063378600141</v>
      </c>
      <c r="U10" s="20">
        <v>0.35483314619395478</v>
      </c>
      <c r="V10" s="20">
        <v>0.29742928800192908</v>
      </c>
      <c r="W10" s="20">
        <v>0.2528371041698152</v>
      </c>
      <c r="X10" s="20">
        <v>0.26411141472728678</v>
      </c>
      <c r="Y10" s="20">
        <v>0.29507549373398873</v>
      </c>
      <c r="AA10" s="20">
        <v>0.2245879430008425</v>
      </c>
      <c r="AB10" s="20">
        <v>0.22821771446869049</v>
      </c>
      <c r="AC10" s="20">
        <v>0.3211037246624408</v>
      </c>
      <c r="AD10" s="20">
        <v>0.30691167111607159</v>
      </c>
      <c r="AF10" s="20">
        <v>0.37922267776841578</v>
      </c>
      <c r="AG10" s="20">
        <v>0.17935696859309869</v>
      </c>
      <c r="AH10" s="20">
        <v>0.17602555060603881</v>
      </c>
      <c r="AI10" s="20">
        <v>0.28458409248480232</v>
      </c>
      <c r="AJ10" s="20">
        <v>0.68215117080939391</v>
      </c>
      <c r="AK10" s="20">
        <v>0.12900199859650111</v>
      </c>
      <c r="AL10" s="20">
        <v>0.22792585263000839</v>
      </c>
      <c r="AM10" s="20">
        <v>0.1296120983980705</v>
      </c>
      <c r="AN10" s="20">
        <v>0.27802043236497032</v>
      </c>
      <c r="AP10" s="20">
        <v>0.35237302802158271</v>
      </c>
      <c r="AQ10" s="20">
        <v>0.1702631455315875</v>
      </c>
      <c r="AR10" s="20">
        <v>0.15221075526871669</v>
      </c>
      <c r="AS10" s="20">
        <v>0.15863831812151291</v>
      </c>
      <c r="AT10" s="20">
        <v>0.65002770097811535</v>
      </c>
      <c r="AU10" s="20">
        <v>9.8598186139689098E-2</v>
      </c>
      <c r="AV10" s="20">
        <v>0.1022391806310019</v>
      </c>
      <c r="AW10" s="20">
        <v>0.21201433774260689</v>
      </c>
      <c r="AY10" s="20">
        <v>0.21733813846624919</v>
      </c>
      <c r="AZ10" s="20">
        <v>0.13776319978981941</v>
      </c>
      <c r="BA10" s="20">
        <v>0.12081016466483779</v>
      </c>
      <c r="BB10" s="20">
        <v>0.1548467487973457</v>
      </c>
      <c r="BC10" s="20">
        <v>0.66123643402990051</v>
      </c>
      <c r="BD10" s="20">
        <v>0.101686775846691</v>
      </c>
      <c r="BE10" s="20">
        <v>0.10114568279594589</v>
      </c>
      <c r="BF10" s="20">
        <v>7.7470822624031307E-2</v>
      </c>
      <c r="BG10" s="20">
        <v>0.26317405073810912</v>
      </c>
    </row>
    <row r="11" spans="2:61" ht="19" customHeight="1" x14ac:dyDescent="0.35">
      <c r="B11" s="22" t="s">
        <v>201</v>
      </c>
      <c r="C11" s="20">
        <v>0.33417207605017979</v>
      </c>
      <c r="D11" s="20">
        <v>0.34351873567932889</v>
      </c>
      <c r="E11" s="20">
        <v>0.26896666714341061</v>
      </c>
      <c r="F11" s="20">
        <v>0.32168515236797729</v>
      </c>
      <c r="G11" s="20">
        <v>0.33720927001466822</v>
      </c>
      <c r="H11" s="20">
        <v>0.35819638601443271</v>
      </c>
      <c r="I11" s="20">
        <v>0.37226166251037812</v>
      </c>
      <c r="K11" s="20">
        <v>0.26592563808402919</v>
      </c>
      <c r="L11" s="20">
        <v>0.4013431164180345</v>
      </c>
      <c r="N11" s="20">
        <v>0.39022208281431181</v>
      </c>
      <c r="O11" s="20">
        <v>0.38398884706589781</v>
      </c>
      <c r="P11" s="20">
        <v>0.26794181318288279</v>
      </c>
      <c r="Q11" s="20">
        <v>0.37871330477973802</v>
      </c>
      <c r="R11" s="20">
        <v>0.27011633657293987</v>
      </c>
      <c r="S11" s="20">
        <v>0.39714808977759042</v>
      </c>
      <c r="T11" s="20">
        <v>0.30848224805356428</v>
      </c>
      <c r="U11" s="20">
        <v>0.30392678931842171</v>
      </c>
      <c r="V11" s="20">
        <v>0.26549608065171187</v>
      </c>
      <c r="W11" s="20">
        <v>0.38083919211840428</v>
      </c>
      <c r="X11" s="20">
        <v>0.37430772697563869</v>
      </c>
      <c r="Y11" s="20">
        <v>0.35497142959989908</v>
      </c>
      <c r="AA11" s="20">
        <v>0.26331477597648578</v>
      </c>
      <c r="AB11" s="20">
        <v>0.34383853635396922</v>
      </c>
      <c r="AC11" s="20">
        <v>0.34630369330064997</v>
      </c>
      <c r="AD11" s="20">
        <v>0.39084719942366242</v>
      </c>
      <c r="AF11" s="20">
        <v>0.34846229646330962</v>
      </c>
      <c r="AG11" s="20">
        <v>0.2059675758608682</v>
      </c>
      <c r="AH11" s="20">
        <v>0.25919692241693421</v>
      </c>
      <c r="AI11" s="20">
        <v>0.36268919594056459</v>
      </c>
      <c r="AJ11" s="20">
        <v>0.2322274138776898</v>
      </c>
      <c r="AK11" s="20">
        <v>0.35129797381586603</v>
      </c>
      <c r="AL11" s="20">
        <v>0.52989325605568127</v>
      </c>
      <c r="AM11" s="20">
        <v>0.73036453551801439</v>
      </c>
      <c r="AN11" s="20">
        <v>0.33253244718381331</v>
      </c>
      <c r="AP11" s="20">
        <v>0.37959383121723139</v>
      </c>
      <c r="AQ11" s="20">
        <v>0.20321430420663769</v>
      </c>
      <c r="AR11" s="20">
        <v>0.28268062177072478</v>
      </c>
      <c r="AS11" s="20">
        <v>0.41100971008320758</v>
      </c>
      <c r="AT11" s="20">
        <v>0.2207851480052116</v>
      </c>
      <c r="AU11" s="20">
        <v>0.38577837571719942</v>
      </c>
      <c r="AV11" s="20">
        <v>0.78304702652895397</v>
      </c>
      <c r="AW11" s="20">
        <v>0.50934168507011468</v>
      </c>
      <c r="AY11" s="20">
        <v>0.42385652975376442</v>
      </c>
      <c r="AZ11" s="20">
        <v>0.130454373441801</v>
      </c>
      <c r="BA11" s="20">
        <v>0.3353924731362336</v>
      </c>
      <c r="BB11" s="20">
        <v>0.31993271618695801</v>
      </c>
      <c r="BC11" s="20">
        <v>0.22124722117875659</v>
      </c>
      <c r="BD11" s="20">
        <v>0.37867103346804321</v>
      </c>
      <c r="BE11" s="20">
        <v>0.76773254811710157</v>
      </c>
      <c r="BF11" s="20">
        <v>0.61961541700726186</v>
      </c>
      <c r="BG11" s="20">
        <v>0.37391744290466328</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0.36965119590613338</v>
      </c>
      <c r="D9" s="20">
        <v>0.36394634527433062</v>
      </c>
      <c r="E9" s="20">
        <v>0.43781306537654358</v>
      </c>
      <c r="F9" s="20">
        <v>0.41840419124455891</v>
      </c>
      <c r="G9" s="20">
        <v>0.33237621537414141</v>
      </c>
      <c r="H9" s="20">
        <v>0.37911674703546872</v>
      </c>
      <c r="I9" s="20">
        <v>0.30269804449143162</v>
      </c>
      <c r="K9" s="20">
        <v>0.40781872105701589</v>
      </c>
      <c r="L9" s="20">
        <v>0.33278317211122888</v>
      </c>
      <c r="N9" s="20">
        <v>0.40933075118623041</v>
      </c>
      <c r="O9" s="20">
        <v>0.3163671671233077</v>
      </c>
      <c r="P9" s="20">
        <v>0.38492946089348368</v>
      </c>
      <c r="Q9" s="20">
        <v>0.38909499557949773</v>
      </c>
      <c r="R9" s="20">
        <v>0.41403090058636838</v>
      </c>
      <c r="S9" s="20">
        <v>0.33931954809792442</v>
      </c>
      <c r="T9" s="20">
        <v>0.43724638979625152</v>
      </c>
      <c r="U9" s="20">
        <v>0.31985322603307648</v>
      </c>
      <c r="V9" s="20">
        <v>0.43707213079006568</v>
      </c>
      <c r="W9" s="20">
        <v>0.3231847174952916</v>
      </c>
      <c r="X9" s="20">
        <v>0.28989685516898828</v>
      </c>
      <c r="Y9" s="20">
        <v>0.33371263700909309</v>
      </c>
      <c r="AA9" s="20">
        <v>0.46388330027724739</v>
      </c>
      <c r="AB9" s="20">
        <v>0.38695643081375392</v>
      </c>
      <c r="AC9" s="20">
        <v>0.31660379247542891</v>
      </c>
      <c r="AD9" s="20">
        <v>0.29766771990984209</v>
      </c>
      <c r="AF9" s="20">
        <v>0.25288813294024881</v>
      </c>
      <c r="AG9" s="20">
        <v>0.56550614727569715</v>
      </c>
      <c r="AH9" s="20">
        <v>0.51247611161491524</v>
      </c>
      <c r="AI9" s="20">
        <v>0.4102994070657433</v>
      </c>
      <c r="AJ9" s="20">
        <v>0.1683121173818875</v>
      </c>
      <c r="AK9" s="20">
        <v>0.44863359879507908</v>
      </c>
      <c r="AL9" s="20">
        <v>0.2109668576833669</v>
      </c>
      <c r="AM9" s="20">
        <v>0.19052242388793569</v>
      </c>
      <c r="AN9" s="20">
        <v>0.3230174788818676</v>
      </c>
      <c r="AP9" s="20">
        <v>0.2732313765216709</v>
      </c>
      <c r="AQ9" s="20">
        <v>0.57024142205267181</v>
      </c>
      <c r="AR9" s="20">
        <v>0.49122463696285917</v>
      </c>
      <c r="AS9" s="20">
        <v>0.45030734531555372</v>
      </c>
      <c r="AT9" s="20">
        <v>0.13476644177463101</v>
      </c>
      <c r="AU9" s="20">
        <v>0.42644798853404209</v>
      </c>
      <c r="AV9" s="20">
        <v>0.11379137241205679</v>
      </c>
      <c r="AW9" s="20">
        <v>0.2438580899305193</v>
      </c>
      <c r="AY9" s="20">
        <v>0.34143277524807969</v>
      </c>
      <c r="AZ9" s="20">
        <v>0.71714476837856533</v>
      </c>
      <c r="BA9" s="20">
        <v>0.46891739030556839</v>
      </c>
      <c r="BB9" s="20">
        <v>0.48317125672801842</v>
      </c>
      <c r="BC9" s="20">
        <v>0.1126904065124478</v>
      </c>
      <c r="BD9" s="20">
        <v>0.47884608608697138</v>
      </c>
      <c r="BE9" s="20">
        <v>9.5444651843222719E-2</v>
      </c>
      <c r="BF9" s="20">
        <v>0.24386236222785251</v>
      </c>
      <c r="BG9" s="20">
        <v>0.29744260317443999</v>
      </c>
    </row>
    <row r="10" spans="2:61" ht="19" customHeight="1" x14ac:dyDescent="0.35">
      <c r="B10" s="22" t="s">
        <v>186</v>
      </c>
      <c r="C10" s="20">
        <v>0.28967536163804619</v>
      </c>
      <c r="D10" s="20">
        <v>0.31669612543666009</v>
      </c>
      <c r="E10" s="20">
        <v>0.29149577592040649</v>
      </c>
      <c r="F10" s="20">
        <v>0.24245387293876791</v>
      </c>
      <c r="G10" s="20">
        <v>0.31318266762028801</v>
      </c>
      <c r="H10" s="20">
        <v>0.2460571188730504</v>
      </c>
      <c r="I10" s="20">
        <v>0.31853920542804992</v>
      </c>
      <c r="K10" s="20">
        <v>0.30788331131842123</v>
      </c>
      <c r="L10" s="20">
        <v>0.27184645159856818</v>
      </c>
      <c r="N10" s="20">
        <v>0.15528933006446519</v>
      </c>
      <c r="O10" s="20">
        <v>0.24558182378797891</v>
      </c>
      <c r="P10" s="20">
        <v>0.32410083279552437</v>
      </c>
      <c r="Q10" s="20">
        <v>0.34093548819831943</v>
      </c>
      <c r="R10" s="20">
        <v>0.298763766493227</v>
      </c>
      <c r="S10" s="20">
        <v>0.28687710335618982</v>
      </c>
      <c r="T10" s="20">
        <v>0.2529188742371733</v>
      </c>
      <c r="U10" s="20">
        <v>0.35448079608326982</v>
      </c>
      <c r="V10" s="20">
        <v>0.28386542662368031</v>
      </c>
      <c r="W10" s="20">
        <v>0.30166825169361372</v>
      </c>
      <c r="X10" s="20">
        <v>0.30770325515990982</v>
      </c>
      <c r="Y10" s="20">
        <v>0.32767536249788348</v>
      </c>
      <c r="AA10" s="20">
        <v>0.2484952761402407</v>
      </c>
      <c r="AB10" s="20">
        <v>0.2420133826428893</v>
      </c>
      <c r="AC10" s="20">
        <v>0.34207678968208599</v>
      </c>
      <c r="AD10" s="20">
        <v>0.33833261347941018</v>
      </c>
      <c r="AF10" s="20">
        <v>0.41077822698766331</v>
      </c>
      <c r="AG10" s="20">
        <v>0.18828420245967459</v>
      </c>
      <c r="AH10" s="20">
        <v>0.19008144905171609</v>
      </c>
      <c r="AI10" s="20">
        <v>0.27195572115878341</v>
      </c>
      <c r="AJ10" s="20">
        <v>0.64385168241466151</v>
      </c>
      <c r="AK10" s="20">
        <v>0.12975072033390581</v>
      </c>
      <c r="AL10" s="20">
        <v>0.26930024976882799</v>
      </c>
      <c r="AM10" s="20">
        <v>0.18700019044903859</v>
      </c>
      <c r="AN10" s="20">
        <v>0.3257251548513791</v>
      </c>
      <c r="AP10" s="20">
        <v>0.36315377717497799</v>
      </c>
      <c r="AQ10" s="20">
        <v>0.18619259358249979</v>
      </c>
      <c r="AR10" s="20">
        <v>0.20121229720380421</v>
      </c>
      <c r="AS10" s="20">
        <v>0.17924197892228841</v>
      </c>
      <c r="AT10" s="20">
        <v>0.65845586695814007</v>
      </c>
      <c r="AU10" s="20">
        <v>0.1313694162333113</v>
      </c>
      <c r="AV10" s="20">
        <v>9.6873310519348971E-2</v>
      </c>
      <c r="AW10" s="20">
        <v>0.25875958184765102</v>
      </c>
      <c r="AY10" s="20">
        <v>0.27380873544223883</v>
      </c>
      <c r="AZ10" s="20">
        <v>0.1188038590465353</v>
      </c>
      <c r="BA10" s="20">
        <v>0.1295748331968575</v>
      </c>
      <c r="BB10" s="20">
        <v>0.18477608969017839</v>
      </c>
      <c r="BC10" s="20">
        <v>0.6857467636308946</v>
      </c>
      <c r="BD10" s="20">
        <v>0.14449898683714321</v>
      </c>
      <c r="BE10" s="20">
        <v>0.15445977379116771</v>
      </c>
      <c r="BF10" s="20">
        <v>0.1426295029717313</v>
      </c>
      <c r="BG10" s="20">
        <v>0.22180804045769231</v>
      </c>
    </row>
    <row r="11" spans="2:61" ht="19" customHeight="1" x14ac:dyDescent="0.35">
      <c r="B11" s="22" t="s">
        <v>201</v>
      </c>
      <c r="C11" s="20">
        <v>0.34067344245582049</v>
      </c>
      <c r="D11" s="20">
        <v>0.31935752928900951</v>
      </c>
      <c r="E11" s="20">
        <v>0.27069115870304999</v>
      </c>
      <c r="F11" s="20">
        <v>0.33914193581667312</v>
      </c>
      <c r="G11" s="20">
        <v>0.35444111700557068</v>
      </c>
      <c r="H11" s="20">
        <v>0.37482613409148069</v>
      </c>
      <c r="I11" s="20">
        <v>0.37876275008051868</v>
      </c>
      <c r="K11" s="20">
        <v>0.28429796762456278</v>
      </c>
      <c r="L11" s="20">
        <v>0.39537037629020289</v>
      </c>
      <c r="N11" s="20">
        <v>0.43537991874930448</v>
      </c>
      <c r="O11" s="20">
        <v>0.43805100908871342</v>
      </c>
      <c r="P11" s="20">
        <v>0.29096970631099173</v>
      </c>
      <c r="Q11" s="20">
        <v>0.2699695162221829</v>
      </c>
      <c r="R11" s="20">
        <v>0.28720533292040468</v>
      </c>
      <c r="S11" s="20">
        <v>0.37380334854588593</v>
      </c>
      <c r="T11" s="20">
        <v>0.30983473596657518</v>
      </c>
      <c r="U11" s="20">
        <v>0.32566597788365381</v>
      </c>
      <c r="V11" s="20">
        <v>0.27906244258625401</v>
      </c>
      <c r="W11" s="20">
        <v>0.37514703081109441</v>
      </c>
      <c r="X11" s="20">
        <v>0.40239988967110168</v>
      </c>
      <c r="Y11" s="20">
        <v>0.33861200049302342</v>
      </c>
      <c r="AA11" s="20">
        <v>0.28762142358251203</v>
      </c>
      <c r="AB11" s="20">
        <v>0.37103018654335679</v>
      </c>
      <c r="AC11" s="20">
        <v>0.34131941784248487</v>
      </c>
      <c r="AD11" s="20">
        <v>0.36399966661074762</v>
      </c>
      <c r="AF11" s="20">
        <v>0.33633364007208788</v>
      </c>
      <c r="AG11" s="20">
        <v>0.24620965026462821</v>
      </c>
      <c r="AH11" s="20">
        <v>0.2974424393333685</v>
      </c>
      <c r="AI11" s="20">
        <v>0.31774487177547323</v>
      </c>
      <c r="AJ11" s="20">
        <v>0.18783620020345099</v>
      </c>
      <c r="AK11" s="20">
        <v>0.4216156808710152</v>
      </c>
      <c r="AL11" s="20">
        <v>0.51973289254780486</v>
      </c>
      <c r="AM11" s="20">
        <v>0.62247738566302568</v>
      </c>
      <c r="AN11" s="20">
        <v>0.35125736626675341</v>
      </c>
      <c r="AP11" s="20">
        <v>0.36361484630335111</v>
      </c>
      <c r="AQ11" s="20">
        <v>0.24356598436482829</v>
      </c>
      <c r="AR11" s="20">
        <v>0.30756306583333659</v>
      </c>
      <c r="AS11" s="20">
        <v>0.37045067576215801</v>
      </c>
      <c r="AT11" s="20">
        <v>0.20677769126722881</v>
      </c>
      <c r="AU11" s="20">
        <v>0.44218259523264669</v>
      </c>
      <c r="AV11" s="20">
        <v>0.78933531706859439</v>
      </c>
      <c r="AW11" s="20">
        <v>0.49738232822182971</v>
      </c>
      <c r="AY11" s="20">
        <v>0.38475848930968171</v>
      </c>
      <c r="AZ11" s="20">
        <v>0.16405137257489949</v>
      </c>
      <c r="BA11" s="20">
        <v>0.40150777649757408</v>
      </c>
      <c r="BB11" s="20">
        <v>0.33205265358180319</v>
      </c>
      <c r="BC11" s="20">
        <v>0.20156282985665749</v>
      </c>
      <c r="BD11" s="20">
        <v>0.37665492707588549</v>
      </c>
      <c r="BE11" s="20">
        <v>0.75009557436560981</v>
      </c>
      <c r="BF11" s="20">
        <v>0.61350813480041644</v>
      </c>
      <c r="BG11" s="20">
        <v>0.48074935636786781</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121</v>
      </c>
      <c r="C9" s="20">
        <v>0.37260236694280358</v>
      </c>
      <c r="D9" s="20">
        <v>0.32717805277085399</v>
      </c>
      <c r="E9" s="20">
        <v>0.40089901339125339</v>
      </c>
      <c r="F9" s="20">
        <v>0.40392795231859258</v>
      </c>
      <c r="G9" s="20">
        <v>0.34888173377418841</v>
      </c>
      <c r="H9" s="20">
        <v>0.41123045076256498</v>
      </c>
      <c r="I9" s="20">
        <v>0.34795461647310177</v>
      </c>
      <c r="K9" s="20">
        <v>0.39989556696634082</v>
      </c>
      <c r="L9" s="20">
        <v>0.34639260168186831</v>
      </c>
      <c r="N9" s="20">
        <v>0.40118175596766292</v>
      </c>
      <c r="O9" s="20">
        <v>0.38544595935921783</v>
      </c>
      <c r="P9" s="20">
        <v>0.40052391218467542</v>
      </c>
      <c r="Q9" s="20">
        <v>0.40109370548657719</v>
      </c>
      <c r="R9" s="20">
        <v>0.41478256304919381</v>
      </c>
      <c r="S9" s="20">
        <v>0.33368760554682247</v>
      </c>
      <c r="T9" s="20">
        <v>0.36576450501104057</v>
      </c>
      <c r="U9" s="20">
        <v>0.36586040726663749</v>
      </c>
      <c r="V9" s="20">
        <v>0.3993197646902929</v>
      </c>
      <c r="W9" s="20">
        <v>0.34581397069140118</v>
      </c>
      <c r="X9" s="20">
        <v>0.36454621874763937</v>
      </c>
      <c r="Y9" s="20">
        <v>0.31111428180718659</v>
      </c>
      <c r="AA9" s="20">
        <v>0.47099335667548592</v>
      </c>
      <c r="AB9" s="20">
        <v>0.39504753459749392</v>
      </c>
      <c r="AC9" s="20">
        <v>0.30425506883058628</v>
      </c>
      <c r="AD9" s="20">
        <v>0.30426794318836781</v>
      </c>
      <c r="AF9" s="20">
        <v>0.25578228727615537</v>
      </c>
      <c r="AG9" s="20">
        <v>0.59084480269918238</v>
      </c>
      <c r="AH9" s="20">
        <v>0.49802414173106607</v>
      </c>
      <c r="AI9" s="20">
        <v>0.3405889544090191</v>
      </c>
      <c r="AJ9" s="20">
        <v>0.1327911089563987</v>
      </c>
      <c r="AK9" s="20">
        <v>0.41801283210455259</v>
      </c>
      <c r="AL9" s="20">
        <v>0.22246875392777521</v>
      </c>
      <c r="AM9" s="20">
        <v>0.1611617831297302</v>
      </c>
      <c r="AN9" s="20">
        <v>0.33224889242746919</v>
      </c>
      <c r="AP9" s="20">
        <v>0.26046919311368028</v>
      </c>
      <c r="AQ9" s="20">
        <v>0.60189325533469906</v>
      </c>
      <c r="AR9" s="20">
        <v>0.53697082367882787</v>
      </c>
      <c r="AS9" s="20">
        <v>0.36772766029937592</v>
      </c>
      <c r="AT9" s="20">
        <v>0.1077714347392838</v>
      </c>
      <c r="AU9" s="20">
        <v>0.4146754931466004</v>
      </c>
      <c r="AV9" s="20">
        <v>7.5503451281316192E-2</v>
      </c>
      <c r="AW9" s="20">
        <v>0.25626909764125089</v>
      </c>
      <c r="AY9" s="20">
        <v>0.35100678762434351</v>
      </c>
      <c r="AZ9" s="20">
        <v>0.69510983101354495</v>
      </c>
      <c r="BA9" s="20">
        <v>0.51768174362464736</v>
      </c>
      <c r="BB9" s="20">
        <v>0.49337360376719352</v>
      </c>
      <c r="BC9" s="20">
        <v>0.10281424971044439</v>
      </c>
      <c r="BD9" s="20">
        <v>0.43285962444688791</v>
      </c>
      <c r="BE9" s="20">
        <v>0.13413224582679481</v>
      </c>
      <c r="BF9" s="20">
        <v>0.25658726902425227</v>
      </c>
      <c r="BG9" s="20">
        <v>0.33449741237562891</v>
      </c>
    </row>
    <row r="10" spans="2:61" ht="19" customHeight="1" x14ac:dyDescent="0.35">
      <c r="B10" s="22" t="s">
        <v>186</v>
      </c>
      <c r="C10" s="20">
        <v>0.30035675323661309</v>
      </c>
      <c r="D10" s="20">
        <v>0.32801879380485882</v>
      </c>
      <c r="E10" s="20">
        <v>0.32165259774990768</v>
      </c>
      <c r="F10" s="20">
        <v>0.28296602679619859</v>
      </c>
      <c r="G10" s="20">
        <v>0.31037943148414621</v>
      </c>
      <c r="H10" s="20">
        <v>0.23707151516907901</v>
      </c>
      <c r="I10" s="20">
        <v>0.31300856313501002</v>
      </c>
      <c r="K10" s="20">
        <v>0.34444205032379399</v>
      </c>
      <c r="L10" s="20">
        <v>0.25723927190468049</v>
      </c>
      <c r="N10" s="20">
        <v>0.20203641257657939</v>
      </c>
      <c r="O10" s="20">
        <v>0.29224029832963838</v>
      </c>
      <c r="P10" s="20">
        <v>0.31659756958284929</v>
      </c>
      <c r="Q10" s="20">
        <v>0.30748484703510359</v>
      </c>
      <c r="R10" s="20">
        <v>0.32238961965701901</v>
      </c>
      <c r="S10" s="20">
        <v>0.29929793074757699</v>
      </c>
      <c r="T10" s="20">
        <v>0.32124459958270102</v>
      </c>
      <c r="U10" s="20">
        <v>0.34955214312297028</v>
      </c>
      <c r="V10" s="20">
        <v>0.30086941345318863</v>
      </c>
      <c r="W10" s="20">
        <v>0.28737149452704702</v>
      </c>
      <c r="X10" s="20">
        <v>0.2794625865567501</v>
      </c>
      <c r="Y10" s="20">
        <v>0.33430879973997801</v>
      </c>
      <c r="AA10" s="20">
        <v>0.2519640670241059</v>
      </c>
      <c r="AB10" s="20">
        <v>0.24337168122614131</v>
      </c>
      <c r="AC10" s="20">
        <v>0.37088242030525981</v>
      </c>
      <c r="AD10" s="20">
        <v>0.35056101745558732</v>
      </c>
      <c r="AF10" s="20">
        <v>0.42170066112054028</v>
      </c>
      <c r="AG10" s="20">
        <v>0.20185895497342901</v>
      </c>
      <c r="AH10" s="20">
        <v>0.211547354892856</v>
      </c>
      <c r="AI10" s="20">
        <v>0.27404196222123273</v>
      </c>
      <c r="AJ10" s="20">
        <v>0.73246231240167203</v>
      </c>
      <c r="AK10" s="20">
        <v>0.17574622235600129</v>
      </c>
      <c r="AL10" s="20">
        <v>0.26534353965288188</v>
      </c>
      <c r="AM10" s="20">
        <v>0.12357533967890021</v>
      </c>
      <c r="AN10" s="20">
        <v>0.33293883057083312</v>
      </c>
      <c r="AP10" s="20">
        <v>0.39857468103876892</v>
      </c>
      <c r="AQ10" s="20">
        <v>0.19004734493521</v>
      </c>
      <c r="AR10" s="20">
        <v>0.18550971492599791</v>
      </c>
      <c r="AS10" s="20">
        <v>0.17990930942539041</v>
      </c>
      <c r="AT10" s="20">
        <v>0.71421044019701752</v>
      </c>
      <c r="AU10" s="20">
        <v>0.1750647167765485</v>
      </c>
      <c r="AV10" s="20">
        <v>6.2056974472714882E-2</v>
      </c>
      <c r="AW10" s="20">
        <v>0.240156463050306</v>
      </c>
      <c r="AY10" s="20">
        <v>0.26552482631592772</v>
      </c>
      <c r="AZ10" s="20">
        <v>0.14890072037825811</v>
      </c>
      <c r="BA10" s="20">
        <v>0.1484986558670825</v>
      </c>
      <c r="BB10" s="20">
        <v>0.17048794982295501</v>
      </c>
      <c r="BC10" s="20">
        <v>0.7162839323202369</v>
      </c>
      <c r="BD10" s="20">
        <v>0.1769116496696771</v>
      </c>
      <c r="BE10" s="20">
        <v>0.11626895361011549</v>
      </c>
      <c r="BF10" s="20">
        <v>0.1190945190776951</v>
      </c>
      <c r="BG10" s="20">
        <v>0.27160378606189228</v>
      </c>
    </row>
    <row r="11" spans="2:61" ht="19" customHeight="1" x14ac:dyDescent="0.35">
      <c r="B11" s="22" t="s">
        <v>201</v>
      </c>
      <c r="C11" s="20">
        <v>0.32704087982058327</v>
      </c>
      <c r="D11" s="20">
        <v>0.34480315342428752</v>
      </c>
      <c r="E11" s="20">
        <v>0.27744838885883899</v>
      </c>
      <c r="F11" s="20">
        <v>0.31310602088520872</v>
      </c>
      <c r="G11" s="20">
        <v>0.3407388347416655</v>
      </c>
      <c r="H11" s="20">
        <v>0.35169803406835581</v>
      </c>
      <c r="I11" s="20">
        <v>0.33903682039188843</v>
      </c>
      <c r="K11" s="20">
        <v>0.25566238270986519</v>
      </c>
      <c r="L11" s="20">
        <v>0.39636812641345109</v>
      </c>
      <c r="N11" s="20">
        <v>0.39678183145575779</v>
      </c>
      <c r="O11" s="20">
        <v>0.3223137423111439</v>
      </c>
      <c r="P11" s="20">
        <v>0.28287851823247517</v>
      </c>
      <c r="Q11" s="20">
        <v>0.29142144747831922</v>
      </c>
      <c r="R11" s="20">
        <v>0.26282781729378729</v>
      </c>
      <c r="S11" s="20">
        <v>0.36701446370560048</v>
      </c>
      <c r="T11" s="20">
        <v>0.31299089540625841</v>
      </c>
      <c r="U11" s="20">
        <v>0.28458744961039217</v>
      </c>
      <c r="V11" s="20">
        <v>0.29981082185651831</v>
      </c>
      <c r="W11" s="20">
        <v>0.3668145347815514</v>
      </c>
      <c r="X11" s="20">
        <v>0.35599119469561041</v>
      </c>
      <c r="Y11" s="20">
        <v>0.35457691845283562</v>
      </c>
      <c r="AA11" s="20">
        <v>0.27704257630040829</v>
      </c>
      <c r="AB11" s="20">
        <v>0.36158078417636491</v>
      </c>
      <c r="AC11" s="20">
        <v>0.32486251086415369</v>
      </c>
      <c r="AD11" s="20">
        <v>0.34517103935604498</v>
      </c>
      <c r="AF11" s="20">
        <v>0.32251705160330429</v>
      </c>
      <c r="AG11" s="20">
        <v>0.2072962423273885</v>
      </c>
      <c r="AH11" s="20">
        <v>0.29042850337607778</v>
      </c>
      <c r="AI11" s="20">
        <v>0.38536908336974812</v>
      </c>
      <c r="AJ11" s="20">
        <v>0.13474657864192921</v>
      </c>
      <c r="AK11" s="20">
        <v>0.40624094553944612</v>
      </c>
      <c r="AL11" s="20">
        <v>0.51218770641934275</v>
      </c>
      <c r="AM11" s="20">
        <v>0.71526287719136961</v>
      </c>
      <c r="AN11" s="20">
        <v>0.33481227700169769</v>
      </c>
      <c r="AP11" s="20">
        <v>0.3409561258475507</v>
      </c>
      <c r="AQ11" s="20">
        <v>0.20805939973009069</v>
      </c>
      <c r="AR11" s="20">
        <v>0.27751946139517419</v>
      </c>
      <c r="AS11" s="20">
        <v>0.45236303027523372</v>
      </c>
      <c r="AT11" s="20">
        <v>0.17801812506369871</v>
      </c>
      <c r="AU11" s="20">
        <v>0.41025979007685109</v>
      </c>
      <c r="AV11" s="20">
        <v>0.86243957424596895</v>
      </c>
      <c r="AW11" s="20">
        <v>0.50357443930844303</v>
      </c>
      <c r="AY11" s="20">
        <v>0.38346838605972883</v>
      </c>
      <c r="AZ11" s="20">
        <v>0.15598944860819711</v>
      </c>
      <c r="BA11" s="20">
        <v>0.33381960050826992</v>
      </c>
      <c r="BB11" s="20">
        <v>0.33613844640985158</v>
      </c>
      <c r="BC11" s="20">
        <v>0.18090181796931859</v>
      </c>
      <c r="BD11" s="20">
        <v>0.39022872588343499</v>
      </c>
      <c r="BE11" s="20">
        <v>0.7495988005630897</v>
      </c>
      <c r="BF11" s="20">
        <v>0.62431821189805259</v>
      </c>
      <c r="BG11" s="20">
        <v>0.39389880156247892</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H18"/>
  <sheetViews>
    <sheetView showGridLines="0" workbookViewId="0"/>
  </sheetViews>
  <sheetFormatPr defaultRowHeight="14.5" x14ac:dyDescent="0.35"/>
  <cols>
    <col min="1" max="1" width="5" customWidth="1"/>
    <col min="2" max="2" width="25" customWidth="1"/>
    <col min="3" max="8" width="20" customWidth="1"/>
  </cols>
  <sheetData>
    <row r="2" spans="2:8" ht="40" customHeight="1" x14ac:dyDescent="0.35">
      <c r="D2" s="21" t="s">
        <v>307</v>
      </c>
    </row>
    <row r="6" spans="2:8" ht="102" customHeight="1" x14ac:dyDescent="0.35">
      <c r="C6" s="23" t="s">
        <v>308</v>
      </c>
      <c r="D6" s="23" t="s">
        <v>309</v>
      </c>
      <c r="E6" s="23" t="s">
        <v>310</v>
      </c>
      <c r="F6" s="23" t="s">
        <v>311</v>
      </c>
      <c r="G6" s="23" t="s">
        <v>312</v>
      </c>
      <c r="H6" s="23" t="s">
        <v>313</v>
      </c>
    </row>
    <row r="7" spans="2:8" x14ac:dyDescent="0.35">
      <c r="B7" s="22" t="s">
        <v>210</v>
      </c>
      <c r="C7" s="20">
        <v>0.1647365113098393</v>
      </c>
      <c r="D7" s="20">
        <v>0.16735238485668</v>
      </c>
      <c r="E7" s="20">
        <v>0.20022195280809979</v>
      </c>
      <c r="F7" s="20">
        <v>0.2178739874695006</v>
      </c>
      <c r="G7" s="20">
        <v>0.31250889169800511</v>
      </c>
      <c r="H7" s="20">
        <v>0.117587989492544</v>
      </c>
    </row>
    <row r="8" spans="2:8" x14ac:dyDescent="0.35">
      <c r="B8" s="22" t="s">
        <v>211</v>
      </c>
      <c r="C8" s="20">
        <v>0.27993403830087621</v>
      </c>
      <c r="D8" s="20">
        <v>0.31569448467240202</v>
      </c>
      <c r="E8" s="20">
        <v>0.29203291297232259</v>
      </c>
      <c r="F8" s="20">
        <v>0.22189121380444429</v>
      </c>
      <c r="G8" s="20">
        <v>0.34401684107504321</v>
      </c>
      <c r="H8" s="20">
        <v>0.26076871704013821</v>
      </c>
    </row>
    <row r="9" spans="2:8" x14ac:dyDescent="0.35">
      <c r="B9" s="22" t="s">
        <v>212</v>
      </c>
      <c r="C9" s="20">
        <v>0.29893738498766709</v>
      </c>
      <c r="D9" s="20">
        <v>0.29994523810618062</v>
      </c>
      <c r="E9" s="20">
        <v>0.34572115186829022</v>
      </c>
      <c r="F9" s="20">
        <v>0.32485338714388601</v>
      </c>
      <c r="G9" s="20">
        <v>0.24364142343030851</v>
      </c>
      <c r="H9" s="20">
        <v>0.32437346395247357</v>
      </c>
    </row>
    <row r="10" spans="2:8" x14ac:dyDescent="0.35">
      <c r="B10" s="22" t="s">
        <v>213</v>
      </c>
      <c r="C10" s="20">
        <v>0.14167138033732249</v>
      </c>
      <c r="D10" s="20">
        <v>0.1240401576907148</v>
      </c>
      <c r="E10" s="20">
        <v>8.908345693454936E-2</v>
      </c>
      <c r="F10" s="20">
        <v>0.15256715127087769</v>
      </c>
      <c r="G10" s="20">
        <v>6.2423761109179528E-2</v>
      </c>
      <c r="H10" s="20">
        <v>0.1704958433189814</v>
      </c>
    </row>
    <row r="11" spans="2:8" x14ac:dyDescent="0.35">
      <c r="B11" s="22" t="s">
        <v>214</v>
      </c>
      <c r="C11" s="20">
        <v>0.114720685064295</v>
      </c>
      <c r="D11" s="20">
        <v>9.2967734674022598E-2</v>
      </c>
      <c r="E11" s="20">
        <v>7.2940525416738122E-2</v>
      </c>
      <c r="F11" s="20">
        <v>8.2814260311291507E-2</v>
      </c>
      <c r="G11" s="20">
        <v>3.7409082687463617E-2</v>
      </c>
      <c r="H11" s="20">
        <v>0.12677398619586289</v>
      </c>
    </row>
    <row r="14" spans="2:8" x14ac:dyDescent="0.35">
      <c r="B14" t="s">
        <v>260</v>
      </c>
    </row>
    <row r="15" spans="2:8" x14ac:dyDescent="0.35">
      <c r="B15" t="s">
        <v>9</v>
      </c>
    </row>
    <row r="18" spans="2:2" x14ac:dyDescent="0.35">
      <c r="B18" t="str">
        <f>HYPERLINK("#Contents!A1", "Return to Contents")</f>
        <v>Return to Contents</v>
      </c>
    </row>
  </sheetData>
  <pageMargins left="0.75" right="0.75" top="1" bottom="1" header="0.5" footer="0.5"/>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0.1647365113098393</v>
      </c>
      <c r="D9" s="20">
        <v>0.16013048834216451</v>
      </c>
      <c r="E9" s="20">
        <v>0.22248626685717091</v>
      </c>
      <c r="F9" s="20">
        <v>0.15952989026025419</v>
      </c>
      <c r="G9" s="20">
        <v>0.16113037598258759</v>
      </c>
      <c r="H9" s="20">
        <v>0.15079149097921929</v>
      </c>
      <c r="I9" s="20">
        <v>0.13751379434006461</v>
      </c>
      <c r="K9" s="20">
        <v>0.18211419621974159</v>
      </c>
      <c r="L9" s="20">
        <v>0.1484182084834017</v>
      </c>
      <c r="N9" s="20">
        <v>0.18559589489627981</v>
      </c>
      <c r="O9" s="20">
        <v>0.29930951967124148</v>
      </c>
      <c r="P9" s="20">
        <v>0.1477885421501989</v>
      </c>
      <c r="Q9" s="20">
        <v>0.1563811692082524</v>
      </c>
      <c r="R9" s="20">
        <v>0.2252978220770967</v>
      </c>
      <c r="S9" s="20">
        <v>0.1240359615295507</v>
      </c>
      <c r="T9" s="20">
        <v>0.1649900370327573</v>
      </c>
      <c r="U9" s="20">
        <v>0.16803382885836499</v>
      </c>
      <c r="V9" s="20">
        <v>0.16313202875981839</v>
      </c>
      <c r="W9" s="20">
        <v>0.1579111028658233</v>
      </c>
      <c r="X9" s="20">
        <v>0.12445356037590111</v>
      </c>
      <c r="Y9" s="20">
        <v>0.1193684888191377</v>
      </c>
      <c r="AA9" s="20">
        <v>0.21929770872426349</v>
      </c>
      <c r="AB9" s="20">
        <v>0.16037975459237949</v>
      </c>
      <c r="AC9" s="20">
        <v>0.12345042416488609</v>
      </c>
      <c r="AD9" s="20">
        <v>0.1471804705234401</v>
      </c>
      <c r="AF9" s="20">
        <v>0.1108597278314583</v>
      </c>
      <c r="AG9" s="20">
        <v>0.25619859825668451</v>
      </c>
      <c r="AH9" s="20">
        <v>0.16174758677013301</v>
      </c>
      <c r="AI9" s="20">
        <v>0.18617968843372831</v>
      </c>
      <c r="AJ9" s="20">
        <v>0.1391279064747202</v>
      </c>
      <c r="AK9" s="20">
        <v>0.20460167040210811</v>
      </c>
      <c r="AL9" s="20">
        <v>0.1144914019721313</v>
      </c>
      <c r="AM9" s="20">
        <v>5.0272167665225638E-2</v>
      </c>
      <c r="AN9" s="20">
        <v>0.1431793338857951</v>
      </c>
      <c r="AP9" s="20">
        <v>0.1221447177686506</v>
      </c>
      <c r="AQ9" s="20">
        <v>0.26199758656009198</v>
      </c>
      <c r="AR9" s="20">
        <v>0.17179576730971191</v>
      </c>
      <c r="AS9" s="20">
        <v>0.16224397594919121</v>
      </c>
      <c r="AT9" s="20">
        <v>8.2146792091295967E-2</v>
      </c>
      <c r="AU9" s="20">
        <v>0.19755276212963779</v>
      </c>
      <c r="AV9" s="20">
        <v>4.2401010656289803E-2</v>
      </c>
      <c r="AW9" s="20">
        <v>0.1112495749900235</v>
      </c>
      <c r="AY9" s="20">
        <v>0.13731200459709769</v>
      </c>
      <c r="AZ9" s="20">
        <v>0.33870152822756888</v>
      </c>
      <c r="BA9" s="20">
        <v>0.12609581852921789</v>
      </c>
      <c r="BB9" s="20">
        <v>0.17199001929990729</v>
      </c>
      <c r="BC9" s="20">
        <v>8.8766722992875469E-2</v>
      </c>
      <c r="BD9" s="20">
        <v>0.227524121744763</v>
      </c>
      <c r="BE9" s="20">
        <v>3.7717576314665817E-2</v>
      </c>
      <c r="BF9" s="20">
        <v>8.644641102646082E-2</v>
      </c>
      <c r="BG9" s="20">
        <v>0.17016462002456739</v>
      </c>
    </row>
    <row r="10" spans="2:61" ht="19" customHeight="1" x14ac:dyDescent="0.35">
      <c r="B10" s="22" t="s">
        <v>211</v>
      </c>
      <c r="C10" s="20">
        <v>0.27993403830087621</v>
      </c>
      <c r="D10" s="20">
        <v>0.32961920718496868</v>
      </c>
      <c r="E10" s="20">
        <v>0.31310728973536051</v>
      </c>
      <c r="F10" s="20">
        <v>0.27853599114434702</v>
      </c>
      <c r="G10" s="20">
        <v>0.26303620312387122</v>
      </c>
      <c r="H10" s="20">
        <v>0.29569186032774553</v>
      </c>
      <c r="I10" s="20">
        <v>0.2242340373077345</v>
      </c>
      <c r="K10" s="20">
        <v>0.28495399462037202</v>
      </c>
      <c r="L10" s="20">
        <v>0.27391467041364009</v>
      </c>
      <c r="N10" s="20">
        <v>0.24212862139456939</v>
      </c>
      <c r="O10" s="20">
        <v>0.14009461823565511</v>
      </c>
      <c r="P10" s="20">
        <v>0.24073517249171031</v>
      </c>
      <c r="Q10" s="20">
        <v>0.29308503836461658</v>
      </c>
      <c r="R10" s="20">
        <v>0.33139707671552843</v>
      </c>
      <c r="S10" s="20">
        <v>0.26132951159969581</v>
      </c>
      <c r="T10" s="20">
        <v>0.31150256360939549</v>
      </c>
      <c r="U10" s="20">
        <v>0.25141997296672991</v>
      </c>
      <c r="V10" s="20">
        <v>0.34219619087317288</v>
      </c>
      <c r="W10" s="20">
        <v>0.30509815575631771</v>
      </c>
      <c r="X10" s="20">
        <v>0.22363241542936829</v>
      </c>
      <c r="Y10" s="20">
        <v>0.25452031679364262</v>
      </c>
      <c r="AA10" s="20">
        <v>0.31427444287481998</v>
      </c>
      <c r="AB10" s="20">
        <v>0.28688173053290988</v>
      </c>
      <c r="AC10" s="20">
        <v>0.25673194155774398</v>
      </c>
      <c r="AD10" s="20">
        <v>0.25409442118245462</v>
      </c>
      <c r="AF10" s="20">
        <v>0.23379925993011549</v>
      </c>
      <c r="AG10" s="20">
        <v>0.38946698272350722</v>
      </c>
      <c r="AH10" s="20">
        <v>0.34031408877854619</v>
      </c>
      <c r="AI10" s="20">
        <v>0.27363331338588759</v>
      </c>
      <c r="AJ10" s="20">
        <v>0.1175363355498025</v>
      </c>
      <c r="AK10" s="20">
        <v>0.3014427815745499</v>
      </c>
      <c r="AL10" s="20">
        <v>0.19348788983497911</v>
      </c>
      <c r="AM10" s="20">
        <v>0.2256518308014864</v>
      </c>
      <c r="AN10" s="20">
        <v>0.23436220889058709</v>
      </c>
      <c r="AP10" s="20">
        <v>0.23969565083174649</v>
      </c>
      <c r="AQ10" s="20">
        <v>0.37296333198597698</v>
      </c>
      <c r="AR10" s="20">
        <v>0.34432943130759369</v>
      </c>
      <c r="AS10" s="20">
        <v>0.27683017212540928</v>
      </c>
      <c r="AT10" s="20">
        <v>0.223416835889135</v>
      </c>
      <c r="AU10" s="20">
        <v>0.32861928376600602</v>
      </c>
      <c r="AV10" s="20">
        <v>0.1210019900951582</v>
      </c>
      <c r="AW10" s="20">
        <v>0.19419318164292859</v>
      </c>
      <c r="AY10" s="20">
        <v>0.26632596434069677</v>
      </c>
      <c r="AZ10" s="20">
        <v>0.39223875345711579</v>
      </c>
      <c r="BA10" s="20">
        <v>0.39557586292384572</v>
      </c>
      <c r="BB10" s="20">
        <v>0.36530957247346868</v>
      </c>
      <c r="BC10" s="20">
        <v>0.2016889585832938</v>
      </c>
      <c r="BD10" s="20">
        <v>0.28756945736222272</v>
      </c>
      <c r="BE10" s="20">
        <v>0.11781318271979641</v>
      </c>
      <c r="BF10" s="20">
        <v>0.21774724585185121</v>
      </c>
      <c r="BG10" s="20">
        <v>0.1713813759098031</v>
      </c>
    </row>
    <row r="11" spans="2:61" ht="32" customHeight="1" x14ac:dyDescent="0.35">
      <c r="B11" s="22" t="s">
        <v>212</v>
      </c>
      <c r="C11" s="20">
        <v>0.29893738498766709</v>
      </c>
      <c r="D11" s="20">
        <v>0.2889239516773609</v>
      </c>
      <c r="E11" s="20">
        <v>0.30462226044950602</v>
      </c>
      <c r="F11" s="20">
        <v>0.33480746570527747</v>
      </c>
      <c r="G11" s="20">
        <v>0.34191075748852767</v>
      </c>
      <c r="H11" s="20">
        <v>0.25135888650985561</v>
      </c>
      <c r="I11" s="20">
        <v>0.26922773935394451</v>
      </c>
      <c r="K11" s="20">
        <v>0.25625649809052731</v>
      </c>
      <c r="L11" s="20">
        <v>0.34110119217756901</v>
      </c>
      <c r="N11" s="20">
        <v>0.32491130818950009</v>
      </c>
      <c r="O11" s="20">
        <v>0.30992664603286829</v>
      </c>
      <c r="P11" s="20">
        <v>0.33457619439807612</v>
      </c>
      <c r="Q11" s="20">
        <v>0.32893427257727459</v>
      </c>
      <c r="R11" s="20">
        <v>0.21879451728923979</v>
      </c>
      <c r="S11" s="20">
        <v>0.33163101074918688</v>
      </c>
      <c r="T11" s="20">
        <v>0.25584934969426137</v>
      </c>
      <c r="U11" s="20">
        <v>0.35860385199626732</v>
      </c>
      <c r="V11" s="20">
        <v>0.25835168019018939</v>
      </c>
      <c r="W11" s="20">
        <v>0.28301692402410189</v>
      </c>
      <c r="X11" s="20">
        <v>0.36030988543071779</v>
      </c>
      <c r="Y11" s="20">
        <v>0.31048218549592632</v>
      </c>
      <c r="AA11" s="20">
        <v>0.24219314690536581</v>
      </c>
      <c r="AB11" s="20">
        <v>0.29942130707406878</v>
      </c>
      <c r="AC11" s="20">
        <v>0.33879990121689879</v>
      </c>
      <c r="AD11" s="20">
        <v>0.32540491467341681</v>
      </c>
      <c r="AF11" s="20">
        <v>0.25363116728391383</v>
      </c>
      <c r="AG11" s="20">
        <v>0.23232331961673849</v>
      </c>
      <c r="AH11" s="20">
        <v>0.29387886286434628</v>
      </c>
      <c r="AI11" s="20">
        <v>0.32348157340865469</v>
      </c>
      <c r="AJ11" s="20">
        <v>0.25182710156730598</v>
      </c>
      <c r="AK11" s="20">
        <v>0.28446955836852078</v>
      </c>
      <c r="AL11" s="20">
        <v>0.45557414220142312</v>
      </c>
      <c r="AM11" s="20">
        <v>0.47990859131346297</v>
      </c>
      <c r="AN11" s="20">
        <v>0.35375485676807977</v>
      </c>
      <c r="AP11" s="20">
        <v>0.27520011949662521</v>
      </c>
      <c r="AQ11" s="20">
        <v>0.2276737167148308</v>
      </c>
      <c r="AR11" s="20">
        <v>0.22728254532084849</v>
      </c>
      <c r="AS11" s="20">
        <v>0.31142638059116989</v>
      </c>
      <c r="AT11" s="20">
        <v>0.26652399394623488</v>
      </c>
      <c r="AU11" s="20">
        <v>0.31078751445709751</v>
      </c>
      <c r="AV11" s="20">
        <v>0.59423679042661171</v>
      </c>
      <c r="AW11" s="20">
        <v>0.44349032048278009</v>
      </c>
      <c r="AY11" s="20">
        <v>0.28560516983204859</v>
      </c>
      <c r="AZ11" s="20">
        <v>0.19131243118109989</v>
      </c>
      <c r="BA11" s="20">
        <v>0.27521434133305728</v>
      </c>
      <c r="BB11" s="20">
        <v>0.27216521262205889</v>
      </c>
      <c r="BC11" s="20">
        <v>0.28501726761942248</v>
      </c>
      <c r="BD11" s="20">
        <v>0.34166598257887187</v>
      </c>
      <c r="BE11" s="20">
        <v>0.54545444701123247</v>
      </c>
      <c r="BF11" s="20">
        <v>0.44365545021642422</v>
      </c>
      <c r="BG11" s="20">
        <v>0.33875819257868178</v>
      </c>
    </row>
    <row r="12" spans="2:61" ht="19" customHeight="1" x14ac:dyDescent="0.35">
      <c r="B12" s="22" t="s">
        <v>213</v>
      </c>
      <c r="C12" s="20">
        <v>0.14167138033732249</v>
      </c>
      <c r="D12" s="20">
        <v>0.15712941939587821</v>
      </c>
      <c r="E12" s="20">
        <v>8.5158070866502955E-2</v>
      </c>
      <c r="F12" s="20">
        <v>0.1176367154639324</v>
      </c>
      <c r="G12" s="20">
        <v>0.12886871196111521</v>
      </c>
      <c r="H12" s="20">
        <v>0.16678061883414419</v>
      </c>
      <c r="I12" s="20">
        <v>0.19003151384730191</v>
      </c>
      <c r="K12" s="20">
        <v>0.15527613247366029</v>
      </c>
      <c r="L12" s="20">
        <v>0.12789995226533141</v>
      </c>
      <c r="N12" s="20">
        <v>0.1225086485833581</v>
      </c>
      <c r="O12" s="20">
        <v>0.1119087499369194</v>
      </c>
      <c r="P12" s="20">
        <v>0.1094066580187634</v>
      </c>
      <c r="Q12" s="20">
        <v>0.15412497603586689</v>
      </c>
      <c r="R12" s="20">
        <v>0.1357811795759698</v>
      </c>
      <c r="S12" s="20">
        <v>0.17169073964946349</v>
      </c>
      <c r="T12" s="20">
        <v>0.15813640076065599</v>
      </c>
      <c r="U12" s="20">
        <v>0.13594109115956751</v>
      </c>
      <c r="V12" s="20">
        <v>0.1199767842768262</v>
      </c>
      <c r="W12" s="20">
        <v>0.12888685715463821</v>
      </c>
      <c r="X12" s="20">
        <v>0.16325531892793241</v>
      </c>
      <c r="Y12" s="20">
        <v>0.18967437500397669</v>
      </c>
      <c r="AA12" s="20">
        <v>0.1246614933574869</v>
      </c>
      <c r="AB12" s="20">
        <v>0.14249497817522219</v>
      </c>
      <c r="AC12" s="20">
        <v>0.15526168079510719</v>
      </c>
      <c r="AD12" s="20">
        <v>0.14759774493950731</v>
      </c>
      <c r="AF12" s="20">
        <v>0.21850569073938611</v>
      </c>
      <c r="AG12" s="20">
        <v>7.8679236125455049E-2</v>
      </c>
      <c r="AH12" s="20">
        <v>7.1941189872555808E-2</v>
      </c>
      <c r="AI12" s="20">
        <v>0.1590822211774747</v>
      </c>
      <c r="AJ12" s="20">
        <v>0.19623985738732719</v>
      </c>
      <c r="AK12" s="20">
        <v>8.8767663883468184E-2</v>
      </c>
      <c r="AL12" s="20">
        <v>0.13484491329231221</v>
      </c>
      <c r="AM12" s="20">
        <v>0.12141378569999869</v>
      </c>
      <c r="AN12" s="20">
        <v>0.16253625368901531</v>
      </c>
      <c r="AP12" s="20">
        <v>0.19419999980729241</v>
      </c>
      <c r="AQ12" s="20">
        <v>7.9012359915236641E-2</v>
      </c>
      <c r="AR12" s="20">
        <v>0.12507812672467331</v>
      </c>
      <c r="AS12" s="20">
        <v>0.19052994985670499</v>
      </c>
      <c r="AT12" s="20">
        <v>0.2344975940567737</v>
      </c>
      <c r="AU12" s="20">
        <v>6.7925426293267546E-2</v>
      </c>
      <c r="AV12" s="20">
        <v>8.8286679445935504E-2</v>
      </c>
      <c r="AW12" s="20">
        <v>0.13858368508672481</v>
      </c>
      <c r="AY12" s="20">
        <v>0.1788720755030199</v>
      </c>
      <c r="AZ12" s="20">
        <v>4.8569915561551477E-2</v>
      </c>
      <c r="BA12" s="20">
        <v>9.7878206585005831E-2</v>
      </c>
      <c r="BB12" s="20">
        <v>0.15475111369512351</v>
      </c>
      <c r="BC12" s="20">
        <v>0.21323097472992139</v>
      </c>
      <c r="BD12" s="20">
        <v>4.4360315154140212E-2</v>
      </c>
      <c r="BE12" s="20">
        <v>0.1188194219130906</v>
      </c>
      <c r="BF12" s="20">
        <v>0.15444757853762781</v>
      </c>
      <c r="BG12" s="20">
        <v>0.18152253081133629</v>
      </c>
    </row>
    <row r="13" spans="2:61" ht="19" customHeight="1" x14ac:dyDescent="0.35">
      <c r="B13" s="22" t="s">
        <v>214</v>
      </c>
      <c r="C13" s="20">
        <v>0.114720685064295</v>
      </c>
      <c r="D13" s="20">
        <v>6.4196933399627801E-2</v>
      </c>
      <c r="E13" s="20">
        <v>7.462611209145982E-2</v>
      </c>
      <c r="F13" s="20">
        <v>0.1094899374261888</v>
      </c>
      <c r="G13" s="20">
        <v>0.1050539514438984</v>
      </c>
      <c r="H13" s="20">
        <v>0.13537714334903519</v>
      </c>
      <c r="I13" s="20">
        <v>0.17899291515095461</v>
      </c>
      <c r="K13" s="20">
        <v>0.12139917859569881</v>
      </c>
      <c r="L13" s="20">
        <v>0.10866597666005789</v>
      </c>
      <c r="N13" s="20">
        <v>0.12485552693629259</v>
      </c>
      <c r="O13" s="20">
        <v>0.13876046612331569</v>
      </c>
      <c r="P13" s="20">
        <v>0.1674934329412511</v>
      </c>
      <c r="Q13" s="20">
        <v>6.7474543813989499E-2</v>
      </c>
      <c r="R13" s="20">
        <v>8.8729404342165322E-2</v>
      </c>
      <c r="S13" s="20">
        <v>0.11131277647210321</v>
      </c>
      <c r="T13" s="20">
        <v>0.1095216489029299</v>
      </c>
      <c r="U13" s="20">
        <v>8.6001255019070494E-2</v>
      </c>
      <c r="V13" s="20">
        <v>0.1163433158999929</v>
      </c>
      <c r="W13" s="20">
        <v>0.12508696019911861</v>
      </c>
      <c r="X13" s="20">
        <v>0.1283488198360804</v>
      </c>
      <c r="Y13" s="20">
        <v>0.12595463388731681</v>
      </c>
      <c r="AA13" s="20">
        <v>9.9573208138063807E-2</v>
      </c>
      <c r="AB13" s="20">
        <v>0.1108222296254197</v>
      </c>
      <c r="AC13" s="20">
        <v>0.12575605226536379</v>
      </c>
      <c r="AD13" s="20">
        <v>0.12572244868118121</v>
      </c>
      <c r="AF13" s="20">
        <v>0.18320415421512631</v>
      </c>
      <c r="AG13" s="20">
        <v>4.3331863277614652E-2</v>
      </c>
      <c r="AH13" s="20">
        <v>0.13211827171441889</v>
      </c>
      <c r="AI13" s="20">
        <v>5.7623203594254727E-2</v>
      </c>
      <c r="AJ13" s="20">
        <v>0.29526879902084419</v>
      </c>
      <c r="AK13" s="20">
        <v>0.12071832577135309</v>
      </c>
      <c r="AL13" s="20">
        <v>0.1016016526991543</v>
      </c>
      <c r="AM13" s="20">
        <v>0.1227536245198264</v>
      </c>
      <c r="AN13" s="20">
        <v>0.1061673467665227</v>
      </c>
      <c r="AP13" s="20">
        <v>0.16875951209568521</v>
      </c>
      <c r="AQ13" s="20">
        <v>5.8353004823863498E-2</v>
      </c>
      <c r="AR13" s="20">
        <v>0.13151412933717271</v>
      </c>
      <c r="AS13" s="20">
        <v>5.8969521477524413E-2</v>
      </c>
      <c r="AT13" s="20">
        <v>0.1934147840165604</v>
      </c>
      <c r="AU13" s="20">
        <v>9.5115013353991182E-2</v>
      </c>
      <c r="AV13" s="20">
        <v>0.15407352937600499</v>
      </c>
      <c r="AW13" s="20">
        <v>0.11248323779754291</v>
      </c>
      <c r="AY13" s="20">
        <v>0.1318847857271371</v>
      </c>
      <c r="AZ13" s="20">
        <v>2.9177371572664021E-2</v>
      </c>
      <c r="BA13" s="20">
        <v>0.10523577062887331</v>
      </c>
      <c r="BB13" s="20">
        <v>3.5784081909441497E-2</v>
      </c>
      <c r="BC13" s="20">
        <v>0.21129607607448669</v>
      </c>
      <c r="BD13" s="20">
        <v>9.888012316000229E-2</v>
      </c>
      <c r="BE13" s="20">
        <v>0.18019537204121469</v>
      </c>
      <c r="BF13" s="20">
        <v>9.7703314367636074E-2</v>
      </c>
      <c r="BG13" s="20">
        <v>0.13817328067561141</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215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0.16735238485668</v>
      </c>
      <c r="D9" s="20">
        <v>0.15405974022445151</v>
      </c>
      <c r="E9" s="20">
        <v>0.2312163994535899</v>
      </c>
      <c r="F9" s="20">
        <v>0.1475883673625249</v>
      </c>
      <c r="G9" s="20">
        <v>0.1406841879164191</v>
      </c>
      <c r="H9" s="20">
        <v>0.1842922798103547</v>
      </c>
      <c r="I9" s="20">
        <v>0.15064865900508209</v>
      </c>
      <c r="K9" s="20">
        <v>0.18813046074307929</v>
      </c>
      <c r="L9" s="20">
        <v>0.1477161674624472</v>
      </c>
      <c r="N9" s="20">
        <v>0.18013515518582979</v>
      </c>
      <c r="O9" s="20">
        <v>0.22755768753413011</v>
      </c>
      <c r="P9" s="20">
        <v>7.6744108646433246E-2</v>
      </c>
      <c r="Q9" s="20">
        <v>0.21786616732637309</v>
      </c>
      <c r="R9" s="20">
        <v>0.25692124685431927</v>
      </c>
      <c r="S9" s="20">
        <v>0.16479298772604969</v>
      </c>
      <c r="T9" s="20">
        <v>0.14484980574605291</v>
      </c>
      <c r="U9" s="20">
        <v>0.18255025996062851</v>
      </c>
      <c r="V9" s="20">
        <v>0.17307730488398021</v>
      </c>
      <c r="W9" s="20">
        <v>0.14219931693794879</v>
      </c>
      <c r="X9" s="20">
        <v>0.1143532162016362</v>
      </c>
      <c r="Y9" s="20">
        <v>0.13268656473602539</v>
      </c>
      <c r="AA9" s="20">
        <v>0.20871135217828321</v>
      </c>
      <c r="AB9" s="20">
        <v>0.15431070722116691</v>
      </c>
      <c r="AC9" s="20">
        <v>0.14099283778468291</v>
      </c>
      <c r="AD9" s="20">
        <v>0.15993984972836811</v>
      </c>
      <c r="AF9" s="20">
        <v>0.1497552137020709</v>
      </c>
      <c r="AG9" s="20">
        <v>0.2323660391516639</v>
      </c>
      <c r="AH9" s="20">
        <v>0.18379038669787759</v>
      </c>
      <c r="AI9" s="20">
        <v>0.1539120753604146</v>
      </c>
      <c r="AJ9" s="20">
        <v>9.242840068585037E-2</v>
      </c>
      <c r="AK9" s="20">
        <v>0.2030403801689977</v>
      </c>
      <c r="AL9" s="20">
        <v>0.1214803981599282</v>
      </c>
      <c r="AM9" s="20">
        <v>6.6870515349596552E-2</v>
      </c>
      <c r="AN9" s="20">
        <v>0.1316198691337811</v>
      </c>
      <c r="AP9" s="20">
        <v>0.14455779077449221</v>
      </c>
      <c r="AQ9" s="20">
        <v>0.2445533219251691</v>
      </c>
      <c r="AR9" s="20">
        <v>0.1630622913212717</v>
      </c>
      <c r="AS9" s="20">
        <v>0.10541722983817139</v>
      </c>
      <c r="AT9" s="20">
        <v>0.1193856866626809</v>
      </c>
      <c r="AU9" s="20">
        <v>0.22436086203070421</v>
      </c>
      <c r="AV9" s="20">
        <v>4.2352471465212753E-2</v>
      </c>
      <c r="AW9" s="20">
        <v>0.12540906041396141</v>
      </c>
      <c r="AY9" s="20">
        <v>0.17594181586972929</v>
      </c>
      <c r="AZ9" s="20">
        <v>0.2911120516155225</v>
      </c>
      <c r="BA9" s="20">
        <v>0.14586711874074509</v>
      </c>
      <c r="BB9" s="20">
        <v>0.1469405836009563</v>
      </c>
      <c r="BC9" s="20">
        <v>0.1050355493448778</v>
      </c>
      <c r="BD9" s="20">
        <v>0.237173223915839</v>
      </c>
      <c r="BE9" s="20">
        <v>7.2554836852689458E-2</v>
      </c>
      <c r="BF9" s="20">
        <v>0.11910982945400631</v>
      </c>
      <c r="BG9" s="20">
        <v>0.1578645528040335</v>
      </c>
    </row>
    <row r="10" spans="2:61" ht="19" customHeight="1" x14ac:dyDescent="0.35">
      <c r="B10" s="22" t="s">
        <v>211</v>
      </c>
      <c r="C10" s="20">
        <v>0.31569448467240202</v>
      </c>
      <c r="D10" s="20">
        <v>0.31212667327923721</v>
      </c>
      <c r="E10" s="20">
        <v>0.32944223048893279</v>
      </c>
      <c r="F10" s="20">
        <v>0.32611061021419718</v>
      </c>
      <c r="G10" s="20">
        <v>0.29635870414841231</v>
      </c>
      <c r="H10" s="20">
        <v>0.30199516732478759</v>
      </c>
      <c r="I10" s="20">
        <v>0.32331097255429292</v>
      </c>
      <c r="K10" s="20">
        <v>0.33048011106311981</v>
      </c>
      <c r="L10" s="20">
        <v>0.30166994479265818</v>
      </c>
      <c r="N10" s="20">
        <v>0.31224134005702242</v>
      </c>
      <c r="O10" s="20">
        <v>0.25922166957675008</v>
      </c>
      <c r="P10" s="20">
        <v>0.39619485872557381</v>
      </c>
      <c r="Q10" s="20">
        <v>0.29597854172948718</v>
      </c>
      <c r="R10" s="20">
        <v>0.27821518933640221</v>
      </c>
      <c r="S10" s="20">
        <v>0.29599215494128989</v>
      </c>
      <c r="T10" s="20">
        <v>0.34043080881794718</v>
      </c>
      <c r="U10" s="20">
        <v>0.28924033029651958</v>
      </c>
      <c r="V10" s="20">
        <v>0.36039055912263079</v>
      </c>
      <c r="W10" s="20">
        <v>0.29821241422521882</v>
      </c>
      <c r="X10" s="20">
        <v>0.3167005054639449</v>
      </c>
      <c r="Y10" s="20">
        <v>0.32700816877036287</v>
      </c>
      <c r="AA10" s="20">
        <v>0.39142041282470719</v>
      </c>
      <c r="AB10" s="20">
        <v>0.31292591604723291</v>
      </c>
      <c r="AC10" s="20">
        <v>0.2701960910893576</v>
      </c>
      <c r="AD10" s="20">
        <v>0.27776400118939792</v>
      </c>
      <c r="AF10" s="20">
        <v>0.29787266034497201</v>
      </c>
      <c r="AG10" s="20">
        <v>0.39504646466853788</v>
      </c>
      <c r="AH10" s="20">
        <v>0.39511331781533671</v>
      </c>
      <c r="AI10" s="20">
        <v>0.37203729330084673</v>
      </c>
      <c r="AJ10" s="20">
        <v>0.25229934363171619</v>
      </c>
      <c r="AK10" s="20">
        <v>0.30068655167441699</v>
      </c>
      <c r="AL10" s="20">
        <v>0.22166230803570119</v>
      </c>
      <c r="AM10" s="20">
        <v>0.14854725893662679</v>
      </c>
      <c r="AN10" s="20">
        <v>0.26100440190617069</v>
      </c>
      <c r="AP10" s="20">
        <v>0.33412999938810151</v>
      </c>
      <c r="AQ10" s="20">
        <v>0.38641179575037959</v>
      </c>
      <c r="AR10" s="20">
        <v>0.38779191691199572</v>
      </c>
      <c r="AS10" s="20">
        <v>0.44071304316461729</v>
      </c>
      <c r="AT10" s="20">
        <v>0.2236436973771479</v>
      </c>
      <c r="AU10" s="20">
        <v>0.26830263267679189</v>
      </c>
      <c r="AV10" s="20">
        <v>9.8611011449021943E-2</v>
      </c>
      <c r="AW10" s="20">
        <v>0.20986626750160839</v>
      </c>
      <c r="AY10" s="20">
        <v>0.33436318958309191</v>
      </c>
      <c r="AZ10" s="20">
        <v>0.39982732572395829</v>
      </c>
      <c r="BA10" s="20">
        <v>0.39101179185546692</v>
      </c>
      <c r="BB10" s="20">
        <v>0.42366080063841849</v>
      </c>
      <c r="BC10" s="20">
        <v>0.23308573490900389</v>
      </c>
      <c r="BD10" s="20">
        <v>0.27455643613040409</v>
      </c>
      <c r="BE10" s="20">
        <v>0.16297753477460619</v>
      </c>
      <c r="BF10" s="20">
        <v>0.2492454586323985</v>
      </c>
      <c r="BG10" s="20">
        <v>0.27455988533831449</v>
      </c>
    </row>
    <row r="11" spans="2:61" ht="32" customHeight="1" x14ac:dyDescent="0.35">
      <c r="B11" s="22" t="s">
        <v>212</v>
      </c>
      <c r="C11" s="20">
        <v>0.29994523810618062</v>
      </c>
      <c r="D11" s="20">
        <v>0.35240717430702839</v>
      </c>
      <c r="E11" s="20">
        <v>0.26766253475524632</v>
      </c>
      <c r="F11" s="20">
        <v>0.30281351814511309</v>
      </c>
      <c r="G11" s="20">
        <v>0.32746712890333868</v>
      </c>
      <c r="H11" s="20">
        <v>0.29445800576039688</v>
      </c>
      <c r="I11" s="20">
        <v>0.27029839421053709</v>
      </c>
      <c r="K11" s="20">
        <v>0.2610197662657342</v>
      </c>
      <c r="L11" s="20">
        <v>0.33720692058303919</v>
      </c>
      <c r="N11" s="20">
        <v>0.28269320074824711</v>
      </c>
      <c r="O11" s="20">
        <v>0.33368231467951748</v>
      </c>
      <c r="P11" s="20">
        <v>0.29161635159879479</v>
      </c>
      <c r="Q11" s="20">
        <v>0.27863887655348762</v>
      </c>
      <c r="R11" s="20">
        <v>0.26433825838811581</v>
      </c>
      <c r="S11" s="20">
        <v>0.2862666926979015</v>
      </c>
      <c r="T11" s="20">
        <v>0.2331782682794705</v>
      </c>
      <c r="U11" s="20">
        <v>0.3325157733918192</v>
      </c>
      <c r="V11" s="20">
        <v>0.25491891166440672</v>
      </c>
      <c r="W11" s="20">
        <v>0.37991327182873769</v>
      </c>
      <c r="X11" s="20">
        <v>0.37269115430441252</v>
      </c>
      <c r="Y11" s="20">
        <v>0.28477996402559208</v>
      </c>
      <c r="AA11" s="20">
        <v>0.23275779544804009</v>
      </c>
      <c r="AB11" s="20">
        <v>0.30563813137536372</v>
      </c>
      <c r="AC11" s="20">
        <v>0.33010281308986128</v>
      </c>
      <c r="AD11" s="20">
        <v>0.33807223837123912</v>
      </c>
      <c r="AF11" s="20">
        <v>0.24137075286810711</v>
      </c>
      <c r="AG11" s="20">
        <v>0.2409313353293171</v>
      </c>
      <c r="AH11" s="20">
        <v>0.23050580017707159</v>
      </c>
      <c r="AI11" s="20">
        <v>0.30073605510869722</v>
      </c>
      <c r="AJ11" s="20">
        <v>0.23838090876315091</v>
      </c>
      <c r="AK11" s="20">
        <v>0.25289049465704061</v>
      </c>
      <c r="AL11" s="20">
        <v>0.46782742864700921</v>
      </c>
      <c r="AM11" s="20">
        <v>0.58591915281439033</v>
      </c>
      <c r="AN11" s="20">
        <v>0.39148567655979832</v>
      </c>
      <c r="AP11" s="20">
        <v>0.27003277073315929</v>
      </c>
      <c r="AQ11" s="20">
        <v>0.22486002888414119</v>
      </c>
      <c r="AR11" s="20">
        <v>0.27142768913107018</v>
      </c>
      <c r="AS11" s="20">
        <v>0.28120938612761892</v>
      </c>
      <c r="AT11" s="20">
        <v>0.26124246499708298</v>
      </c>
      <c r="AU11" s="20">
        <v>0.276753733572628</v>
      </c>
      <c r="AV11" s="20">
        <v>0.64971071774148981</v>
      </c>
      <c r="AW11" s="20">
        <v>0.45404407925044171</v>
      </c>
      <c r="AY11" s="20">
        <v>0.26820337393256671</v>
      </c>
      <c r="AZ11" s="20">
        <v>0.2214737012662934</v>
      </c>
      <c r="BA11" s="20">
        <v>0.31512161177571441</v>
      </c>
      <c r="BB11" s="20">
        <v>0.29774950774321668</v>
      </c>
      <c r="BC11" s="20">
        <v>0.27619488352297678</v>
      </c>
      <c r="BD11" s="20">
        <v>0.27551257729939232</v>
      </c>
      <c r="BE11" s="20">
        <v>0.52756438873288414</v>
      </c>
      <c r="BF11" s="20">
        <v>0.43479017662763791</v>
      </c>
      <c r="BG11" s="20">
        <v>0.29689565831555159</v>
      </c>
    </row>
    <row r="12" spans="2:61" ht="19" customHeight="1" x14ac:dyDescent="0.35">
      <c r="B12" s="22" t="s">
        <v>213</v>
      </c>
      <c r="C12" s="20">
        <v>0.1240401576907148</v>
      </c>
      <c r="D12" s="20">
        <v>0.11215353276784951</v>
      </c>
      <c r="E12" s="20">
        <v>0.1031022622400483</v>
      </c>
      <c r="F12" s="20">
        <v>0.12744671931744669</v>
      </c>
      <c r="G12" s="20">
        <v>0.15493635465778191</v>
      </c>
      <c r="H12" s="20">
        <v>0.1092148968908635</v>
      </c>
      <c r="I12" s="20">
        <v>0.13113860164104579</v>
      </c>
      <c r="K12" s="20">
        <v>0.12808948368375739</v>
      </c>
      <c r="L12" s="20">
        <v>0.11937434448197649</v>
      </c>
      <c r="N12" s="20">
        <v>0.13650321829386189</v>
      </c>
      <c r="O12" s="20">
        <v>6.9218421981950981E-2</v>
      </c>
      <c r="P12" s="20">
        <v>9.2871424389396787E-2</v>
      </c>
      <c r="Q12" s="20">
        <v>0.14892544765133689</v>
      </c>
      <c r="R12" s="20">
        <v>0.1114983325435986</v>
      </c>
      <c r="S12" s="20">
        <v>0.167079698506375</v>
      </c>
      <c r="T12" s="20">
        <v>0.1442469910567086</v>
      </c>
      <c r="U12" s="20">
        <v>9.7115442199413857E-2</v>
      </c>
      <c r="V12" s="20">
        <v>0.1333881359281692</v>
      </c>
      <c r="W12" s="20">
        <v>0.1001800997910216</v>
      </c>
      <c r="X12" s="20">
        <v>9.7563355875036187E-2</v>
      </c>
      <c r="Y12" s="20">
        <v>0.16790441417573301</v>
      </c>
      <c r="AA12" s="20">
        <v>0.1189501319737605</v>
      </c>
      <c r="AB12" s="20">
        <v>0.12712222258562689</v>
      </c>
      <c r="AC12" s="20">
        <v>0.12901807017736269</v>
      </c>
      <c r="AD12" s="20">
        <v>0.1222871041019532</v>
      </c>
      <c r="AF12" s="20">
        <v>0.15762902149737831</v>
      </c>
      <c r="AG12" s="20">
        <v>9.867677305567539E-2</v>
      </c>
      <c r="AH12" s="20">
        <v>0.13590857270976139</v>
      </c>
      <c r="AI12" s="20">
        <v>0.12480172788658291</v>
      </c>
      <c r="AJ12" s="20">
        <v>0.17794085898292561</v>
      </c>
      <c r="AK12" s="20">
        <v>0.14150719382139099</v>
      </c>
      <c r="AL12" s="20">
        <v>9.4881713715402202E-2</v>
      </c>
      <c r="AM12" s="20">
        <v>8.0375146957458982E-2</v>
      </c>
      <c r="AN12" s="20">
        <v>0.1260492599423482</v>
      </c>
      <c r="AP12" s="20">
        <v>0.12704139545595031</v>
      </c>
      <c r="AQ12" s="20">
        <v>8.8536968288963167E-2</v>
      </c>
      <c r="AR12" s="20">
        <v>0.1403220894248022</v>
      </c>
      <c r="AS12" s="20">
        <v>0.1274947046277107</v>
      </c>
      <c r="AT12" s="20">
        <v>0.21871044547605969</v>
      </c>
      <c r="AU12" s="20">
        <v>0.16661629225938229</v>
      </c>
      <c r="AV12" s="20">
        <v>6.3292562055757659E-2</v>
      </c>
      <c r="AW12" s="20">
        <v>0.108669188104635</v>
      </c>
      <c r="AY12" s="20">
        <v>0.13254645621382671</v>
      </c>
      <c r="AZ12" s="20">
        <v>6.1189940504208569E-2</v>
      </c>
      <c r="BA12" s="20">
        <v>0.11463280646703811</v>
      </c>
      <c r="BB12" s="20">
        <v>9.1089810011827019E-2</v>
      </c>
      <c r="BC12" s="20">
        <v>0.18663406642402189</v>
      </c>
      <c r="BD12" s="20">
        <v>0.1565428773756849</v>
      </c>
      <c r="BE12" s="20">
        <v>9.2441693090006938E-2</v>
      </c>
      <c r="BF12" s="20">
        <v>0.11851321621293651</v>
      </c>
      <c r="BG12" s="20">
        <v>0.18448590202848481</v>
      </c>
    </row>
    <row r="13" spans="2:61" ht="19" customHeight="1" x14ac:dyDescent="0.35">
      <c r="B13" s="22" t="s">
        <v>214</v>
      </c>
      <c r="C13" s="20">
        <v>9.2967734674022598E-2</v>
      </c>
      <c r="D13" s="20">
        <v>6.9252879421433558E-2</v>
      </c>
      <c r="E13" s="20">
        <v>6.8576573062182719E-2</v>
      </c>
      <c r="F13" s="20">
        <v>9.6040784960717995E-2</v>
      </c>
      <c r="G13" s="20">
        <v>8.0553624374047963E-2</v>
      </c>
      <c r="H13" s="20">
        <v>0.1100396502135973</v>
      </c>
      <c r="I13" s="20">
        <v>0.12460337258904219</v>
      </c>
      <c r="K13" s="20">
        <v>9.2280178244309272E-2</v>
      </c>
      <c r="L13" s="20">
        <v>9.4032622679878761E-2</v>
      </c>
      <c r="N13" s="20">
        <v>8.8427085715039142E-2</v>
      </c>
      <c r="O13" s="20">
        <v>0.1103199062276512</v>
      </c>
      <c r="P13" s="20">
        <v>0.14257325663980119</v>
      </c>
      <c r="Q13" s="20">
        <v>5.8590966739315048E-2</v>
      </c>
      <c r="R13" s="20">
        <v>8.9026972877564239E-2</v>
      </c>
      <c r="S13" s="20">
        <v>8.5868466128384002E-2</v>
      </c>
      <c r="T13" s="20">
        <v>0.13729412609982089</v>
      </c>
      <c r="U13" s="20">
        <v>9.8578194151618878E-2</v>
      </c>
      <c r="V13" s="20">
        <v>7.8225088400813034E-2</v>
      </c>
      <c r="W13" s="20">
        <v>7.9494897217072771E-2</v>
      </c>
      <c r="X13" s="20">
        <v>9.8691768154970175E-2</v>
      </c>
      <c r="Y13" s="20">
        <v>8.7620888292286772E-2</v>
      </c>
      <c r="AA13" s="20">
        <v>4.8160307575209019E-2</v>
      </c>
      <c r="AB13" s="20">
        <v>0.1000030227706096</v>
      </c>
      <c r="AC13" s="20">
        <v>0.12969018785873551</v>
      </c>
      <c r="AD13" s="20">
        <v>0.1019368066090417</v>
      </c>
      <c r="AF13" s="20">
        <v>0.1533723515874717</v>
      </c>
      <c r="AG13" s="20">
        <v>3.2979387794805692E-2</v>
      </c>
      <c r="AH13" s="20">
        <v>5.4681922599952658E-2</v>
      </c>
      <c r="AI13" s="20">
        <v>4.8512848343458682E-2</v>
      </c>
      <c r="AJ13" s="20">
        <v>0.23895048793635701</v>
      </c>
      <c r="AK13" s="20">
        <v>0.1018753796781538</v>
      </c>
      <c r="AL13" s="20">
        <v>9.4148151441959052E-2</v>
      </c>
      <c r="AM13" s="20">
        <v>0.1182879259419275</v>
      </c>
      <c r="AN13" s="20">
        <v>8.9840792457901858E-2</v>
      </c>
      <c r="AP13" s="20">
        <v>0.1242380436482966</v>
      </c>
      <c r="AQ13" s="20">
        <v>5.5637885151346857E-2</v>
      </c>
      <c r="AR13" s="20">
        <v>3.7396013210860307E-2</v>
      </c>
      <c r="AS13" s="20">
        <v>4.5165636241881517E-2</v>
      </c>
      <c r="AT13" s="20">
        <v>0.1770177054870285</v>
      </c>
      <c r="AU13" s="20">
        <v>6.396647946049365E-2</v>
      </c>
      <c r="AV13" s="20">
        <v>0.146033237288518</v>
      </c>
      <c r="AW13" s="20">
        <v>0.10201140472935349</v>
      </c>
      <c r="AY13" s="20">
        <v>8.8945164400785509E-2</v>
      </c>
      <c r="AZ13" s="20">
        <v>2.6396980890017161E-2</v>
      </c>
      <c r="BA13" s="20">
        <v>3.3366671161035519E-2</v>
      </c>
      <c r="BB13" s="20">
        <v>4.0559298005581432E-2</v>
      </c>
      <c r="BC13" s="20">
        <v>0.1990497657991194</v>
      </c>
      <c r="BD13" s="20">
        <v>5.6214885278679738E-2</v>
      </c>
      <c r="BE13" s="20">
        <v>0.14446154654981341</v>
      </c>
      <c r="BF13" s="20">
        <v>7.8341319073020957E-2</v>
      </c>
      <c r="BG13" s="20">
        <v>8.6194001513615573E-2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87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8.6381729016156705E-2</v>
      </c>
      <c r="D9" s="20">
        <v>4.9712778042295958E-2</v>
      </c>
      <c r="E9" s="20">
        <v>9.2344912317422589E-2</v>
      </c>
      <c r="F9" s="20">
        <v>8.1281681196129274E-2</v>
      </c>
      <c r="G9" s="20">
        <v>0.10892651484443019</v>
      </c>
      <c r="H9" s="20">
        <v>0.11192355863621049</v>
      </c>
      <c r="I9" s="20">
        <v>7.4793967472637668E-2</v>
      </c>
      <c r="K9" s="20">
        <v>8.94720661147686E-2</v>
      </c>
      <c r="L9" s="20">
        <v>8.3720354371433353E-2</v>
      </c>
      <c r="N9" s="20">
        <v>8.4477749118021736E-2</v>
      </c>
      <c r="O9" s="20">
        <v>0.12882961456411079</v>
      </c>
      <c r="P9" s="20">
        <v>6.7861485212939221E-2</v>
      </c>
      <c r="Q9" s="20">
        <v>7.5898542991940113E-2</v>
      </c>
      <c r="R9" s="20">
        <v>0.1799681488690153</v>
      </c>
      <c r="S9" s="20">
        <v>7.679343042754555E-2</v>
      </c>
      <c r="T9" s="20">
        <v>5.9766734944270677E-2</v>
      </c>
      <c r="U9" s="20">
        <v>5.1423033779074402E-2</v>
      </c>
      <c r="V9" s="20">
        <v>8.5843278356785235E-2</v>
      </c>
      <c r="W9" s="20">
        <v>6.292881709211913E-2</v>
      </c>
      <c r="X9" s="20">
        <v>7.2025864840129239E-2</v>
      </c>
      <c r="Y9" s="20">
        <v>8.6671406404073892E-2</v>
      </c>
      <c r="AA9" s="20">
        <v>9.8753959835138405E-2</v>
      </c>
      <c r="AB9" s="20">
        <v>8.7700826091619458E-2</v>
      </c>
      <c r="AC9" s="20">
        <v>8.0068157262302875E-2</v>
      </c>
      <c r="AD9" s="20">
        <v>7.745193141972069E-2</v>
      </c>
      <c r="AF9" s="20">
        <v>5.3355310275645808E-2</v>
      </c>
      <c r="AG9" s="20">
        <v>0.1746045519931699</v>
      </c>
      <c r="AH9" s="20">
        <v>6.5587352171746535E-2</v>
      </c>
      <c r="AI9" s="20">
        <v>5.611065643129387E-2</v>
      </c>
      <c r="AJ9" s="20">
        <v>5.048404264631292E-2</v>
      </c>
      <c r="AK9" s="20">
        <v>2.929774829583227E-2</v>
      </c>
      <c r="AL9" s="20">
        <v>4.1446355652656662E-2</v>
      </c>
      <c r="AM9" s="20">
        <v>3.6230673326383182E-2</v>
      </c>
      <c r="AN9" s="20">
        <v>6.2810112991372097E-2</v>
      </c>
      <c r="AP9" s="20">
        <v>4.867760903292092E-2</v>
      </c>
      <c r="AQ9" s="20">
        <v>0.17516049725827659</v>
      </c>
      <c r="AR9" s="20">
        <v>7.6482039594228696E-2</v>
      </c>
      <c r="AS9" s="20">
        <v>4.2038564141264938E-2</v>
      </c>
      <c r="AT9" s="20">
        <v>2.0705025454732691E-2</v>
      </c>
      <c r="AU9" s="20">
        <v>4.8880395890271842E-2</v>
      </c>
      <c r="AV9" s="20">
        <v>0</v>
      </c>
      <c r="AW9" s="20">
        <v>5.7886784266934832E-2</v>
      </c>
      <c r="AY9" s="20">
        <v>4.4394238923871732E-2</v>
      </c>
      <c r="AZ9" s="20">
        <v>0.24169349507951149</v>
      </c>
      <c r="BA9" s="20">
        <v>5.7441856703653531E-2</v>
      </c>
      <c r="BB9" s="20">
        <v>6.9948998931562492E-2</v>
      </c>
      <c r="BC9" s="20">
        <v>3.0121973650035081E-2</v>
      </c>
      <c r="BD9" s="20">
        <v>7.0360947853509298E-2</v>
      </c>
      <c r="BE9" s="20">
        <v>1.6349051017089139E-2</v>
      </c>
      <c r="BF9" s="20">
        <v>3.9807313457002509E-2</v>
      </c>
      <c r="BG9" s="20">
        <v>9.0035390392411555E-2</v>
      </c>
    </row>
    <row r="10" spans="2:61" ht="19" customHeight="1" x14ac:dyDescent="0.35">
      <c r="B10" s="22" t="s">
        <v>89</v>
      </c>
      <c r="C10" s="20">
        <v>0.1238848279220636</v>
      </c>
      <c r="D10" s="20">
        <v>8.3995757122954609E-2</v>
      </c>
      <c r="E10" s="20">
        <v>0.15583621522505439</v>
      </c>
      <c r="F10" s="20">
        <v>0.1357934089447406</v>
      </c>
      <c r="G10" s="20">
        <v>0.1005180102025003</v>
      </c>
      <c r="H10" s="20">
        <v>0.14490781585208889</v>
      </c>
      <c r="I10" s="20">
        <v>0.1197581335177503</v>
      </c>
      <c r="K10" s="20">
        <v>0.15120012873209759</v>
      </c>
      <c r="L10" s="20">
        <v>9.644127549904552E-2</v>
      </c>
      <c r="N10" s="20">
        <v>0.1049404003905183</v>
      </c>
      <c r="O10" s="20">
        <v>4.8125693106159342E-2</v>
      </c>
      <c r="P10" s="20">
        <v>0.12113687041607719</v>
      </c>
      <c r="Q10" s="20">
        <v>9.4112854650234223E-2</v>
      </c>
      <c r="R10" s="20">
        <v>0.1613119016623234</v>
      </c>
      <c r="S10" s="20">
        <v>0.12143770899623781</v>
      </c>
      <c r="T10" s="20">
        <v>0.15668371988431021</v>
      </c>
      <c r="U10" s="20">
        <v>0.12907405078288581</v>
      </c>
      <c r="V10" s="20">
        <v>0.15922464636176209</v>
      </c>
      <c r="W10" s="20">
        <v>0.1095204087674911</v>
      </c>
      <c r="X10" s="20">
        <v>0.1137045414203246</v>
      </c>
      <c r="Y10" s="20">
        <v>8.3193836336625179E-2</v>
      </c>
      <c r="AA10" s="20">
        <v>0.17057037205428111</v>
      </c>
      <c r="AB10" s="20">
        <v>0.116414164509511</v>
      </c>
      <c r="AC10" s="20">
        <v>0.1037691464021033</v>
      </c>
      <c r="AD10" s="20">
        <v>9.9311078316609999E-2</v>
      </c>
      <c r="AF10" s="20">
        <v>8.2283107262198257E-2</v>
      </c>
      <c r="AG10" s="20">
        <v>0.21466484760711119</v>
      </c>
      <c r="AH10" s="20">
        <v>0.1764428996687509</v>
      </c>
      <c r="AI10" s="20">
        <v>0.1231156662470303</v>
      </c>
      <c r="AJ10" s="20">
        <v>6.0861882565053087E-2</v>
      </c>
      <c r="AK10" s="20">
        <v>8.4515343104616947E-2</v>
      </c>
      <c r="AL10" s="20">
        <v>6.494262710024308E-2</v>
      </c>
      <c r="AM10" s="20">
        <v>1.8549405808953531E-2</v>
      </c>
      <c r="AN10" s="20">
        <v>9.0604410407498281E-2</v>
      </c>
      <c r="AP10" s="20">
        <v>7.4153644788244391E-2</v>
      </c>
      <c r="AQ10" s="20">
        <v>0.21869937290022981</v>
      </c>
      <c r="AR10" s="20">
        <v>0.1780108142770731</v>
      </c>
      <c r="AS10" s="20">
        <v>8.9568792624185128E-2</v>
      </c>
      <c r="AT10" s="20">
        <v>7.5890298127047909E-2</v>
      </c>
      <c r="AU10" s="20">
        <v>7.6672904352539401E-2</v>
      </c>
      <c r="AV10" s="20">
        <v>2.3434372197149271E-2</v>
      </c>
      <c r="AW10" s="20">
        <v>6.0815586833467571E-2</v>
      </c>
      <c r="AY10" s="20">
        <v>0.1092467722756492</v>
      </c>
      <c r="AZ10" s="20">
        <v>0.24821627175136429</v>
      </c>
      <c r="BA10" s="20">
        <v>0.15757772417552809</v>
      </c>
      <c r="BB10" s="20">
        <v>0.1059287154101182</v>
      </c>
      <c r="BC10" s="20">
        <v>7.5253133718461138E-2</v>
      </c>
      <c r="BD10" s="20">
        <v>6.7381518547119434E-2</v>
      </c>
      <c r="BE10" s="20">
        <v>7.4363110243908431E-2</v>
      </c>
      <c r="BF10" s="20">
        <v>7.9020568673384542E-2</v>
      </c>
      <c r="BG10" s="20">
        <v>6.5028266195776382E-2</v>
      </c>
    </row>
    <row r="11" spans="2:61" ht="19" customHeight="1" x14ac:dyDescent="0.35">
      <c r="B11" s="22" t="s">
        <v>90</v>
      </c>
      <c r="C11" s="20">
        <v>0.12675778394292081</v>
      </c>
      <c r="D11" s="20">
        <v>0.1127927817030388</v>
      </c>
      <c r="E11" s="20">
        <v>0.16493299417902199</v>
      </c>
      <c r="F11" s="20">
        <v>0.1366835300730789</v>
      </c>
      <c r="G11" s="20">
        <v>0.1200114902724503</v>
      </c>
      <c r="H11" s="20">
        <v>0.1003198223959737</v>
      </c>
      <c r="I11" s="20">
        <v>0.12029040023618889</v>
      </c>
      <c r="K11" s="20">
        <v>0.1236998943584588</v>
      </c>
      <c r="L11" s="20">
        <v>0.1302855931401144</v>
      </c>
      <c r="N11" s="20">
        <v>0.1280482323341835</v>
      </c>
      <c r="O11" s="20">
        <v>1.9495297382862431E-2</v>
      </c>
      <c r="P11" s="20">
        <v>0.1147987970352279</v>
      </c>
      <c r="Q11" s="20">
        <v>0.17456521603391789</v>
      </c>
      <c r="R11" s="20">
        <v>0.14724869744767419</v>
      </c>
      <c r="S11" s="20">
        <v>0.13537142023579871</v>
      </c>
      <c r="T11" s="20">
        <v>0.1072249621602145</v>
      </c>
      <c r="U11" s="20">
        <v>0.14613160883893439</v>
      </c>
      <c r="V11" s="20">
        <v>0.1255940281064446</v>
      </c>
      <c r="W11" s="20">
        <v>0.1238943769465034</v>
      </c>
      <c r="X11" s="20">
        <v>8.12455178540126E-2</v>
      </c>
      <c r="Y11" s="20">
        <v>0.15617169999227859</v>
      </c>
      <c r="AA11" s="20">
        <v>0.16043480690941511</v>
      </c>
      <c r="AB11" s="20">
        <v>0.14775329911113921</v>
      </c>
      <c r="AC11" s="20">
        <v>0.1151417766196296</v>
      </c>
      <c r="AD11" s="20">
        <v>7.9151094612679496E-2</v>
      </c>
      <c r="AF11" s="20">
        <v>0.1215284504364551</v>
      </c>
      <c r="AG11" s="20">
        <v>0.1708491536156693</v>
      </c>
      <c r="AH11" s="20">
        <v>0.18022872910112159</v>
      </c>
      <c r="AI11" s="20">
        <v>0.1152426035458738</v>
      </c>
      <c r="AJ11" s="20">
        <v>5.6873892819544011E-2</v>
      </c>
      <c r="AK11" s="20">
        <v>0.1598204696913848</v>
      </c>
      <c r="AL11" s="20">
        <v>8.5764182461075714E-2</v>
      </c>
      <c r="AM11" s="20">
        <v>5.5525184899541058E-2</v>
      </c>
      <c r="AN11" s="20">
        <v>7.4571608650771282E-2</v>
      </c>
      <c r="AP11" s="20">
        <v>0.1043282579928657</v>
      </c>
      <c r="AQ11" s="20">
        <v>0.16412929475467489</v>
      </c>
      <c r="AR11" s="20">
        <v>0.20013413561076951</v>
      </c>
      <c r="AS11" s="20">
        <v>0.1855056046549757</v>
      </c>
      <c r="AT11" s="20">
        <v>7.3730055888316284E-2</v>
      </c>
      <c r="AU11" s="20">
        <v>0.15646265607023349</v>
      </c>
      <c r="AV11" s="20">
        <v>1.7197599588478212E-2</v>
      </c>
      <c r="AW11" s="20">
        <v>8.469844046949547E-2</v>
      </c>
      <c r="AY11" s="20">
        <v>0.1257300902367495</v>
      </c>
      <c r="AZ11" s="20">
        <v>0.15814985366129991</v>
      </c>
      <c r="BA11" s="20">
        <v>0.21474059907831339</v>
      </c>
      <c r="BB11" s="20">
        <v>0.16412617562545409</v>
      </c>
      <c r="BC11" s="20">
        <v>7.9956071708585139E-2</v>
      </c>
      <c r="BD11" s="20">
        <v>0.17797525443514839</v>
      </c>
      <c r="BE11" s="20">
        <v>3.1109317627714371E-2</v>
      </c>
      <c r="BF11" s="20">
        <v>0.13517449572857179</v>
      </c>
      <c r="BG11" s="20">
        <v>7.6836912220530351E-2</v>
      </c>
    </row>
    <row r="12" spans="2:61" ht="19" customHeight="1" x14ac:dyDescent="0.35">
      <c r="B12" s="22" t="s">
        <v>91</v>
      </c>
      <c r="C12" s="20">
        <v>0.26480683336908328</v>
      </c>
      <c r="D12" s="20">
        <v>0.30903852791139541</v>
      </c>
      <c r="E12" s="20">
        <v>0.24637909939773939</v>
      </c>
      <c r="F12" s="20">
        <v>0.2958781537421879</v>
      </c>
      <c r="G12" s="20">
        <v>0.30012491329787239</v>
      </c>
      <c r="H12" s="20">
        <v>0.23974285012500679</v>
      </c>
      <c r="I12" s="20">
        <v>0.21348258246283519</v>
      </c>
      <c r="K12" s="20">
        <v>0.25634105146945202</v>
      </c>
      <c r="L12" s="20">
        <v>0.27227039057506441</v>
      </c>
      <c r="N12" s="20">
        <v>0.2883166352482569</v>
      </c>
      <c r="O12" s="20">
        <v>0.39086782389959018</v>
      </c>
      <c r="P12" s="20">
        <v>0.34213673669387751</v>
      </c>
      <c r="Q12" s="20">
        <v>0.23776947226162551</v>
      </c>
      <c r="R12" s="20">
        <v>0.2070772976336388</v>
      </c>
      <c r="S12" s="20">
        <v>0.27271483781405648</v>
      </c>
      <c r="T12" s="20">
        <v>0.19781437621471951</v>
      </c>
      <c r="U12" s="20">
        <v>0.31047834838060162</v>
      </c>
      <c r="V12" s="20">
        <v>0.26592205693858451</v>
      </c>
      <c r="W12" s="20">
        <v>0.25713339516270411</v>
      </c>
      <c r="X12" s="20">
        <v>0.26829444474646852</v>
      </c>
      <c r="Y12" s="20">
        <v>0.24454895523355821</v>
      </c>
      <c r="AA12" s="20">
        <v>0.23984800895898969</v>
      </c>
      <c r="AB12" s="20">
        <v>0.24632683648627551</v>
      </c>
      <c r="AC12" s="20">
        <v>0.29799287999788793</v>
      </c>
      <c r="AD12" s="20">
        <v>0.28246550841975659</v>
      </c>
      <c r="AF12" s="20">
        <v>0.21517298497130391</v>
      </c>
      <c r="AG12" s="20">
        <v>0.25923564745517652</v>
      </c>
      <c r="AH12" s="20">
        <v>0.26904643059721811</v>
      </c>
      <c r="AI12" s="20">
        <v>0.2609824607290952</v>
      </c>
      <c r="AJ12" s="20">
        <v>0.16583995485063779</v>
      </c>
      <c r="AK12" s="20">
        <v>0.29277292489791862</v>
      </c>
      <c r="AL12" s="20">
        <v>0.33859889038479829</v>
      </c>
      <c r="AM12" s="20">
        <v>0.24455191528205489</v>
      </c>
      <c r="AN12" s="20">
        <v>0.34121823099094978</v>
      </c>
      <c r="AP12" s="20">
        <v>0.2388833104648003</v>
      </c>
      <c r="AQ12" s="20">
        <v>0.25654507020650907</v>
      </c>
      <c r="AR12" s="20">
        <v>0.2276524258198504</v>
      </c>
      <c r="AS12" s="20">
        <v>0.32285035312638799</v>
      </c>
      <c r="AT12" s="20">
        <v>0.21274303499755459</v>
      </c>
      <c r="AU12" s="20">
        <v>0.33714709152426953</v>
      </c>
      <c r="AV12" s="20">
        <v>0.245038845535579</v>
      </c>
      <c r="AW12" s="20">
        <v>0.32383054318430382</v>
      </c>
      <c r="AY12" s="20">
        <v>0.25112621088410553</v>
      </c>
      <c r="AZ12" s="20">
        <v>0.20112951600326909</v>
      </c>
      <c r="BA12" s="20">
        <v>0.29120642395459378</v>
      </c>
      <c r="BB12" s="20">
        <v>0.32424281319858111</v>
      </c>
      <c r="BC12" s="20">
        <v>0.26542167019980928</v>
      </c>
      <c r="BD12" s="20">
        <v>0.35248829951136368</v>
      </c>
      <c r="BE12" s="20">
        <v>0.26900002678329599</v>
      </c>
      <c r="BF12" s="20">
        <v>0.2839764590402773</v>
      </c>
      <c r="BG12" s="20">
        <v>0.28080165092080411</v>
      </c>
    </row>
    <row r="13" spans="2:61" ht="19" customHeight="1" x14ac:dyDescent="0.35">
      <c r="B13" s="22" t="s">
        <v>92</v>
      </c>
      <c r="C13" s="20">
        <v>8.1300975341927095E-2</v>
      </c>
      <c r="D13" s="20">
        <v>0.11611683301303841</v>
      </c>
      <c r="E13" s="20">
        <v>8.0430066891390609E-2</v>
      </c>
      <c r="F13" s="20">
        <v>7.0932630555219964E-2</v>
      </c>
      <c r="G13" s="20">
        <v>5.8940699693579179E-2</v>
      </c>
      <c r="H13" s="20">
        <v>8.1126964445202288E-2</v>
      </c>
      <c r="I13" s="20">
        <v>8.5355473620874575E-2</v>
      </c>
      <c r="K13" s="20">
        <v>8.1888857594448541E-2</v>
      </c>
      <c r="L13" s="20">
        <v>8.106806019787105E-2</v>
      </c>
      <c r="N13" s="20">
        <v>0.13867609456562649</v>
      </c>
      <c r="O13" s="20">
        <v>5.9317200745141067E-2</v>
      </c>
      <c r="P13" s="20">
        <v>6.875652470937757E-2</v>
      </c>
      <c r="Q13" s="20">
        <v>8.0368292254382551E-2</v>
      </c>
      <c r="R13" s="20">
        <v>7.5979209223338298E-2</v>
      </c>
      <c r="S13" s="20">
        <v>5.8061087410760479E-2</v>
      </c>
      <c r="T13" s="20">
        <v>8.2385767138364513E-2</v>
      </c>
      <c r="U13" s="20">
        <v>6.6508858023174078E-2</v>
      </c>
      <c r="V13" s="20">
        <v>7.3195430619347621E-2</v>
      </c>
      <c r="W13" s="20">
        <v>8.0156341508849344E-2</v>
      </c>
      <c r="X13" s="20">
        <v>0.1121273259089995</v>
      </c>
      <c r="Y13" s="20">
        <v>6.660460826247587E-2</v>
      </c>
      <c r="AA13" s="20">
        <v>8.4853147714158403E-2</v>
      </c>
      <c r="AB13" s="20">
        <v>6.8314840230953938E-2</v>
      </c>
      <c r="AC13" s="20">
        <v>6.5378699684138522E-2</v>
      </c>
      <c r="AD13" s="20">
        <v>0.1024670506459583</v>
      </c>
      <c r="AF13" s="20">
        <v>8.4924316279315015E-2</v>
      </c>
      <c r="AG13" s="20">
        <v>6.1243163602617473E-2</v>
      </c>
      <c r="AH13" s="20">
        <v>6.1562090108719623E-2</v>
      </c>
      <c r="AI13" s="20">
        <v>0.1413687930757212</v>
      </c>
      <c r="AJ13" s="20">
        <v>0.14564105966008581</v>
      </c>
      <c r="AK13" s="20">
        <v>0.13601532862865651</v>
      </c>
      <c r="AL13" s="20">
        <v>7.0606295540043107E-2</v>
      </c>
      <c r="AM13" s="20">
        <v>6.362125495854952E-2</v>
      </c>
      <c r="AN13" s="20">
        <v>9.3319158336109057E-2</v>
      </c>
      <c r="AP13" s="20">
        <v>0.10503341649490799</v>
      </c>
      <c r="AQ13" s="20">
        <v>5.1974780553021828E-2</v>
      </c>
      <c r="AR13" s="20">
        <v>8.960864998569805E-2</v>
      </c>
      <c r="AS13" s="20">
        <v>8.7819783301561941E-2</v>
      </c>
      <c r="AT13" s="20">
        <v>0.12878329081144249</v>
      </c>
      <c r="AU13" s="20">
        <v>0.13444150523462539</v>
      </c>
      <c r="AV13" s="20">
        <v>1.969895320264009E-2</v>
      </c>
      <c r="AW13" s="20">
        <v>6.8361887779486555E-2</v>
      </c>
      <c r="AY13" s="20">
        <v>9.1822596523254835E-2</v>
      </c>
      <c r="AZ13" s="20">
        <v>5.3329285244350419E-2</v>
      </c>
      <c r="BA13" s="20">
        <v>8.1854297205770352E-2</v>
      </c>
      <c r="BB13" s="20">
        <v>9.6867371629901222E-2</v>
      </c>
      <c r="BC13" s="20">
        <v>0.1033906360606812</v>
      </c>
      <c r="BD13" s="20">
        <v>0.1028158340198517</v>
      </c>
      <c r="BE13" s="20">
        <v>5.197833961789753E-2</v>
      </c>
      <c r="BF13" s="20">
        <v>5.1067552413830118E-2</v>
      </c>
      <c r="BG13" s="20">
        <v>0.10149581781986421</v>
      </c>
    </row>
    <row r="14" spans="2:61" ht="19" customHeight="1" x14ac:dyDescent="0.35">
      <c r="B14" s="22" t="s">
        <v>93</v>
      </c>
      <c r="C14" s="20">
        <v>7.6815161003272778E-2</v>
      </c>
      <c r="D14" s="20">
        <v>5.2751564284756788E-2</v>
      </c>
      <c r="E14" s="20">
        <v>6.2327166353413933E-2</v>
      </c>
      <c r="F14" s="20">
        <v>5.8828308749797907E-2</v>
      </c>
      <c r="G14" s="20">
        <v>8.8019930087371717E-2</v>
      </c>
      <c r="H14" s="20">
        <v>6.9916514425254053E-2</v>
      </c>
      <c r="I14" s="20">
        <v>0.1146449709368077</v>
      </c>
      <c r="K14" s="20">
        <v>8.5679076850868063E-2</v>
      </c>
      <c r="L14" s="20">
        <v>6.8461213500346133E-2</v>
      </c>
      <c r="N14" s="20">
        <v>7.0529111938894315E-2</v>
      </c>
      <c r="O14" s="20">
        <v>9.6678077120343417E-2</v>
      </c>
      <c r="P14" s="20">
        <v>7.1236602129861396E-2</v>
      </c>
      <c r="Q14" s="20">
        <v>8.7903926711915645E-2</v>
      </c>
      <c r="R14" s="20">
        <v>5.6317116799897773E-2</v>
      </c>
      <c r="S14" s="20">
        <v>9.1480885956295291E-2</v>
      </c>
      <c r="T14" s="20">
        <v>9.8848928489175467E-2</v>
      </c>
      <c r="U14" s="20">
        <v>5.472849880055862E-2</v>
      </c>
      <c r="V14" s="20">
        <v>8.1018289979980507E-2</v>
      </c>
      <c r="W14" s="20">
        <v>9.9990773252832552E-2</v>
      </c>
      <c r="X14" s="20">
        <v>5.2142694603539159E-2</v>
      </c>
      <c r="Y14" s="20">
        <v>7.349034396435053E-2</v>
      </c>
      <c r="AA14" s="20">
        <v>6.6111940563332444E-2</v>
      </c>
      <c r="AB14" s="20">
        <v>7.9214115184735312E-2</v>
      </c>
      <c r="AC14" s="20">
        <v>6.4790381234378636E-2</v>
      </c>
      <c r="AD14" s="20">
        <v>9.6676706747870003E-2</v>
      </c>
      <c r="AF14" s="20">
        <v>0.12688769230923089</v>
      </c>
      <c r="AG14" s="20">
        <v>3.1529451306933527E-2</v>
      </c>
      <c r="AH14" s="20">
        <v>0.110331606317412</v>
      </c>
      <c r="AI14" s="20">
        <v>0.13744038998234359</v>
      </c>
      <c r="AJ14" s="20">
        <v>9.8461409208139797E-2</v>
      </c>
      <c r="AK14" s="20">
        <v>9.5150642275137004E-2</v>
      </c>
      <c r="AL14" s="20">
        <v>4.5009180296141191E-2</v>
      </c>
      <c r="AM14" s="20">
        <v>4.8036398183964442E-2</v>
      </c>
      <c r="AN14" s="20">
        <v>5.3517263749448457E-2</v>
      </c>
      <c r="AP14" s="20">
        <v>0.1130100055218181</v>
      </c>
      <c r="AQ14" s="20">
        <v>3.3012216619441148E-2</v>
      </c>
      <c r="AR14" s="20">
        <v>9.2177313823917181E-2</v>
      </c>
      <c r="AS14" s="20">
        <v>7.7363488226364269E-2</v>
      </c>
      <c r="AT14" s="20">
        <v>0.1404207537748276</v>
      </c>
      <c r="AU14" s="20">
        <v>9.9435005687927472E-2</v>
      </c>
      <c r="AV14" s="20">
        <v>6.5835109351829388E-2</v>
      </c>
      <c r="AW14" s="20">
        <v>6.2355043487515832E-2</v>
      </c>
      <c r="AY14" s="20">
        <v>0.1171708807126509</v>
      </c>
      <c r="AZ14" s="20">
        <v>1.5064903930371991E-2</v>
      </c>
      <c r="BA14" s="20">
        <v>8.4055531573043671E-2</v>
      </c>
      <c r="BB14" s="20">
        <v>7.304530708645697E-2</v>
      </c>
      <c r="BC14" s="20">
        <v>9.584498019690213E-2</v>
      </c>
      <c r="BD14" s="20">
        <v>7.2437887618523891E-2</v>
      </c>
      <c r="BE14" s="20">
        <v>3.7078193526540869E-2</v>
      </c>
      <c r="BF14" s="20">
        <v>8.7065610459583609E-2</v>
      </c>
      <c r="BG14" s="20">
        <v>0.15349160399189929</v>
      </c>
    </row>
    <row r="15" spans="2:61" ht="19" customHeight="1" x14ac:dyDescent="0.35">
      <c r="B15" s="22" t="s">
        <v>94</v>
      </c>
      <c r="C15" s="20">
        <v>0.15905505731190059</v>
      </c>
      <c r="D15" s="20">
        <v>0.1234595348729086</v>
      </c>
      <c r="E15" s="20">
        <v>9.6029548267631576E-2</v>
      </c>
      <c r="F15" s="20">
        <v>0.1121463353760621</v>
      </c>
      <c r="G15" s="20">
        <v>0.1774570366789735</v>
      </c>
      <c r="H15" s="20">
        <v>0.1984058413032212</v>
      </c>
      <c r="I15" s="20">
        <v>0.2304134322185053</v>
      </c>
      <c r="K15" s="20">
        <v>0.16260277228254211</v>
      </c>
      <c r="L15" s="20">
        <v>0.1562521714697836</v>
      </c>
      <c r="N15" s="20">
        <v>0.1101835938538844</v>
      </c>
      <c r="O15" s="20">
        <v>0.14316676803629941</v>
      </c>
      <c r="P15" s="20">
        <v>0.14039137110625621</v>
      </c>
      <c r="Q15" s="20">
        <v>0.12857511922385209</v>
      </c>
      <c r="R15" s="20">
        <v>0.13938761046650039</v>
      </c>
      <c r="S15" s="20">
        <v>0.16129151227902691</v>
      </c>
      <c r="T15" s="20">
        <v>0.18494911832448219</v>
      </c>
      <c r="U15" s="20">
        <v>0.1500333987953727</v>
      </c>
      <c r="V15" s="20">
        <v>0.13133827321926689</v>
      </c>
      <c r="W15" s="20">
        <v>0.18739047288695981</v>
      </c>
      <c r="X15" s="20">
        <v>0.20168738345763909</v>
      </c>
      <c r="Y15" s="20">
        <v>0.21217841421150621</v>
      </c>
      <c r="AA15" s="20">
        <v>0.1219994504029014</v>
      </c>
      <c r="AB15" s="20">
        <v>0.17315330669011439</v>
      </c>
      <c r="AC15" s="20">
        <v>0.2015417841727129</v>
      </c>
      <c r="AD15" s="20">
        <v>0.1474170011639078</v>
      </c>
      <c r="AF15" s="20">
        <v>0.28695817892821668</v>
      </c>
      <c r="AG15" s="20">
        <v>5.9629407783452007E-2</v>
      </c>
      <c r="AH15" s="20">
        <v>5.7614913512544018E-2</v>
      </c>
      <c r="AI15" s="20">
        <v>8.4692762275359601E-2</v>
      </c>
      <c r="AJ15" s="20">
        <v>0.40493890407762068</v>
      </c>
      <c r="AK15" s="20">
        <v>0.14338684511099339</v>
      </c>
      <c r="AL15" s="20">
        <v>0.17021068802290781</v>
      </c>
      <c r="AM15" s="20">
        <v>0.14353629308792951</v>
      </c>
      <c r="AN15" s="20">
        <v>0.1185059911231425</v>
      </c>
      <c r="AP15" s="20">
        <v>0.27715162492068129</v>
      </c>
      <c r="AQ15" s="20">
        <v>6.7522745053422553E-2</v>
      </c>
      <c r="AR15" s="20">
        <v>7.6180149925057603E-2</v>
      </c>
      <c r="AS15" s="20">
        <v>8.4776071985732726E-2</v>
      </c>
      <c r="AT15" s="20">
        <v>0.32587034579964619</v>
      </c>
      <c r="AU15" s="20">
        <v>0.1004145378230271</v>
      </c>
      <c r="AV15" s="20">
        <v>0.15684822777049079</v>
      </c>
      <c r="AW15" s="20">
        <v>0.14825663806944819</v>
      </c>
      <c r="AY15" s="20">
        <v>0.2238489043594265</v>
      </c>
      <c r="AZ15" s="20">
        <v>5.0986123856593742E-2</v>
      </c>
      <c r="BA15" s="20">
        <v>6.3374764679126505E-2</v>
      </c>
      <c r="BB15" s="20">
        <v>6.5419122262380225E-2</v>
      </c>
      <c r="BC15" s="20">
        <v>0.30738639465449707</v>
      </c>
      <c r="BD15" s="20">
        <v>0.1156348862814475</v>
      </c>
      <c r="BE15" s="20">
        <v>0.23586677770295181</v>
      </c>
      <c r="BF15" s="20">
        <v>9.3686618822779663E-2</v>
      </c>
      <c r="BG15" s="20">
        <v>0.1474441707840119</v>
      </c>
    </row>
    <row r="16" spans="2:61" ht="19" customHeight="1" x14ac:dyDescent="0.35">
      <c r="B16" s="22" t="s">
        <v>95</v>
      </c>
      <c r="C16" s="20">
        <v>8.0997632092675215E-2</v>
      </c>
      <c r="D16" s="20">
        <v>0.1521322230496116</v>
      </c>
      <c r="E16" s="20">
        <v>0.1017199973683256</v>
      </c>
      <c r="F16" s="20">
        <v>0.1084559513627833</v>
      </c>
      <c r="G16" s="20">
        <v>4.6001404922822287E-2</v>
      </c>
      <c r="H16" s="20">
        <v>5.3656632817042423E-2</v>
      </c>
      <c r="I16" s="20">
        <v>4.1261039534400322E-2</v>
      </c>
      <c r="K16" s="20">
        <v>4.9116152597364238E-2</v>
      </c>
      <c r="L16" s="20">
        <v>0.11150094124634161</v>
      </c>
      <c r="N16" s="20">
        <v>7.4828182550614519E-2</v>
      </c>
      <c r="O16" s="20">
        <v>0.11351952514549329</v>
      </c>
      <c r="P16" s="20">
        <v>7.3681612696382931E-2</v>
      </c>
      <c r="Q16" s="20">
        <v>0.12080657587213189</v>
      </c>
      <c r="R16" s="20">
        <v>3.2710017897611819E-2</v>
      </c>
      <c r="S16" s="20">
        <v>8.2849116880278809E-2</v>
      </c>
      <c r="T16" s="20">
        <v>0.1123263928444628</v>
      </c>
      <c r="U16" s="20">
        <v>9.1622202599398433E-2</v>
      </c>
      <c r="V16" s="20">
        <v>7.7863996417828388E-2</v>
      </c>
      <c r="W16" s="20">
        <v>7.8985414382540323E-2</v>
      </c>
      <c r="X16" s="20">
        <v>9.8772227168887186E-2</v>
      </c>
      <c r="Y16" s="20">
        <v>7.7140735595131724E-2</v>
      </c>
      <c r="AA16" s="20">
        <v>5.7428313561783538E-2</v>
      </c>
      <c r="AB16" s="20">
        <v>8.1122611695651159E-2</v>
      </c>
      <c r="AC16" s="20">
        <v>7.1317174626846072E-2</v>
      </c>
      <c r="AD16" s="20">
        <v>0.11505962867349701</v>
      </c>
      <c r="AF16" s="20">
        <v>2.8889959537634249E-2</v>
      </c>
      <c r="AG16" s="20">
        <v>2.8243776635869942E-2</v>
      </c>
      <c r="AH16" s="20">
        <v>7.9185978522487321E-2</v>
      </c>
      <c r="AI16" s="20">
        <v>8.1046667713282478E-2</v>
      </c>
      <c r="AJ16" s="20">
        <v>1.6898854172606032E-2</v>
      </c>
      <c r="AK16" s="20">
        <v>5.9040697995460599E-2</v>
      </c>
      <c r="AL16" s="20">
        <v>0.18342178054213421</v>
      </c>
      <c r="AM16" s="20">
        <v>0.38994887445262377</v>
      </c>
      <c r="AN16" s="20">
        <v>0.16545322375070881</v>
      </c>
      <c r="AP16" s="20">
        <v>3.8762130783761173E-2</v>
      </c>
      <c r="AQ16" s="20">
        <v>3.2956022654424003E-2</v>
      </c>
      <c r="AR16" s="20">
        <v>5.9754470963405783E-2</v>
      </c>
      <c r="AS16" s="20">
        <v>0.1100773419395271</v>
      </c>
      <c r="AT16" s="20">
        <v>2.1857195146432109E-2</v>
      </c>
      <c r="AU16" s="20">
        <v>4.6545903417105863E-2</v>
      </c>
      <c r="AV16" s="20">
        <v>0.47194689235383341</v>
      </c>
      <c r="AW16" s="20">
        <v>0.1937950759093478</v>
      </c>
      <c r="AY16" s="20">
        <v>3.6660306084291848E-2</v>
      </c>
      <c r="AZ16" s="20">
        <v>3.1430550473239179E-2</v>
      </c>
      <c r="BA16" s="20">
        <v>4.9748802629970543E-2</v>
      </c>
      <c r="BB16" s="20">
        <v>0.10042149585554561</v>
      </c>
      <c r="BC16" s="20">
        <v>4.2625139811028882E-2</v>
      </c>
      <c r="BD16" s="20">
        <v>4.0905371733036128E-2</v>
      </c>
      <c r="BE16" s="20">
        <v>0.28425518348060191</v>
      </c>
      <c r="BF16" s="20">
        <v>0.2302013814045705</v>
      </c>
      <c r="BG16" s="20">
        <v>8.4866187674702248E-2</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216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0.117587989492544</v>
      </c>
      <c r="D9" s="20">
        <v>0.110845484555708</v>
      </c>
      <c r="E9" s="20">
        <v>0.18660453331464219</v>
      </c>
      <c r="F9" s="20">
        <v>0.1236145244244479</v>
      </c>
      <c r="G9" s="20">
        <v>0.1141754741041317</v>
      </c>
      <c r="H9" s="20">
        <v>9.5432672625068174E-2</v>
      </c>
      <c r="I9" s="20">
        <v>7.894539038005742E-2</v>
      </c>
      <c r="K9" s="20">
        <v>0.13196067377566431</v>
      </c>
      <c r="L9" s="20">
        <v>0.1040128523417732</v>
      </c>
      <c r="N9" s="20">
        <v>0.1100634029844073</v>
      </c>
      <c r="O9" s="20">
        <v>0.13918243188184759</v>
      </c>
      <c r="P9" s="20">
        <v>9.9920715475821001E-2</v>
      </c>
      <c r="Q9" s="20">
        <v>0.1056317080335091</v>
      </c>
      <c r="R9" s="20">
        <v>0.17031018769420631</v>
      </c>
      <c r="S9" s="20">
        <v>8.5149320863629654E-2</v>
      </c>
      <c r="T9" s="20">
        <v>0.11673432265780979</v>
      </c>
      <c r="U9" s="20">
        <v>0.1240218916486293</v>
      </c>
      <c r="V9" s="20">
        <v>0.13071364459024409</v>
      </c>
      <c r="W9" s="20">
        <v>0.1078600814457967</v>
      </c>
      <c r="X9" s="20">
        <v>9.8925538899547638E-2</v>
      </c>
      <c r="Y9" s="20">
        <v>0.1020501660524339</v>
      </c>
      <c r="AA9" s="20">
        <v>0.14827520125819799</v>
      </c>
      <c r="AB9" s="20">
        <v>0.1022216636689242</v>
      </c>
      <c r="AC9" s="20">
        <v>0.10559100408748601</v>
      </c>
      <c r="AD9" s="20">
        <v>0.1113268426441224</v>
      </c>
      <c r="AF9" s="20">
        <v>9.5697923579594751E-2</v>
      </c>
      <c r="AG9" s="20">
        <v>0.1767774856920728</v>
      </c>
      <c r="AH9" s="20">
        <v>0.1050983956216905</v>
      </c>
      <c r="AI9" s="20">
        <v>0.14346476978272329</v>
      </c>
      <c r="AJ9" s="20">
        <v>0.1700457519756447</v>
      </c>
      <c r="AK9" s="20">
        <v>0.11561834973666869</v>
      </c>
      <c r="AL9" s="20">
        <v>8.5712698622575564E-2</v>
      </c>
      <c r="AM9" s="20">
        <v>5.3767550562541608E-2</v>
      </c>
      <c r="AN9" s="20">
        <v>5.5054213183763849E-2</v>
      </c>
      <c r="AP9" s="20">
        <v>9.47652049459934E-2</v>
      </c>
      <c r="AQ9" s="20">
        <v>0.1811308859370559</v>
      </c>
      <c r="AR9" s="20">
        <v>0.12280420838786441</v>
      </c>
      <c r="AS9" s="20">
        <v>8.9525580351847725E-2</v>
      </c>
      <c r="AT9" s="20">
        <v>7.9468774754337265E-2</v>
      </c>
      <c r="AU9" s="20">
        <v>0.1117189362328829</v>
      </c>
      <c r="AV9" s="20">
        <v>2.2155195296308852E-2</v>
      </c>
      <c r="AW9" s="20">
        <v>8.2243094438918279E-2</v>
      </c>
      <c r="AY9" s="20">
        <v>9.0030239327394859E-2</v>
      </c>
      <c r="AZ9" s="20">
        <v>0.26181419011026991</v>
      </c>
      <c r="BA9" s="20">
        <v>9.0177236829561302E-2</v>
      </c>
      <c r="BB9" s="20">
        <v>9.3175017923105466E-2</v>
      </c>
      <c r="BC9" s="20">
        <v>7.7066889884202405E-2</v>
      </c>
      <c r="BD9" s="20">
        <v>0.1246319081689594</v>
      </c>
      <c r="BE9" s="20">
        <v>4.4261331992343653E-2</v>
      </c>
      <c r="BF9" s="20">
        <v>4.1219439505000677E-2</v>
      </c>
      <c r="BG9" s="20">
        <v>0.1144229335235509</v>
      </c>
    </row>
    <row r="10" spans="2:61" ht="19" customHeight="1" x14ac:dyDescent="0.35">
      <c r="B10" s="22" t="s">
        <v>211</v>
      </c>
      <c r="C10" s="20">
        <v>0.26076871704013821</v>
      </c>
      <c r="D10" s="20">
        <v>0.34218526361218771</v>
      </c>
      <c r="E10" s="20">
        <v>0.33972075751541592</v>
      </c>
      <c r="F10" s="20">
        <v>0.29006360188241959</v>
      </c>
      <c r="G10" s="20">
        <v>0.25913369020683508</v>
      </c>
      <c r="H10" s="20">
        <v>0.21004764225407979</v>
      </c>
      <c r="I10" s="20">
        <v>0.15431336537134849</v>
      </c>
      <c r="K10" s="20">
        <v>0.27202488788227569</v>
      </c>
      <c r="L10" s="20">
        <v>0.2497877103935971</v>
      </c>
      <c r="N10" s="20">
        <v>0.22767568052301279</v>
      </c>
      <c r="O10" s="20">
        <v>0.24011334399651579</v>
      </c>
      <c r="P10" s="20">
        <v>0.2429511515520191</v>
      </c>
      <c r="Q10" s="20">
        <v>0.278532403932438</v>
      </c>
      <c r="R10" s="20">
        <v>0.28135190428811191</v>
      </c>
      <c r="S10" s="20">
        <v>0.26563901337758722</v>
      </c>
      <c r="T10" s="20">
        <v>0.33797563929624269</v>
      </c>
      <c r="U10" s="20">
        <v>0.30086785745911648</v>
      </c>
      <c r="V10" s="20">
        <v>0.30088377682251699</v>
      </c>
      <c r="W10" s="20">
        <v>0.22715188210729351</v>
      </c>
      <c r="X10" s="20">
        <v>0.18988257570043929</v>
      </c>
      <c r="Y10" s="20">
        <v>0.2223423338858663</v>
      </c>
      <c r="AA10" s="20">
        <v>0.29389668533134838</v>
      </c>
      <c r="AB10" s="20">
        <v>0.2144378581541706</v>
      </c>
      <c r="AC10" s="20">
        <v>0.25169788711030361</v>
      </c>
      <c r="AD10" s="20">
        <v>0.28188482085870331</v>
      </c>
      <c r="AF10" s="20">
        <v>0.19886728930678779</v>
      </c>
      <c r="AG10" s="20">
        <v>0.34744333391988408</v>
      </c>
      <c r="AH10" s="20">
        <v>0.31473847295393231</v>
      </c>
      <c r="AI10" s="20">
        <v>0.33290040368686491</v>
      </c>
      <c r="AJ10" s="20">
        <v>0.19988580580451029</v>
      </c>
      <c r="AK10" s="20">
        <v>0.21034707426985699</v>
      </c>
      <c r="AL10" s="20">
        <v>0.17570671859148049</v>
      </c>
      <c r="AM10" s="20">
        <v>0.17457453989290819</v>
      </c>
      <c r="AN10" s="20">
        <v>0.28717946239205849</v>
      </c>
      <c r="AP10" s="20">
        <v>0.24886475251322351</v>
      </c>
      <c r="AQ10" s="20">
        <v>0.33926272826027759</v>
      </c>
      <c r="AR10" s="20">
        <v>0.3013119038085475</v>
      </c>
      <c r="AS10" s="20">
        <v>0.27894579897300797</v>
      </c>
      <c r="AT10" s="20">
        <v>0.22149806807368541</v>
      </c>
      <c r="AU10" s="20">
        <v>0.18720075987346091</v>
      </c>
      <c r="AV10" s="20">
        <v>0.13042362734907459</v>
      </c>
      <c r="AW10" s="20">
        <v>0.17714522123674481</v>
      </c>
      <c r="AY10" s="20">
        <v>0.25702034845799598</v>
      </c>
      <c r="AZ10" s="20">
        <v>0.36908692360255219</v>
      </c>
      <c r="BA10" s="20">
        <v>0.32109792224592171</v>
      </c>
      <c r="BB10" s="20">
        <v>0.32858653619830269</v>
      </c>
      <c r="BC10" s="20">
        <v>0.2099431393117846</v>
      </c>
      <c r="BD10" s="20">
        <v>0.19958817278702151</v>
      </c>
      <c r="BE10" s="20">
        <v>8.9852797643085902E-2</v>
      </c>
      <c r="BF10" s="20">
        <v>0.16322172987983369</v>
      </c>
      <c r="BG10" s="20">
        <v>0.2482229846820293</v>
      </c>
    </row>
    <row r="11" spans="2:61" ht="32" customHeight="1" x14ac:dyDescent="0.35">
      <c r="B11" s="22" t="s">
        <v>212</v>
      </c>
      <c r="C11" s="20">
        <v>0.32437346395247357</v>
      </c>
      <c r="D11" s="20">
        <v>0.32681099500766569</v>
      </c>
      <c r="E11" s="20">
        <v>0.3043972581696146</v>
      </c>
      <c r="F11" s="20">
        <v>0.31695432387004357</v>
      </c>
      <c r="G11" s="20">
        <v>0.32130603863934498</v>
      </c>
      <c r="H11" s="20">
        <v>0.34874721344796211</v>
      </c>
      <c r="I11" s="20">
        <v>0.33106495384092199</v>
      </c>
      <c r="K11" s="20">
        <v>0.28201645785599172</v>
      </c>
      <c r="L11" s="20">
        <v>0.36405351109072343</v>
      </c>
      <c r="N11" s="20">
        <v>0.37115013006777992</v>
      </c>
      <c r="O11" s="20">
        <v>0.25260660753123187</v>
      </c>
      <c r="P11" s="20">
        <v>0.38330501696113539</v>
      </c>
      <c r="Q11" s="20">
        <v>0.36214152286883777</v>
      </c>
      <c r="R11" s="20">
        <v>0.28431664924369321</v>
      </c>
      <c r="S11" s="20">
        <v>0.36621130299375487</v>
      </c>
      <c r="T11" s="20">
        <v>0.20533712846109389</v>
      </c>
      <c r="U11" s="20">
        <v>0.34402154615443559</v>
      </c>
      <c r="V11" s="20">
        <v>0.29238960518119889</v>
      </c>
      <c r="W11" s="20">
        <v>0.36268749895685393</v>
      </c>
      <c r="X11" s="20">
        <v>0.35264634599477762</v>
      </c>
      <c r="Y11" s="20">
        <v>0.3057517475567324</v>
      </c>
      <c r="AA11" s="20">
        <v>0.26931615904899381</v>
      </c>
      <c r="AB11" s="20">
        <v>0.3240026938281817</v>
      </c>
      <c r="AC11" s="20">
        <v>0.36036854079693348</v>
      </c>
      <c r="AD11" s="20">
        <v>0.35063642020321728</v>
      </c>
      <c r="AF11" s="20">
        <v>0.27088394368237978</v>
      </c>
      <c r="AG11" s="20">
        <v>0.30866549484853478</v>
      </c>
      <c r="AH11" s="20">
        <v>0.27323117462493002</v>
      </c>
      <c r="AI11" s="20">
        <v>0.31123547062106199</v>
      </c>
      <c r="AJ11" s="20">
        <v>0.15632343942742341</v>
      </c>
      <c r="AK11" s="20">
        <v>0.41946238598077479</v>
      </c>
      <c r="AL11" s="20">
        <v>0.44992799696274838</v>
      </c>
      <c r="AM11" s="20">
        <v>0.55892911131069323</v>
      </c>
      <c r="AN11" s="20">
        <v>0.3339837144046473</v>
      </c>
      <c r="AP11" s="20">
        <v>0.27274106322405611</v>
      </c>
      <c r="AQ11" s="20">
        <v>0.29413635080036021</v>
      </c>
      <c r="AR11" s="20">
        <v>0.28351533191152201</v>
      </c>
      <c r="AS11" s="20">
        <v>0.30678452348506502</v>
      </c>
      <c r="AT11" s="20">
        <v>0.23668094829194261</v>
      </c>
      <c r="AU11" s="20">
        <v>0.45796090996182531</v>
      </c>
      <c r="AV11" s="20">
        <v>0.64531508696320949</v>
      </c>
      <c r="AW11" s="20">
        <v>0.44237003735350072</v>
      </c>
      <c r="AY11" s="20">
        <v>0.30160075108888351</v>
      </c>
      <c r="AZ11" s="20">
        <v>0.24151243278126069</v>
      </c>
      <c r="BA11" s="20">
        <v>0.30686031116700369</v>
      </c>
      <c r="BB11" s="20">
        <v>0.33629871752274038</v>
      </c>
      <c r="BC11" s="20">
        <v>0.26455255162310642</v>
      </c>
      <c r="BD11" s="20">
        <v>0.47711203699172722</v>
      </c>
      <c r="BE11" s="20">
        <v>0.55981043936923902</v>
      </c>
      <c r="BF11" s="20">
        <v>0.48128490385251088</v>
      </c>
      <c r="BG11" s="20">
        <v>0.31674674520435858</v>
      </c>
    </row>
    <row r="12" spans="2:61" ht="19" customHeight="1" x14ac:dyDescent="0.35">
      <c r="B12" s="22" t="s">
        <v>213</v>
      </c>
      <c r="C12" s="20">
        <v>0.1704958433189814</v>
      </c>
      <c r="D12" s="20">
        <v>0.12979882036807411</v>
      </c>
      <c r="E12" s="20">
        <v>0.1164931364815376</v>
      </c>
      <c r="F12" s="20">
        <v>0.141762196047511</v>
      </c>
      <c r="G12" s="20">
        <v>0.18686301784184181</v>
      </c>
      <c r="H12" s="20">
        <v>0.21616907897884249</v>
      </c>
      <c r="I12" s="20">
        <v>0.2206949380841681</v>
      </c>
      <c r="K12" s="20">
        <v>0.17448538188893789</v>
      </c>
      <c r="L12" s="20">
        <v>0.1673086310602831</v>
      </c>
      <c r="N12" s="20">
        <v>0.17765766394542981</v>
      </c>
      <c r="O12" s="20">
        <v>0.25495391078187801</v>
      </c>
      <c r="P12" s="20">
        <v>0.1146986599360048</v>
      </c>
      <c r="Q12" s="20">
        <v>0.1527564723695809</v>
      </c>
      <c r="R12" s="20">
        <v>0.14355271711661369</v>
      </c>
      <c r="S12" s="20">
        <v>0.16286624773338071</v>
      </c>
      <c r="T12" s="20">
        <v>0.19337495072134681</v>
      </c>
      <c r="U12" s="20">
        <v>0.1065524683043091</v>
      </c>
      <c r="V12" s="20">
        <v>0.15456005892888061</v>
      </c>
      <c r="W12" s="20">
        <v>0.1717283206698435</v>
      </c>
      <c r="X12" s="20">
        <v>0.2361882657094157</v>
      </c>
      <c r="Y12" s="20">
        <v>0.22473129647415599</v>
      </c>
      <c r="AA12" s="20">
        <v>0.1746157555850659</v>
      </c>
      <c r="AB12" s="20">
        <v>0.2155991935330131</v>
      </c>
      <c r="AC12" s="20">
        <v>0.15504848154393189</v>
      </c>
      <c r="AD12" s="20">
        <v>0.13322486795414651</v>
      </c>
      <c r="AF12" s="20">
        <v>0.22860471950827271</v>
      </c>
      <c r="AG12" s="20">
        <v>0.1333977717467911</v>
      </c>
      <c r="AH12" s="20">
        <v>0.1688221883601862</v>
      </c>
      <c r="AI12" s="20">
        <v>0.113691095463003</v>
      </c>
      <c r="AJ12" s="20">
        <v>0.1940790123585959</v>
      </c>
      <c r="AK12" s="20">
        <v>0.1662933537041752</v>
      </c>
      <c r="AL12" s="20">
        <v>0.1752437269933502</v>
      </c>
      <c r="AM12" s="20">
        <v>6.2869516295871328E-2</v>
      </c>
      <c r="AN12" s="20">
        <v>0.16717336284057691</v>
      </c>
      <c r="AP12" s="20">
        <v>0.21560495364189511</v>
      </c>
      <c r="AQ12" s="20">
        <v>0.13780005753187141</v>
      </c>
      <c r="AR12" s="20">
        <v>0.16178414745794681</v>
      </c>
      <c r="AS12" s="20">
        <v>0.21270624007816091</v>
      </c>
      <c r="AT12" s="20">
        <v>0.21423242381582641</v>
      </c>
      <c r="AU12" s="20">
        <v>0.1303956051540632</v>
      </c>
      <c r="AV12" s="20">
        <v>1.7974311972892201E-2</v>
      </c>
      <c r="AW12" s="20">
        <v>0.16560330373919291</v>
      </c>
      <c r="AY12" s="20">
        <v>0.18978941174538591</v>
      </c>
      <c r="AZ12" s="20">
        <v>0.1079801296577228</v>
      </c>
      <c r="BA12" s="20">
        <v>0.17363119217789799</v>
      </c>
      <c r="BB12" s="20">
        <v>0.17372587969533379</v>
      </c>
      <c r="BC12" s="20">
        <v>0.2096827237174361</v>
      </c>
      <c r="BD12" s="20">
        <v>0.1145515743739304</v>
      </c>
      <c r="BE12" s="20">
        <v>0.1044351242286264</v>
      </c>
      <c r="BF12" s="20">
        <v>0.21818107326690311</v>
      </c>
      <c r="BG12" s="20">
        <v>0.20614434002161119</v>
      </c>
    </row>
    <row r="13" spans="2:61" ht="19" customHeight="1" x14ac:dyDescent="0.35">
      <c r="B13" s="22" t="s">
        <v>214</v>
      </c>
      <c r="C13" s="20">
        <v>0.12677398619586289</v>
      </c>
      <c r="D13" s="20">
        <v>9.0359436456364656E-2</v>
      </c>
      <c r="E13" s="20">
        <v>5.2784314518789892E-2</v>
      </c>
      <c r="F13" s="20">
        <v>0.12760535377557769</v>
      </c>
      <c r="G13" s="20">
        <v>0.1185217792078465</v>
      </c>
      <c r="H13" s="20">
        <v>0.12960339269404739</v>
      </c>
      <c r="I13" s="20">
        <v>0.21498135232350399</v>
      </c>
      <c r="K13" s="20">
        <v>0.1395125985971305</v>
      </c>
      <c r="L13" s="20">
        <v>0.1148372951136232</v>
      </c>
      <c r="N13" s="20">
        <v>0.1134531224793703</v>
      </c>
      <c r="O13" s="20">
        <v>0.1131437058085268</v>
      </c>
      <c r="P13" s="20">
        <v>0.1591244560750196</v>
      </c>
      <c r="Q13" s="20">
        <v>0.1009378927956343</v>
      </c>
      <c r="R13" s="20">
        <v>0.120468541657375</v>
      </c>
      <c r="S13" s="20">
        <v>0.1201341150316476</v>
      </c>
      <c r="T13" s="20">
        <v>0.1465779588635068</v>
      </c>
      <c r="U13" s="20">
        <v>0.1245362364335095</v>
      </c>
      <c r="V13" s="20">
        <v>0.1214529144771592</v>
      </c>
      <c r="W13" s="20">
        <v>0.13057221682021219</v>
      </c>
      <c r="X13" s="20">
        <v>0.1223572736958197</v>
      </c>
      <c r="Y13" s="20">
        <v>0.14512445603081159</v>
      </c>
      <c r="AA13" s="20">
        <v>0.1138961987763939</v>
      </c>
      <c r="AB13" s="20">
        <v>0.14373859081571039</v>
      </c>
      <c r="AC13" s="20">
        <v>0.12729408646134471</v>
      </c>
      <c r="AD13" s="20">
        <v>0.1229270483398105</v>
      </c>
      <c r="AF13" s="20">
        <v>0.2059461239229651</v>
      </c>
      <c r="AG13" s="20">
        <v>3.371591379271708E-2</v>
      </c>
      <c r="AH13" s="20">
        <v>0.13810976843926101</v>
      </c>
      <c r="AI13" s="20">
        <v>9.8708260446346924E-2</v>
      </c>
      <c r="AJ13" s="20">
        <v>0.27966599043382601</v>
      </c>
      <c r="AK13" s="20">
        <v>8.8278836308524525E-2</v>
      </c>
      <c r="AL13" s="20">
        <v>0.1134088588298454</v>
      </c>
      <c r="AM13" s="20">
        <v>0.14985928193798559</v>
      </c>
      <c r="AN13" s="20">
        <v>0.1566092471789535</v>
      </c>
      <c r="AP13" s="20">
        <v>0.16802402567483199</v>
      </c>
      <c r="AQ13" s="20">
        <v>4.7669977470434839E-2</v>
      </c>
      <c r="AR13" s="20">
        <v>0.13058440843411939</v>
      </c>
      <c r="AS13" s="20">
        <v>0.1120378571119183</v>
      </c>
      <c r="AT13" s="20">
        <v>0.24811978506420829</v>
      </c>
      <c r="AU13" s="20">
        <v>0.1127237887777677</v>
      </c>
      <c r="AV13" s="20">
        <v>0.18413177841851491</v>
      </c>
      <c r="AW13" s="20">
        <v>0.13263834323164331</v>
      </c>
      <c r="AY13" s="20">
        <v>0.16155924938033989</v>
      </c>
      <c r="AZ13" s="20">
        <v>1.9606323848194541E-2</v>
      </c>
      <c r="BA13" s="20">
        <v>0.1082333375796153</v>
      </c>
      <c r="BB13" s="20">
        <v>6.821384866051744E-2</v>
      </c>
      <c r="BC13" s="20">
        <v>0.2387546954634705</v>
      </c>
      <c r="BD13" s="20">
        <v>8.4116307678361646E-2</v>
      </c>
      <c r="BE13" s="20">
        <v>0.20164030676670511</v>
      </c>
      <c r="BF13" s="20">
        <v>9.6092853495751807E-2</v>
      </c>
      <c r="BG13" s="20">
        <v>0.11446299656845001</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217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0.20022195280809979</v>
      </c>
      <c r="D9" s="20">
        <v>0.18545957366594629</v>
      </c>
      <c r="E9" s="20">
        <v>0.23075129951996051</v>
      </c>
      <c r="F9" s="20">
        <v>0.20560887231457819</v>
      </c>
      <c r="G9" s="20">
        <v>0.19624954725418081</v>
      </c>
      <c r="H9" s="20">
        <v>0.2131052536700567</v>
      </c>
      <c r="I9" s="20">
        <v>0.1755803872793586</v>
      </c>
      <c r="K9" s="20">
        <v>0.21917029480717579</v>
      </c>
      <c r="L9" s="20">
        <v>0.1802309596861989</v>
      </c>
      <c r="N9" s="20">
        <v>0.2098495071117335</v>
      </c>
      <c r="O9" s="20">
        <v>0.18151137159556369</v>
      </c>
      <c r="P9" s="20">
        <v>0.1535824660397222</v>
      </c>
      <c r="Q9" s="20">
        <v>0.25720751715720991</v>
      </c>
      <c r="R9" s="20">
        <v>0.35175609513610839</v>
      </c>
      <c r="S9" s="20">
        <v>0.17125272523025609</v>
      </c>
      <c r="T9" s="20">
        <v>0.2063691634864048</v>
      </c>
      <c r="U9" s="20">
        <v>0.1772038730454823</v>
      </c>
      <c r="V9" s="20">
        <v>0.19831591125361689</v>
      </c>
      <c r="W9" s="20">
        <v>0.17826207842156991</v>
      </c>
      <c r="X9" s="20">
        <v>0.15153975191639379</v>
      </c>
      <c r="Y9" s="20">
        <v>0.13461475920545721</v>
      </c>
      <c r="AA9" s="20">
        <v>0.25470324452184651</v>
      </c>
      <c r="AB9" s="20">
        <v>0.18758573984123181</v>
      </c>
      <c r="AC9" s="20">
        <v>0.19655538243368911</v>
      </c>
      <c r="AD9" s="20">
        <v>0.1583262525977911</v>
      </c>
      <c r="AF9" s="20">
        <v>0.1814768470890438</v>
      </c>
      <c r="AG9" s="20">
        <v>0.26956698083946667</v>
      </c>
      <c r="AH9" s="20">
        <v>0.2213009949252214</v>
      </c>
      <c r="AI9" s="20">
        <v>0.17466305669916529</v>
      </c>
      <c r="AJ9" s="20">
        <v>9.9255355901459438E-2</v>
      </c>
      <c r="AK9" s="20">
        <v>0.29276863953293197</v>
      </c>
      <c r="AL9" s="20">
        <v>0.1616072633781919</v>
      </c>
      <c r="AM9" s="20">
        <v>2.9356482954504839E-2</v>
      </c>
      <c r="AN9" s="20">
        <v>0.15966689874315651</v>
      </c>
      <c r="AP9" s="20">
        <v>0.16576032020027701</v>
      </c>
      <c r="AQ9" s="20">
        <v>0.27269259793795347</v>
      </c>
      <c r="AR9" s="20">
        <v>0.20369061930308879</v>
      </c>
      <c r="AS9" s="20">
        <v>0.17350442137786359</v>
      </c>
      <c r="AT9" s="20">
        <v>0.14468812012365689</v>
      </c>
      <c r="AU9" s="20">
        <v>0.30760224711368972</v>
      </c>
      <c r="AV9" s="20">
        <v>1.5995174409915779E-2</v>
      </c>
      <c r="AW9" s="20">
        <v>0.1670079905901741</v>
      </c>
      <c r="AY9" s="20">
        <v>0.1822837030876816</v>
      </c>
      <c r="AZ9" s="20">
        <v>0.31040260151602961</v>
      </c>
      <c r="BA9" s="20">
        <v>0.1956948589793005</v>
      </c>
      <c r="BB9" s="20">
        <v>0.2262028535957761</v>
      </c>
      <c r="BC9" s="20">
        <v>0.16036443307722811</v>
      </c>
      <c r="BD9" s="20">
        <v>0.2840858339149176</v>
      </c>
      <c r="BE9" s="20">
        <v>6.7729672986291053E-2</v>
      </c>
      <c r="BF9" s="20">
        <v>0.13009631469703331</v>
      </c>
      <c r="BG9" s="20">
        <v>0.1623988241049599</v>
      </c>
    </row>
    <row r="10" spans="2:61" ht="19" customHeight="1" x14ac:dyDescent="0.35">
      <c r="B10" s="22" t="s">
        <v>211</v>
      </c>
      <c r="C10" s="20">
        <v>0.29203291297232259</v>
      </c>
      <c r="D10" s="20">
        <v>0.33939089543066919</v>
      </c>
      <c r="E10" s="20">
        <v>0.2955149876697174</v>
      </c>
      <c r="F10" s="20">
        <v>0.27921600684724868</v>
      </c>
      <c r="G10" s="20">
        <v>0.27416093278050219</v>
      </c>
      <c r="H10" s="20">
        <v>0.2981057493981179</v>
      </c>
      <c r="I10" s="20">
        <v>0.27838949511705829</v>
      </c>
      <c r="K10" s="20">
        <v>0.31205932537161901</v>
      </c>
      <c r="L10" s="20">
        <v>0.27277799899758531</v>
      </c>
      <c r="N10" s="20">
        <v>0.28815215630598118</v>
      </c>
      <c r="O10" s="20">
        <v>0.26514481811998197</v>
      </c>
      <c r="P10" s="20">
        <v>0.35187807628943729</v>
      </c>
      <c r="Q10" s="20">
        <v>0.32579203675294888</v>
      </c>
      <c r="R10" s="20">
        <v>0.27332469373597018</v>
      </c>
      <c r="S10" s="20">
        <v>0.2698624444926121</v>
      </c>
      <c r="T10" s="20">
        <v>0.26689604383442311</v>
      </c>
      <c r="U10" s="20">
        <v>0.29428418409419838</v>
      </c>
      <c r="V10" s="20">
        <v>0.33611917936724522</v>
      </c>
      <c r="W10" s="20">
        <v>0.28809147811640379</v>
      </c>
      <c r="X10" s="20">
        <v>0.254929104898382</v>
      </c>
      <c r="Y10" s="20">
        <v>0.2865086900729007</v>
      </c>
      <c r="AA10" s="20">
        <v>0.32755446349460338</v>
      </c>
      <c r="AB10" s="20">
        <v>0.2963581133434528</v>
      </c>
      <c r="AC10" s="20">
        <v>0.26469598305093761</v>
      </c>
      <c r="AD10" s="20">
        <v>0.2713198501457012</v>
      </c>
      <c r="AF10" s="20">
        <v>0.293217781094195</v>
      </c>
      <c r="AG10" s="20">
        <v>0.3452585415407321</v>
      </c>
      <c r="AH10" s="20">
        <v>0.29478208222526492</v>
      </c>
      <c r="AI10" s="20">
        <v>0.33652817064974072</v>
      </c>
      <c r="AJ10" s="20">
        <v>0.22993207173234301</v>
      </c>
      <c r="AK10" s="20">
        <v>0.23546246924196459</v>
      </c>
      <c r="AL10" s="20">
        <v>0.20938740856435631</v>
      </c>
      <c r="AM10" s="20">
        <v>0.26167910247087139</v>
      </c>
      <c r="AN10" s="20">
        <v>0.27121542022354811</v>
      </c>
      <c r="AP10" s="20">
        <v>0.31733165677361819</v>
      </c>
      <c r="AQ10" s="20">
        <v>0.34299566421491468</v>
      </c>
      <c r="AR10" s="20">
        <v>0.32624965913531068</v>
      </c>
      <c r="AS10" s="20">
        <v>0.34844117337212299</v>
      </c>
      <c r="AT10" s="20">
        <v>0.2550559784686981</v>
      </c>
      <c r="AU10" s="20">
        <v>0.20577999203093369</v>
      </c>
      <c r="AV10" s="20">
        <v>0.18470554630264371</v>
      </c>
      <c r="AW10" s="20">
        <v>0.2044283287003473</v>
      </c>
      <c r="AY10" s="20">
        <v>0.30520305129872338</v>
      </c>
      <c r="AZ10" s="20">
        <v>0.33106169767417482</v>
      </c>
      <c r="BA10" s="20">
        <v>0.31255068047345552</v>
      </c>
      <c r="BB10" s="20">
        <v>0.39933989348942622</v>
      </c>
      <c r="BC10" s="20">
        <v>0.25584060251761659</v>
      </c>
      <c r="BD10" s="20">
        <v>0.23101192937741771</v>
      </c>
      <c r="BE10" s="20">
        <v>0.1497949983926847</v>
      </c>
      <c r="BF10" s="20">
        <v>0.2464253391635092</v>
      </c>
      <c r="BG10" s="20">
        <v>0.27289550669103818</v>
      </c>
    </row>
    <row r="11" spans="2:61" ht="32" customHeight="1" x14ac:dyDescent="0.35">
      <c r="B11" s="22" t="s">
        <v>212</v>
      </c>
      <c r="C11" s="20">
        <v>0.34572115186829022</v>
      </c>
      <c r="D11" s="20">
        <v>0.32254026251523932</v>
      </c>
      <c r="E11" s="20">
        <v>0.34072683899461997</v>
      </c>
      <c r="F11" s="20">
        <v>0.37371209860409671</v>
      </c>
      <c r="G11" s="20">
        <v>0.34578678922419048</v>
      </c>
      <c r="H11" s="20">
        <v>0.30699659276864399</v>
      </c>
      <c r="I11" s="20">
        <v>0.3684724840635632</v>
      </c>
      <c r="K11" s="20">
        <v>0.3104630991710764</v>
      </c>
      <c r="L11" s="20">
        <v>0.38064566455436999</v>
      </c>
      <c r="N11" s="20">
        <v>0.35182172910126769</v>
      </c>
      <c r="O11" s="20">
        <v>0.37308558945450848</v>
      </c>
      <c r="P11" s="20">
        <v>0.30836447231164982</v>
      </c>
      <c r="Q11" s="20">
        <v>0.34803120839185131</v>
      </c>
      <c r="R11" s="20">
        <v>0.24683685391925661</v>
      </c>
      <c r="S11" s="20">
        <v>0.40903981394331512</v>
      </c>
      <c r="T11" s="20">
        <v>0.28936371514534792</v>
      </c>
      <c r="U11" s="20">
        <v>0.36128405498201449</v>
      </c>
      <c r="V11" s="20">
        <v>0.31324877102659848</v>
      </c>
      <c r="W11" s="20">
        <v>0.38251998795141129</v>
      </c>
      <c r="X11" s="20">
        <v>0.39585800429908619</v>
      </c>
      <c r="Y11" s="20">
        <v>0.39582038379087231</v>
      </c>
      <c r="AA11" s="20">
        <v>0.2962987166289881</v>
      </c>
      <c r="AB11" s="20">
        <v>0.35784544084648767</v>
      </c>
      <c r="AC11" s="20">
        <v>0.34099575770971058</v>
      </c>
      <c r="AD11" s="20">
        <v>0.39157926681798499</v>
      </c>
      <c r="AF11" s="20">
        <v>0.32297607261616668</v>
      </c>
      <c r="AG11" s="20">
        <v>0.29793283024909573</v>
      </c>
      <c r="AH11" s="20">
        <v>0.3489644176570092</v>
      </c>
      <c r="AI11" s="20">
        <v>0.33768846379408402</v>
      </c>
      <c r="AJ11" s="20">
        <v>0.31138829635731891</v>
      </c>
      <c r="AK11" s="20">
        <v>0.31240414106223657</v>
      </c>
      <c r="AL11" s="20">
        <v>0.452058340785783</v>
      </c>
      <c r="AM11" s="20">
        <v>0.51439653422024512</v>
      </c>
      <c r="AN11" s="20">
        <v>0.37084032903084613</v>
      </c>
      <c r="AP11" s="20">
        <v>0.32965209969070552</v>
      </c>
      <c r="AQ11" s="20">
        <v>0.27911805516528643</v>
      </c>
      <c r="AR11" s="20">
        <v>0.35292910589715082</v>
      </c>
      <c r="AS11" s="20">
        <v>0.34801607921197281</v>
      </c>
      <c r="AT11" s="20">
        <v>0.30494725889032842</v>
      </c>
      <c r="AU11" s="20">
        <v>0.34310230022241811</v>
      </c>
      <c r="AV11" s="20">
        <v>0.55808876562945853</v>
      </c>
      <c r="AW11" s="20">
        <v>0.46772485756564658</v>
      </c>
      <c r="AY11" s="20">
        <v>0.34266082854271429</v>
      </c>
      <c r="AZ11" s="20">
        <v>0.28824113378998611</v>
      </c>
      <c r="BA11" s="20">
        <v>0.36379894208974201</v>
      </c>
      <c r="BB11" s="20">
        <v>0.24937745471164241</v>
      </c>
      <c r="BC11" s="20">
        <v>0.32290045122668942</v>
      </c>
      <c r="BD11" s="20">
        <v>0.35472302886211399</v>
      </c>
      <c r="BE11" s="20">
        <v>0.57012837476906453</v>
      </c>
      <c r="BF11" s="20">
        <v>0.46715924403704018</v>
      </c>
      <c r="BG11" s="20">
        <v>0.39790153919943783</v>
      </c>
    </row>
    <row r="12" spans="2:61" ht="19" customHeight="1" x14ac:dyDescent="0.35">
      <c r="B12" s="22" t="s">
        <v>213</v>
      </c>
      <c r="C12" s="20">
        <v>8.908345693454936E-2</v>
      </c>
      <c r="D12" s="20">
        <v>8.87013032543785E-2</v>
      </c>
      <c r="E12" s="20">
        <v>7.5311851208445801E-2</v>
      </c>
      <c r="F12" s="20">
        <v>7.0672099065821489E-2</v>
      </c>
      <c r="G12" s="20">
        <v>9.8456411231795771E-2</v>
      </c>
      <c r="H12" s="20">
        <v>9.0211708850415614E-2</v>
      </c>
      <c r="I12" s="20">
        <v>0.107018711612225</v>
      </c>
      <c r="K12" s="20">
        <v>8.9264811274950492E-2</v>
      </c>
      <c r="L12" s="20">
        <v>8.928132377729904E-2</v>
      </c>
      <c r="N12" s="20">
        <v>8.3626133670002531E-2</v>
      </c>
      <c r="O12" s="20">
        <v>6.937868727997798E-2</v>
      </c>
      <c r="P12" s="20">
        <v>7.4693755518916244E-2</v>
      </c>
      <c r="Q12" s="20">
        <v>4.6797793265826192E-2</v>
      </c>
      <c r="R12" s="20">
        <v>5.6195427301457837E-2</v>
      </c>
      <c r="S12" s="20">
        <v>9.9073110829215216E-2</v>
      </c>
      <c r="T12" s="20">
        <v>0.17290206028133689</v>
      </c>
      <c r="U12" s="20">
        <v>6.9331127509646595E-2</v>
      </c>
      <c r="V12" s="20">
        <v>7.9041898353278808E-2</v>
      </c>
      <c r="W12" s="20">
        <v>9.4547801176529347E-2</v>
      </c>
      <c r="X12" s="20">
        <v>0.1010026088055153</v>
      </c>
      <c r="Y12" s="20">
        <v>0.110655587803923</v>
      </c>
      <c r="AA12" s="20">
        <v>7.866166016216454E-2</v>
      </c>
      <c r="AB12" s="20">
        <v>9.5627380661074401E-2</v>
      </c>
      <c r="AC12" s="20">
        <v>9.8831819224581535E-2</v>
      </c>
      <c r="AD12" s="20">
        <v>8.5189187289605187E-2</v>
      </c>
      <c r="AF12" s="20">
        <v>0.10712233915956219</v>
      </c>
      <c r="AG12" s="20">
        <v>5.9014661981481149E-2</v>
      </c>
      <c r="AH12" s="20">
        <v>8.5443705276051746E-2</v>
      </c>
      <c r="AI12" s="20">
        <v>9.3644727118395166E-2</v>
      </c>
      <c r="AJ12" s="20">
        <v>0.14917681514794431</v>
      </c>
      <c r="AK12" s="20">
        <v>0.1031884895098293</v>
      </c>
      <c r="AL12" s="20">
        <v>8.8649005406117171E-2</v>
      </c>
      <c r="AM12" s="20">
        <v>6.000773671666218E-2</v>
      </c>
      <c r="AN12" s="20">
        <v>0.1113222532912015</v>
      </c>
      <c r="AP12" s="20">
        <v>0.1035692090021062</v>
      </c>
      <c r="AQ12" s="20">
        <v>5.5711116163441703E-2</v>
      </c>
      <c r="AR12" s="20">
        <v>8.2569762300781863E-2</v>
      </c>
      <c r="AS12" s="20">
        <v>8.4251106972086584E-2</v>
      </c>
      <c r="AT12" s="20">
        <v>0.16029011630063009</v>
      </c>
      <c r="AU12" s="20">
        <v>9.7137647523338269E-2</v>
      </c>
      <c r="AV12" s="20">
        <v>5.2890988013592773E-2</v>
      </c>
      <c r="AW12" s="20">
        <v>8.8878548126441276E-2</v>
      </c>
      <c r="AY12" s="20">
        <v>9.8494837003984884E-2</v>
      </c>
      <c r="AZ12" s="20">
        <v>4.8692496627812942E-2</v>
      </c>
      <c r="BA12" s="20">
        <v>8.178186103157066E-2</v>
      </c>
      <c r="BB12" s="20">
        <v>8.4132486325603953E-2</v>
      </c>
      <c r="BC12" s="20">
        <v>0.1261708919377616</v>
      </c>
      <c r="BD12" s="20">
        <v>8.942155687863243E-2</v>
      </c>
      <c r="BE12" s="20">
        <v>8.7577268166381977E-2</v>
      </c>
      <c r="BF12" s="20">
        <v>8.3030198702738325E-2</v>
      </c>
      <c r="BG12" s="20">
        <v>9.1413422342093403E-2</v>
      </c>
    </row>
    <row r="13" spans="2:61" ht="19" customHeight="1" x14ac:dyDescent="0.35">
      <c r="B13" s="22" t="s">
        <v>214</v>
      </c>
      <c r="C13" s="20">
        <v>7.2940525416738122E-2</v>
      </c>
      <c r="D13" s="20">
        <v>6.390796513376687E-2</v>
      </c>
      <c r="E13" s="20">
        <v>5.769502260725639E-2</v>
      </c>
      <c r="F13" s="20">
        <v>7.0790923168254777E-2</v>
      </c>
      <c r="G13" s="20">
        <v>8.5346319509330734E-2</v>
      </c>
      <c r="H13" s="20">
        <v>9.1580695312765664E-2</v>
      </c>
      <c r="I13" s="20">
        <v>7.0538921927794901E-2</v>
      </c>
      <c r="K13" s="20">
        <v>6.9042469375178259E-2</v>
      </c>
      <c r="L13" s="20">
        <v>7.7064052984546716E-2</v>
      </c>
      <c r="N13" s="20">
        <v>6.655047381101524E-2</v>
      </c>
      <c r="O13" s="20">
        <v>0.1108795335499678</v>
      </c>
      <c r="P13" s="20">
        <v>0.1114812298402743</v>
      </c>
      <c r="Q13" s="20">
        <v>2.2171444432163741E-2</v>
      </c>
      <c r="R13" s="20">
        <v>7.188692990720684E-2</v>
      </c>
      <c r="S13" s="20">
        <v>5.0771905504601617E-2</v>
      </c>
      <c r="T13" s="20">
        <v>6.4469017252487298E-2</v>
      </c>
      <c r="U13" s="20">
        <v>9.7896760368658145E-2</v>
      </c>
      <c r="V13" s="20">
        <v>7.3274239999260402E-2</v>
      </c>
      <c r="W13" s="20">
        <v>5.6578654334085293E-2</v>
      </c>
      <c r="X13" s="20">
        <v>9.667053008062261E-2</v>
      </c>
      <c r="Y13" s="20">
        <v>7.2400579126846915E-2</v>
      </c>
      <c r="AA13" s="20">
        <v>4.2781915192397532E-2</v>
      </c>
      <c r="AB13" s="20">
        <v>6.2583325307753276E-2</v>
      </c>
      <c r="AC13" s="20">
        <v>9.8921057581080968E-2</v>
      </c>
      <c r="AD13" s="20">
        <v>9.3585443148917424E-2</v>
      </c>
      <c r="AF13" s="20">
        <v>9.5206960041032337E-2</v>
      </c>
      <c r="AG13" s="20">
        <v>2.8226985389224371E-2</v>
      </c>
      <c r="AH13" s="20">
        <v>4.9508799916452913E-2</v>
      </c>
      <c r="AI13" s="20">
        <v>5.7475581738614792E-2</v>
      </c>
      <c r="AJ13" s="20">
        <v>0.21024746086093449</v>
      </c>
      <c r="AK13" s="20">
        <v>5.6176260653037581E-2</v>
      </c>
      <c r="AL13" s="20">
        <v>8.8297981865551517E-2</v>
      </c>
      <c r="AM13" s="20">
        <v>0.1345601436377164</v>
      </c>
      <c r="AN13" s="20">
        <v>8.6955098711247847E-2</v>
      </c>
      <c r="AP13" s="20">
        <v>8.3686714333293125E-2</v>
      </c>
      <c r="AQ13" s="20">
        <v>4.9482566518403638E-2</v>
      </c>
      <c r="AR13" s="20">
        <v>3.4560853363668168E-2</v>
      </c>
      <c r="AS13" s="20">
        <v>4.5787219065953837E-2</v>
      </c>
      <c r="AT13" s="20">
        <v>0.13501852621668639</v>
      </c>
      <c r="AU13" s="20">
        <v>4.6377813109620268E-2</v>
      </c>
      <c r="AV13" s="20">
        <v>0.18831952564438939</v>
      </c>
      <c r="AW13" s="20">
        <v>7.1960275017390718E-2</v>
      </c>
      <c r="AY13" s="20">
        <v>7.135758006689584E-2</v>
      </c>
      <c r="AZ13" s="20">
        <v>2.1602070391996759E-2</v>
      </c>
      <c r="BA13" s="20">
        <v>4.6173657425931179E-2</v>
      </c>
      <c r="BB13" s="20">
        <v>4.0947311877551407E-2</v>
      </c>
      <c r="BC13" s="20">
        <v>0.13472362124070431</v>
      </c>
      <c r="BD13" s="20">
        <v>4.0757650966918357E-2</v>
      </c>
      <c r="BE13" s="20">
        <v>0.1247696856855777</v>
      </c>
      <c r="BF13" s="20">
        <v>7.3288903399679056E-2</v>
      </c>
      <c r="BG13" s="20">
        <v>7.5390707662470649E-2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218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0.2178739874695006</v>
      </c>
      <c r="D9" s="20">
        <v>0.17560798629276739</v>
      </c>
      <c r="E9" s="20">
        <v>0.21667024890927589</v>
      </c>
      <c r="F9" s="20">
        <v>0.16342073903702831</v>
      </c>
      <c r="G9" s="20">
        <v>0.23031064792400199</v>
      </c>
      <c r="H9" s="20">
        <v>0.2405035942550092</v>
      </c>
      <c r="I9" s="20">
        <v>0.26573659352368939</v>
      </c>
      <c r="K9" s="20">
        <v>0.23803405169566461</v>
      </c>
      <c r="L9" s="20">
        <v>0.1967818243739991</v>
      </c>
      <c r="N9" s="20">
        <v>0.19923721964906679</v>
      </c>
      <c r="O9" s="20">
        <v>0.26982230928344819</v>
      </c>
      <c r="P9" s="20">
        <v>0.26311602631246639</v>
      </c>
      <c r="Q9" s="20">
        <v>0.1940315971100546</v>
      </c>
      <c r="R9" s="20">
        <v>0.17469756224049479</v>
      </c>
      <c r="S9" s="20">
        <v>0.19387706627805451</v>
      </c>
      <c r="T9" s="20">
        <v>0.31219777687150652</v>
      </c>
      <c r="U9" s="20">
        <v>0.16692710992829801</v>
      </c>
      <c r="V9" s="20">
        <v>0.23921637313672539</v>
      </c>
      <c r="W9" s="20">
        <v>0.22606377949597101</v>
      </c>
      <c r="X9" s="20">
        <v>0.18936477921527689</v>
      </c>
      <c r="Y9" s="20">
        <v>0.2364355447250496</v>
      </c>
      <c r="AA9" s="20">
        <v>0.1907867267943098</v>
      </c>
      <c r="AB9" s="20">
        <v>0.23009266394937411</v>
      </c>
      <c r="AC9" s="20">
        <v>0.2344504936819318</v>
      </c>
      <c r="AD9" s="20">
        <v>0.22041036458023361</v>
      </c>
      <c r="AF9" s="20">
        <v>0.34325730260355081</v>
      </c>
      <c r="AG9" s="20">
        <v>0.14918767029018751</v>
      </c>
      <c r="AH9" s="20">
        <v>0.17477613990583679</v>
      </c>
      <c r="AI9" s="20">
        <v>0.1662517029569768</v>
      </c>
      <c r="AJ9" s="20">
        <v>0.4017367973449017</v>
      </c>
      <c r="AK9" s="20">
        <v>0.1884448228713845</v>
      </c>
      <c r="AL9" s="20">
        <v>0.14110970653309479</v>
      </c>
      <c r="AM9" s="20">
        <v>0.13510229138435481</v>
      </c>
      <c r="AN9" s="20">
        <v>0.207120620282262</v>
      </c>
      <c r="AP9" s="20">
        <v>0.33582521560741357</v>
      </c>
      <c r="AQ9" s="20">
        <v>0.17388917073656979</v>
      </c>
      <c r="AR9" s="20">
        <v>0.1266616423381742</v>
      </c>
      <c r="AS9" s="20">
        <v>0.1909171555195365</v>
      </c>
      <c r="AT9" s="20">
        <v>0.34063389132443739</v>
      </c>
      <c r="AU9" s="20">
        <v>0.1264582500540585</v>
      </c>
      <c r="AV9" s="20">
        <v>7.7405628490121725E-2</v>
      </c>
      <c r="AW9" s="20">
        <v>0.16905340159528481</v>
      </c>
      <c r="AY9" s="20">
        <v>0.26795239330218967</v>
      </c>
      <c r="AZ9" s="20">
        <v>0.15281662491079889</v>
      </c>
      <c r="BA9" s="20">
        <v>0.1575248262094375</v>
      </c>
      <c r="BB9" s="20">
        <v>0.17657835733555849</v>
      </c>
      <c r="BC9" s="20">
        <v>0.35567809458678512</v>
      </c>
      <c r="BD9" s="20">
        <v>0.1550116259032886</v>
      </c>
      <c r="BE9" s="20">
        <v>0.11452329342713009</v>
      </c>
      <c r="BF9" s="20">
        <v>0.1022067142594546</v>
      </c>
      <c r="BG9" s="20">
        <v>0.26815649715695711</v>
      </c>
    </row>
    <row r="10" spans="2:61" ht="19" customHeight="1" x14ac:dyDescent="0.35">
      <c r="B10" s="22" t="s">
        <v>211</v>
      </c>
      <c r="C10" s="20">
        <v>0.22189121380444429</v>
      </c>
      <c r="D10" s="20">
        <v>0.27274049479266149</v>
      </c>
      <c r="E10" s="20">
        <v>0.21342721420618441</v>
      </c>
      <c r="F10" s="20">
        <v>0.21569357243748921</v>
      </c>
      <c r="G10" s="20">
        <v>0.21931532113122679</v>
      </c>
      <c r="H10" s="20">
        <v>0.18939736237428029</v>
      </c>
      <c r="I10" s="20">
        <v>0.22371850194338441</v>
      </c>
      <c r="K10" s="20">
        <v>0.2347802912506351</v>
      </c>
      <c r="L10" s="20">
        <v>0.2102080569490816</v>
      </c>
      <c r="N10" s="20">
        <v>0.21295816680184301</v>
      </c>
      <c r="O10" s="20">
        <v>0.13726230580285209</v>
      </c>
      <c r="P10" s="20">
        <v>0.17743790814987481</v>
      </c>
      <c r="Q10" s="20">
        <v>0.21413514307453221</v>
      </c>
      <c r="R10" s="20">
        <v>0.28817096593740937</v>
      </c>
      <c r="S10" s="20">
        <v>0.20659449907802241</v>
      </c>
      <c r="T10" s="20">
        <v>0.2401093404146703</v>
      </c>
      <c r="U10" s="20">
        <v>0.2316002151329237</v>
      </c>
      <c r="V10" s="20">
        <v>0.23394839285503041</v>
      </c>
      <c r="W10" s="20">
        <v>0.1824076667955136</v>
      </c>
      <c r="X10" s="20">
        <v>0.19637892476894139</v>
      </c>
      <c r="Y10" s="20">
        <v>0.25697138934951558</v>
      </c>
      <c r="AA10" s="20">
        <v>0.227395061627017</v>
      </c>
      <c r="AB10" s="20">
        <v>0.19125632177661231</v>
      </c>
      <c r="AC10" s="20">
        <v>0.23815490291389821</v>
      </c>
      <c r="AD10" s="20">
        <v>0.23408877491305399</v>
      </c>
      <c r="AF10" s="20">
        <v>0.24616179680253511</v>
      </c>
      <c r="AG10" s="20">
        <v>0.21434813146399481</v>
      </c>
      <c r="AH10" s="20">
        <v>0.2006292243086697</v>
      </c>
      <c r="AI10" s="20">
        <v>0.32491745778102948</v>
      </c>
      <c r="AJ10" s="20">
        <v>0.22256418522804419</v>
      </c>
      <c r="AK10" s="20">
        <v>0.26993418911413752</v>
      </c>
      <c r="AL10" s="20">
        <v>0.18229516701436221</v>
      </c>
      <c r="AM10" s="20">
        <v>0.17141921728651649</v>
      </c>
      <c r="AN10" s="20">
        <v>0.19172660231979541</v>
      </c>
      <c r="AP10" s="20">
        <v>0.27464688442634622</v>
      </c>
      <c r="AQ10" s="20">
        <v>0.18581560323095031</v>
      </c>
      <c r="AR10" s="20">
        <v>0.22435047858624849</v>
      </c>
      <c r="AS10" s="20">
        <v>0.25138992315883762</v>
      </c>
      <c r="AT10" s="20">
        <v>0.28128489224006892</v>
      </c>
      <c r="AU10" s="20">
        <v>0.26788483455081319</v>
      </c>
      <c r="AV10" s="20">
        <v>0.13646469119590321</v>
      </c>
      <c r="AW10" s="20">
        <v>0.18245228064969499</v>
      </c>
      <c r="AY10" s="20">
        <v>0.28909290545297578</v>
      </c>
      <c r="AZ10" s="20">
        <v>0.17829110302965509</v>
      </c>
      <c r="BA10" s="20">
        <v>0.20774224281405201</v>
      </c>
      <c r="BB10" s="20">
        <v>0.241560060624218</v>
      </c>
      <c r="BC10" s="20">
        <v>0.2493820594164379</v>
      </c>
      <c r="BD10" s="20">
        <v>0.26085812823763938</v>
      </c>
      <c r="BE10" s="20">
        <v>0.1475040749817198</v>
      </c>
      <c r="BF10" s="20">
        <v>0.17660724174444181</v>
      </c>
      <c r="BG10" s="20">
        <v>0.20119715373169861</v>
      </c>
    </row>
    <row r="11" spans="2:61" ht="32" customHeight="1" x14ac:dyDescent="0.35">
      <c r="B11" s="22" t="s">
        <v>212</v>
      </c>
      <c r="C11" s="20">
        <v>0.32485338714388601</v>
      </c>
      <c r="D11" s="20">
        <v>0.33815155941507352</v>
      </c>
      <c r="E11" s="20">
        <v>0.33030759943362697</v>
      </c>
      <c r="F11" s="20">
        <v>0.36200535136747009</v>
      </c>
      <c r="G11" s="20">
        <v>0.33626415230264117</v>
      </c>
      <c r="H11" s="20">
        <v>0.31336222330891339</v>
      </c>
      <c r="I11" s="20">
        <v>0.28009552250693098</v>
      </c>
      <c r="K11" s="20">
        <v>0.28850541495373511</v>
      </c>
      <c r="L11" s="20">
        <v>0.35986628819669653</v>
      </c>
      <c r="N11" s="20">
        <v>0.32716261955089782</v>
      </c>
      <c r="O11" s="20">
        <v>0.35381931606019701</v>
      </c>
      <c r="P11" s="20">
        <v>0.3796376168537639</v>
      </c>
      <c r="Q11" s="20">
        <v>0.35404060503086371</v>
      </c>
      <c r="R11" s="20">
        <v>0.24584781306357911</v>
      </c>
      <c r="S11" s="20">
        <v>0.37787945120943622</v>
      </c>
      <c r="T11" s="20">
        <v>0.19392572770505309</v>
      </c>
      <c r="U11" s="20">
        <v>0.36744804247496349</v>
      </c>
      <c r="V11" s="20">
        <v>0.31429468563039509</v>
      </c>
      <c r="W11" s="20">
        <v>0.35537080886241079</v>
      </c>
      <c r="X11" s="20">
        <v>0.37791269622278462</v>
      </c>
      <c r="Y11" s="20">
        <v>0.30321701036578202</v>
      </c>
      <c r="AA11" s="20">
        <v>0.30151886604322342</v>
      </c>
      <c r="AB11" s="20">
        <v>0.3352165844865978</v>
      </c>
      <c r="AC11" s="20">
        <v>0.33496296977503232</v>
      </c>
      <c r="AD11" s="20">
        <v>0.32850918785134331</v>
      </c>
      <c r="AF11" s="20">
        <v>0.23992085694057519</v>
      </c>
      <c r="AG11" s="20">
        <v>0.31110525507913278</v>
      </c>
      <c r="AH11" s="20">
        <v>0.34181645949112371</v>
      </c>
      <c r="AI11" s="20">
        <v>0.27923476675862352</v>
      </c>
      <c r="AJ11" s="20">
        <v>0.2079866859995568</v>
      </c>
      <c r="AK11" s="20">
        <v>0.31550755749350889</v>
      </c>
      <c r="AL11" s="20">
        <v>0.48652515704465898</v>
      </c>
      <c r="AM11" s="20">
        <v>0.52524227906613952</v>
      </c>
      <c r="AN11" s="20">
        <v>0.36663106365867559</v>
      </c>
      <c r="AP11" s="20">
        <v>0.25345888127345129</v>
      </c>
      <c r="AQ11" s="20">
        <v>0.30328069614225178</v>
      </c>
      <c r="AR11" s="20">
        <v>0.34163833008469519</v>
      </c>
      <c r="AS11" s="20">
        <v>0.3540950589147811</v>
      </c>
      <c r="AT11" s="20">
        <v>0.22759139176827381</v>
      </c>
      <c r="AU11" s="20">
        <v>0.3737496543511189</v>
      </c>
      <c r="AV11" s="20">
        <v>0.58277734375501045</v>
      </c>
      <c r="AW11" s="20">
        <v>0.43783336857804239</v>
      </c>
      <c r="AY11" s="20">
        <v>0.25713132781454051</v>
      </c>
      <c r="AZ11" s="20">
        <v>0.2624109477738274</v>
      </c>
      <c r="BA11" s="20">
        <v>0.35417112104778131</v>
      </c>
      <c r="BB11" s="20">
        <v>0.34102960663423237</v>
      </c>
      <c r="BC11" s="20">
        <v>0.26353722215614289</v>
      </c>
      <c r="BD11" s="20">
        <v>0.38446382011232988</v>
      </c>
      <c r="BE11" s="20">
        <v>0.53016047964240764</v>
      </c>
      <c r="BF11" s="20">
        <v>0.51401505863144059</v>
      </c>
      <c r="BG11" s="20">
        <v>0.33599642181419531</v>
      </c>
    </row>
    <row r="12" spans="2:61" ht="19" customHeight="1" x14ac:dyDescent="0.35">
      <c r="B12" s="22" t="s">
        <v>213</v>
      </c>
      <c r="C12" s="20">
        <v>0.15256715127087769</v>
      </c>
      <c r="D12" s="20">
        <v>0.16447882984083681</v>
      </c>
      <c r="E12" s="20">
        <v>0.14263293866189461</v>
      </c>
      <c r="F12" s="20">
        <v>0.1480767564809562</v>
      </c>
      <c r="G12" s="20">
        <v>0.1487896426626501</v>
      </c>
      <c r="H12" s="20">
        <v>0.17620723298969621</v>
      </c>
      <c r="I12" s="20">
        <v>0.14352704224488119</v>
      </c>
      <c r="K12" s="20">
        <v>0.15806166674216851</v>
      </c>
      <c r="L12" s="20">
        <v>0.14783103227629019</v>
      </c>
      <c r="N12" s="20">
        <v>0.1726666320108862</v>
      </c>
      <c r="O12" s="20">
        <v>0.14363279201969431</v>
      </c>
      <c r="P12" s="20">
        <v>0.108506643524293</v>
      </c>
      <c r="Q12" s="20">
        <v>0.16166207127779389</v>
      </c>
      <c r="R12" s="20">
        <v>0.1811404601344371</v>
      </c>
      <c r="S12" s="20">
        <v>0.1361476810341801</v>
      </c>
      <c r="T12" s="20">
        <v>0.17659332190238899</v>
      </c>
      <c r="U12" s="20">
        <v>0.15458717322913779</v>
      </c>
      <c r="V12" s="20">
        <v>0.1449296537359232</v>
      </c>
      <c r="W12" s="20">
        <v>0.13981177479964821</v>
      </c>
      <c r="X12" s="20">
        <v>0.16461916337330479</v>
      </c>
      <c r="Y12" s="20">
        <v>0.1345976907806746</v>
      </c>
      <c r="AA12" s="20">
        <v>0.18921081642785531</v>
      </c>
      <c r="AB12" s="20">
        <v>0.15719586936203381</v>
      </c>
      <c r="AC12" s="20">
        <v>0.12424190744289861</v>
      </c>
      <c r="AD12" s="20">
        <v>0.13356248414145561</v>
      </c>
      <c r="AF12" s="20">
        <v>0.1051465405590159</v>
      </c>
      <c r="AG12" s="20">
        <v>0.2170230128993195</v>
      </c>
      <c r="AH12" s="20">
        <v>0.22256835453904469</v>
      </c>
      <c r="AI12" s="20">
        <v>0.14703360356588871</v>
      </c>
      <c r="AJ12" s="20">
        <v>9.2762189725558233E-2</v>
      </c>
      <c r="AK12" s="20">
        <v>0.19086481354274731</v>
      </c>
      <c r="AL12" s="20">
        <v>0.10471962613851581</v>
      </c>
      <c r="AM12" s="20">
        <v>2.6888443297537021E-2</v>
      </c>
      <c r="AN12" s="20">
        <v>0.16426307132526469</v>
      </c>
      <c r="AP12" s="20">
        <v>9.4555050672283536E-2</v>
      </c>
      <c r="AQ12" s="20">
        <v>0.22149545547119889</v>
      </c>
      <c r="AR12" s="20">
        <v>0.2414585592741863</v>
      </c>
      <c r="AS12" s="20">
        <v>0.14687045683731459</v>
      </c>
      <c r="AT12" s="20">
        <v>8.4367907059973213E-2</v>
      </c>
      <c r="AU12" s="20">
        <v>0.19356164160312711</v>
      </c>
      <c r="AV12" s="20">
        <v>3.396948638280798E-2</v>
      </c>
      <c r="AW12" s="20">
        <v>0.1190952787878156</v>
      </c>
      <c r="AY12" s="20">
        <v>0.1257978315746193</v>
      </c>
      <c r="AZ12" s="20">
        <v>0.24585054331123121</v>
      </c>
      <c r="BA12" s="20">
        <v>0.23875560184741629</v>
      </c>
      <c r="BB12" s="20">
        <v>0.1960823432234943</v>
      </c>
      <c r="BC12" s="20">
        <v>8.5767543248150807E-2</v>
      </c>
      <c r="BD12" s="20">
        <v>0.165967610117215</v>
      </c>
      <c r="BE12" s="20">
        <v>6.9103160135442362E-2</v>
      </c>
      <c r="BF12" s="20">
        <v>8.9516141644700592E-2</v>
      </c>
      <c r="BG12" s="20">
        <v>0.14445559089045421</v>
      </c>
    </row>
    <row r="13" spans="2:61" ht="19" customHeight="1" x14ac:dyDescent="0.35">
      <c r="B13" s="22" t="s">
        <v>214</v>
      </c>
      <c r="C13" s="20">
        <v>8.2814260311291507E-2</v>
      </c>
      <c r="D13" s="20">
        <v>4.9021129658660921E-2</v>
      </c>
      <c r="E13" s="20">
        <v>9.6961998789018108E-2</v>
      </c>
      <c r="F13" s="20">
        <v>0.1108035806770561</v>
      </c>
      <c r="G13" s="20">
        <v>6.5320235979479932E-2</v>
      </c>
      <c r="H13" s="20">
        <v>8.0529587072100825E-2</v>
      </c>
      <c r="I13" s="20">
        <v>8.6922339781114008E-2</v>
      </c>
      <c r="K13" s="20">
        <v>8.0618575357796554E-2</v>
      </c>
      <c r="L13" s="20">
        <v>8.5312798203932602E-2</v>
      </c>
      <c r="N13" s="20">
        <v>8.7975361987306364E-2</v>
      </c>
      <c r="O13" s="20">
        <v>9.5463276833808453E-2</v>
      </c>
      <c r="P13" s="20">
        <v>7.1301805159601717E-2</v>
      </c>
      <c r="Q13" s="20">
        <v>7.6130583506755597E-2</v>
      </c>
      <c r="R13" s="20">
        <v>0.11014319862407949</v>
      </c>
      <c r="S13" s="20">
        <v>8.55013024003069E-2</v>
      </c>
      <c r="T13" s="20">
        <v>7.7173833106381151E-2</v>
      </c>
      <c r="U13" s="20">
        <v>7.9437459234677016E-2</v>
      </c>
      <c r="V13" s="20">
        <v>6.761089464192567E-2</v>
      </c>
      <c r="W13" s="20">
        <v>9.6345970046456217E-2</v>
      </c>
      <c r="X13" s="20">
        <v>7.17244364196922E-2</v>
      </c>
      <c r="Y13" s="20">
        <v>6.8778364778978321E-2</v>
      </c>
      <c r="AA13" s="20">
        <v>9.1088529107594657E-2</v>
      </c>
      <c r="AB13" s="20">
        <v>8.6238560425382083E-2</v>
      </c>
      <c r="AC13" s="20">
        <v>6.818972618623903E-2</v>
      </c>
      <c r="AD13" s="20">
        <v>8.3429188513913455E-2</v>
      </c>
      <c r="AF13" s="20">
        <v>6.5513503094323189E-2</v>
      </c>
      <c r="AG13" s="20">
        <v>0.1083359302673652</v>
      </c>
      <c r="AH13" s="20">
        <v>6.0209821755325223E-2</v>
      </c>
      <c r="AI13" s="20">
        <v>8.2562468937481384E-2</v>
      </c>
      <c r="AJ13" s="20">
        <v>7.4950141701939296E-2</v>
      </c>
      <c r="AK13" s="20">
        <v>3.5248616978221979E-2</v>
      </c>
      <c r="AL13" s="20">
        <v>8.5350343269368203E-2</v>
      </c>
      <c r="AM13" s="20">
        <v>0.14134776896545229</v>
      </c>
      <c r="AN13" s="20">
        <v>7.0258642414002412E-2</v>
      </c>
      <c r="AP13" s="20">
        <v>4.1513968020505311E-2</v>
      </c>
      <c r="AQ13" s="20">
        <v>0.1155190744190291</v>
      </c>
      <c r="AR13" s="20">
        <v>6.5890989716695922E-2</v>
      </c>
      <c r="AS13" s="20">
        <v>5.6727405569530112E-2</v>
      </c>
      <c r="AT13" s="20">
        <v>6.6121917607246658E-2</v>
      </c>
      <c r="AU13" s="20">
        <v>3.834561944088237E-2</v>
      </c>
      <c r="AV13" s="20">
        <v>0.1693828501761569</v>
      </c>
      <c r="AW13" s="20">
        <v>9.156567038916219E-2</v>
      </c>
      <c r="AY13" s="20">
        <v>6.0025541855674977E-2</v>
      </c>
      <c r="AZ13" s="20">
        <v>0.16063078097448749</v>
      </c>
      <c r="BA13" s="20">
        <v>4.1806208081312808E-2</v>
      </c>
      <c r="BB13" s="20">
        <v>4.4749632182496793E-2</v>
      </c>
      <c r="BC13" s="20">
        <v>4.5635080592483258E-2</v>
      </c>
      <c r="BD13" s="20">
        <v>3.3698815629527201E-2</v>
      </c>
      <c r="BE13" s="20">
        <v>0.1387089918133001</v>
      </c>
      <c r="BF13" s="20">
        <v>0.1176548437199624</v>
      </c>
      <c r="BG13" s="20">
        <v>5.0194336406694823E-2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219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210</v>
      </c>
      <c r="C9" s="20">
        <v>0.31250889169800511</v>
      </c>
      <c r="D9" s="20">
        <v>0.23140525069418499</v>
      </c>
      <c r="E9" s="20">
        <v>0.2497969423185567</v>
      </c>
      <c r="F9" s="20">
        <v>0.25092947128219972</v>
      </c>
      <c r="G9" s="20">
        <v>0.31545098906551489</v>
      </c>
      <c r="H9" s="20">
        <v>0.38263782808811792</v>
      </c>
      <c r="I9" s="20">
        <v>0.4176188998926546</v>
      </c>
      <c r="K9" s="20">
        <v>0.33598488280577699</v>
      </c>
      <c r="L9" s="20">
        <v>0.28855858253942113</v>
      </c>
      <c r="N9" s="20">
        <v>0.28788472240768359</v>
      </c>
      <c r="O9" s="20">
        <v>0.26583222070233048</v>
      </c>
      <c r="P9" s="20">
        <v>0.35467792729292291</v>
      </c>
      <c r="Q9" s="20">
        <v>0.28987966237391249</v>
      </c>
      <c r="R9" s="20">
        <v>0.28319354925225881</v>
      </c>
      <c r="S9" s="20">
        <v>0.29789561047564173</v>
      </c>
      <c r="T9" s="20">
        <v>0.31434811507941979</v>
      </c>
      <c r="U9" s="20">
        <v>0.31510793728245828</v>
      </c>
      <c r="V9" s="20">
        <v>0.29625714009599591</v>
      </c>
      <c r="W9" s="20">
        <v>0.32475360794258989</v>
      </c>
      <c r="X9" s="20">
        <v>0.3465847345575645</v>
      </c>
      <c r="Y9" s="20">
        <v>0.36113286832744451</v>
      </c>
      <c r="AA9" s="20">
        <v>0.30893710245180828</v>
      </c>
      <c r="AB9" s="20">
        <v>0.32678724926978292</v>
      </c>
      <c r="AC9" s="20">
        <v>0.32510162685014882</v>
      </c>
      <c r="AD9" s="20">
        <v>0.29128684669387578</v>
      </c>
      <c r="AF9" s="20">
        <v>0.44862022980024502</v>
      </c>
      <c r="AG9" s="20">
        <v>0.25593259844844862</v>
      </c>
      <c r="AH9" s="20">
        <v>0.30161927969292379</v>
      </c>
      <c r="AI9" s="20">
        <v>0.21973983020920851</v>
      </c>
      <c r="AJ9" s="20">
        <v>0.44393972906109169</v>
      </c>
      <c r="AK9" s="20">
        <v>0.29035985129377517</v>
      </c>
      <c r="AL9" s="20">
        <v>0.23892919453495601</v>
      </c>
      <c r="AM9" s="20">
        <v>9.9261683240576284E-2</v>
      </c>
      <c r="AN9" s="20">
        <v>0.28686473892614478</v>
      </c>
      <c r="AP9" s="20">
        <v>0.41105748241972101</v>
      </c>
      <c r="AQ9" s="20">
        <v>0.26913804737473118</v>
      </c>
      <c r="AR9" s="20">
        <v>0.27455588512685247</v>
      </c>
      <c r="AS9" s="20">
        <v>0.21867368494071679</v>
      </c>
      <c r="AT9" s="20">
        <v>0.4619268215409616</v>
      </c>
      <c r="AU9" s="20">
        <v>0.25546677397855577</v>
      </c>
      <c r="AV9" s="20">
        <v>0.10817117881121539</v>
      </c>
      <c r="AW9" s="20">
        <v>0.26898883666574791</v>
      </c>
      <c r="AY9" s="20">
        <v>0.34780723381693041</v>
      </c>
      <c r="AZ9" s="20">
        <v>0.26657800842063689</v>
      </c>
      <c r="BA9" s="20">
        <v>0.3024672410109227</v>
      </c>
      <c r="BB9" s="20">
        <v>0.21762320512886599</v>
      </c>
      <c r="BC9" s="20">
        <v>0.43681576916790532</v>
      </c>
      <c r="BD9" s="20">
        <v>0.30249533693839847</v>
      </c>
      <c r="BE9" s="20">
        <v>0.23258294814332739</v>
      </c>
      <c r="BF9" s="20">
        <v>0.239621685626661</v>
      </c>
      <c r="BG9" s="20">
        <v>0.31120950386291818</v>
      </c>
    </row>
    <row r="10" spans="2:61" ht="19" customHeight="1" x14ac:dyDescent="0.35">
      <c r="B10" s="22" t="s">
        <v>211</v>
      </c>
      <c r="C10" s="20">
        <v>0.34401684107504321</v>
      </c>
      <c r="D10" s="20">
        <v>0.33138378547948888</v>
      </c>
      <c r="E10" s="20">
        <v>0.33422737677605507</v>
      </c>
      <c r="F10" s="20">
        <v>0.31537155779703702</v>
      </c>
      <c r="G10" s="20">
        <v>0.33901195727005418</v>
      </c>
      <c r="H10" s="20">
        <v>0.40493157632858923</v>
      </c>
      <c r="I10" s="20">
        <v>0.34673077619954218</v>
      </c>
      <c r="K10" s="20">
        <v>0.35962531325985969</v>
      </c>
      <c r="L10" s="20">
        <v>0.33018608716186082</v>
      </c>
      <c r="N10" s="20">
        <v>0.32259941806162612</v>
      </c>
      <c r="O10" s="20">
        <v>0.41676960980765798</v>
      </c>
      <c r="P10" s="20">
        <v>0.30533422836179952</v>
      </c>
      <c r="Q10" s="20">
        <v>0.3585531111230853</v>
      </c>
      <c r="R10" s="20">
        <v>0.39494686725215189</v>
      </c>
      <c r="S10" s="20">
        <v>0.35418228073711278</v>
      </c>
      <c r="T10" s="20">
        <v>0.35340893710603322</v>
      </c>
      <c r="U10" s="20">
        <v>0.30536770941725822</v>
      </c>
      <c r="V10" s="20">
        <v>0.3663523139453157</v>
      </c>
      <c r="W10" s="20">
        <v>0.29945953847083862</v>
      </c>
      <c r="X10" s="20">
        <v>0.34662675303478541</v>
      </c>
      <c r="Y10" s="20">
        <v>0.34397235150565059</v>
      </c>
      <c r="AA10" s="20">
        <v>0.38904011780298398</v>
      </c>
      <c r="AB10" s="20">
        <v>0.33207504191654802</v>
      </c>
      <c r="AC10" s="20">
        <v>0.34301313666886762</v>
      </c>
      <c r="AD10" s="20">
        <v>0.30691102240048079</v>
      </c>
      <c r="AF10" s="20">
        <v>0.32493743582341089</v>
      </c>
      <c r="AG10" s="20">
        <v>0.39501351946214203</v>
      </c>
      <c r="AH10" s="20">
        <v>0.43921553215733239</v>
      </c>
      <c r="AI10" s="20">
        <v>0.37611095665949568</v>
      </c>
      <c r="AJ10" s="20">
        <v>0.3450474893403162</v>
      </c>
      <c r="AK10" s="20">
        <v>0.32806211506912208</v>
      </c>
      <c r="AL10" s="20">
        <v>0.2470578660927448</v>
      </c>
      <c r="AM10" s="20">
        <v>0.27886891361198951</v>
      </c>
      <c r="AN10" s="20">
        <v>0.32752489017312603</v>
      </c>
      <c r="AP10" s="20">
        <v>0.36404922548707352</v>
      </c>
      <c r="AQ10" s="20">
        <v>0.36606266500443208</v>
      </c>
      <c r="AR10" s="20">
        <v>0.43788430171557963</v>
      </c>
      <c r="AS10" s="20">
        <v>0.41166061880444249</v>
      </c>
      <c r="AT10" s="20">
        <v>0.30481814953192748</v>
      </c>
      <c r="AU10" s="20">
        <v>0.34168062514700848</v>
      </c>
      <c r="AV10" s="20">
        <v>0.18931976023116989</v>
      </c>
      <c r="AW10" s="20">
        <v>0.27689523856507309</v>
      </c>
      <c r="AY10" s="20">
        <v>0.37857421449586082</v>
      </c>
      <c r="AZ10" s="20">
        <v>0.34909888759254631</v>
      </c>
      <c r="BA10" s="20">
        <v>0.45761769842910338</v>
      </c>
      <c r="BB10" s="20">
        <v>0.39184229971149298</v>
      </c>
      <c r="BC10" s="20">
        <v>0.30489088731630137</v>
      </c>
      <c r="BD10" s="20">
        <v>0.33303364023980331</v>
      </c>
      <c r="BE10" s="20">
        <v>0.1731461890935948</v>
      </c>
      <c r="BF10" s="20">
        <v>0.3545446587996377</v>
      </c>
      <c r="BG10" s="20">
        <v>0.33253109687445898</v>
      </c>
    </row>
    <row r="11" spans="2:61" ht="32" customHeight="1" x14ac:dyDescent="0.35">
      <c r="B11" s="22" t="s">
        <v>212</v>
      </c>
      <c r="C11" s="20">
        <v>0.24364142343030851</v>
      </c>
      <c r="D11" s="20">
        <v>0.31901891915323283</v>
      </c>
      <c r="E11" s="20">
        <v>0.2672697139125963</v>
      </c>
      <c r="F11" s="20">
        <v>0.30805468390595192</v>
      </c>
      <c r="G11" s="20">
        <v>0.27770309662911119</v>
      </c>
      <c r="H11" s="20">
        <v>0.14048822717089049</v>
      </c>
      <c r="I11" s="20">
        <v>0.16392662372179309</v>
      </c>
      <c r="K11" s="20">
        <v>0.21477091220442859</v>
      </c>
      <c r="L11" s="20">
        <v>0.27188243816856889</v>
      </c>
      <c r="N11" s="20">
        <v>0.25984663524684892</v>
      </c>
      <c r="O11" s="20">
        <v>0.1870016607465069</v>
      </c>
      <c r="P11" s="20">
        <v>0.25208094447739582</v>
      </c>
      <c r="Q11" s="20">
        <v>0.29770158408874497</v>
      </c>
      <c r="R11" s="20">
        <v>0.1909586899029653</v>
      </c>
      <c r="S11" s="20">
        <v>0.25322487277537159</v>
      </c>
      <c r="T11" s="20">
        <v>0.20570160894359699</v>
      </c>
      <c r="U11" s="20">
        <v>0.28267855309911483</v>
      </c>
      <c r="V11" s="20">
        <v>0.22023527321286529</v>
      </c>
      <c r="W11" s="20">
        <v>0.29700051390343418</v>
      </c>
      <c r="X11" s="20">
        <v>0.2598791018412796</v>
      </c>
      <c r="Y11" s="20">
        <v>0.2086703305050942</v>
      </c>
      <c r="AA11" s="20">
        <v>0.19660746775616239</v>
      </c>
      <c r="AB11" s="20">
        <v>0.24774093731667829</v>
      </c>
      <c r="AC11" s="20">
        <v>0.23313874408568819</v>
      </c>
      <c r="AD11" s="20">
        <v>0.30007258362833539</v>
      </c>
      <c r="AF11" s="20">
        <v>0.14645151355602351</v>
      </c>
      <c r="AG11" s="20">
        <v>0.24480239750343119</v>
      </c>
      <c r="AH11" s="20">
        <v>0.17239264848146199</v>
      </c>
      <c r="AI11" s="20">
        <v>0.30640950896196822</v>
      </c>
      <c r="AJ11" s="20">
        <v>0.12910556850474059</v>
      </c>
      <c r="AK11" s="20">
        <v>0.27817014167008408</v>
      </c>
      <c r="AL11" s="20">
        <v>0.39162935463653648</v>
      </c>
      <c r="AM11" s="20">
        <v>0.45861364312969288</v>
      </c>
      <c r="AN11" s="20">
        <v>0.27978588397911841</v>
      </c>
      <c r="AP11" s="20">
        <v>0.14356744651741291</v>
      </c>
      <c r="AQ11" s="20">
        <v>0.26044402366365821</v>
      </c>
      <c r="AR11" s="20">
        <v>0.18247334290861339</v>
      </c>
      <c r="AS11" s="20">
        <v>0.27326623480403672</v>
      </c>
      <c r="AT11" s="20">
        <v>0.15794415450681251</v>
      </c>
      <c r="AU11" s="20">
        <v>0.30735273450186978</v>
      </c>
      <c r="AV11" s="20">
        <v>0.50027179987373349</v>
      </c>
      <c r="AW11" s="20">
        <v>0.34047561524827968</v>
      </c>
      <c r="AY11" s="20">
        <v>0.1796344991108694</v>
      </c>
      <c r="AZ11" s="20">
        <v>0.26289171385382321</v>
      </c>
      <c r="BA11" s="20">
        <v>0.1770711569418599</v>
      </c>
      <c r="BB11" s="20">
        <v>0.30149154357699809</v>
      </c>
      <c r="BC11" s="20">
        <v>0.16539549398707859</v>
      </c>
      <c r="BD11" s="20">
        <v>0.29562547953873852</v>
      </c>
      <c r="BE11" s="20">
        <v>0.43249629169275727</v>
      </c>
      <c r="BF11" s="20">
        <v>0.31292931841083937</v>
      </c>
      <c r="BG11" s="20">
        <v>0.26148089229451732</v>
      </c>
    </row>
    <row r="12" spans="2:61" ht="19" customHeight="1" x14ac:dyDescent="0.35">
      <c r="B12" s="22" t="s">
        <v>213</v>
      </c>
      <c r="C12" s="20">
        <v>6.2423761109179528E-2</v>
      </c>
      <c r="D12" s="20">
        <v>6.7006287377872051E-2</v>
      </c>
      <c r="E12" s="20">
        <v>0.1029047387175816</v>
      </c>
      <c r="F12" s="20">
        <v>5.8598731322577799E-2</v>
      </c>
      <c r="G12" s="20">
        <v>4.9984444549281852E-2</v>
      </c>
      <c r="H12" s="20">
        <v>4.6953960219731153E-2</v>
      </c>
      <c r="I12" s="20">
        <v>5.0092292563799982E-2</v>
      </c>
      <c r="K12" s="20">
        <v>5.7991774622577777E-2</v>
      </c>
      <c r="L12" s="20">
        <v>6.6145693666977215E-2</v>
      </c>
      <c r="N12" s="20">
        <v>7.761631675397504E-2</v>
      </c>
      <c r="O12" s="20">
        <v>6.2412336217954882E-2</v>
      </c>
      <c r="P12" s="20">
        <v>3.7891478956868833E-2</v>
      </c>
      <c r="Q12" s="20">
        <v>2.2958063214214289E-2</v>
      </c>
      <c r="R12" s="20">
        <v>8.3296573271703034E-2</v>
      </c>
      <c r="S12" s="20">
        <v>6.1659426587352933E-2</v>
      </c>
      <c r="T12" s="20">
        <v>9.4411178682760458E-2</v>
      </c>
      <c r="U12" s="20">
        <v>4.631506368749156E-2</v>
      </c>
      <c r="V12" s="20">
        <v>6.9175216405972823E-2</v>
      </c>
      <c r="W12" s="20">
        <v>5.420061253350416E-2</v>
      </c>
      <c r="X12" s="20">
        <v>4.0521030355572397E-2</v>
      </c>
      <c r="Y12" s="20">
        <v>6.5629771462347011E-2</v>
      </c>
      <c r="AA12" s="20">
        <v>7.713071154768901E-2</v>
      </c>
      <c r="AB12" s="20">
        <v>5.400983446215666E-2</v>
      </c>
      <c r="AC12" s="20">
        <v>6.5258583681934088E-2</v>
      </c>
      <c r="AD12" s="20">
        <v>5.2970627509603047E-2</v>
      </c>
      <c r="AF12" s="20">
        <v>5.1654344922753601E-2</v>
      </c>
      <c r="AG12" s="20">
        <v>7.6196438222610602E-2</v>
      </c>
      <c r="AH12" s="20">
        <v>6.1508194964652069E-2</v>
      </c>
      <c r="AI12" s="20">
        <v>5.8415984404813277E-2</v>
      </c>
      <c r="AJ12" s="20">
        <v>3.4765288593278848E-2</v>
      </c>
      <c r="AK12" s="20">
        <v>7.7145924891104861E-2</v>
      </c>
      <c r="AL12" s="20">
        <v>6.8148423301855332E-2</v>
      </c>
      <c r="AM12" s="20">
        <v>6.311509764492941E-2</v>
      </c>
      <c r="AN12" s="20">
        <v>5.1469377525270532E-2</v>
      </c>
      <c r="AP12" s="20">
        <v>4.9199255704863831E-2</v>
      </c>
      <c r="AQ12" s="20">
        <v>7.7682701720565628E-2</v>
      </c>
      <c r="AR12" s="20">
        <v>6.9857392700293106E-2</v>
      </c>
      <c r="AS12" s="20">
        <v>5.5873312488637569E-2</v>
      </c>
      <c r="AT12" s="20">
        <v>5.0383389023502957E-2</v>
      </c>
      <c r="AU12" s="20">
        <v>6.6930478930098139E-2</v>
      </c>
      <c r="AV12" s="20">
        <v>2.1113976032379949E-2</v>
      </c>
      <c r="AW12" s="20">
        <v>6.2392864306452217E-2</v>
      </c>
      <c r="AY12" s="20">
        <v>4.8764102602463173E-2</v>
      </c>
      <c r="AZ12" s="20">
        <v>9.3023976392043517E-2</v>
      </c>
      <c r="BA12" s="20">
        <v>5.067742177723461E-2</v>
      </c>
      <c r="BB12" s="20">
        <v>6.4216183123245812E-2</v>
      </c>
      <c r="BC12" s="20">
        <v>5.7396196425706869E-2</v>
      </c>
      <c r="BD12" s="20">
        <v>4.3738255042312123E-2</v>
      </c>
      <c r="BE12" s="20">
        <v>6.4320293793061395E-2</v>
      </c>
      <c r="BF12" s="20">
        <v>3.8196444185566607E-2</v>
      </c>
      <c r="BG12" s="20">
        <v>6.6084065822697838E-2</v>
      </c>
    </row>
    <row r="13" spans="2:61" ht="19" customHeight="1" x14ac:dyDescent="0.35">
      <c r="B13" s="22" t="s">
        <v>214</v>
      </c>
      <c r="C13" s="20">
        <v>3.7409082687463617E-2</v>
      </c>
      <c r="D13" s="20">
        <v>5.118575729522138E-2</v>
      </c>
      <c r="E13" s="20">
        <v>4.5801228275210437E-2</v>
      </c>
      <c r="F13" s="20">
        <v>6.7045555692233472E-2</v>
      </c>
      <c r="G13" s="20">
        <v>1.7849512486037829E-2</v>
      </c>
      <c r="H13" s="20">
        <v>2.498840819267115E-2</v>
      </c>
      <c r="I13" s="20">
        <v>2.1631407622210181E-2</v>
      </c>
      <c r="K13" s="20">
        <v>3.1627117107356932E-2</v>
      </c>
      <c r="L13" s="20">
        <v>4.3227198463171967E-2</v>
      </c>
      <c r="N13" s="20">
        <v>5.2052907529866618E-2</v>
      </c>
      <c r="O13" s="20">
        <v>6.7984172525549683E-2</v>
      </c>
      <c r="P13" s="20">
        <v>5.0015420911012833E-2</v>
      </c>
      <c r="Q13" s="20">
        <v>3.090757920004289E-2</v>
      </c>
      <c r="R13" s="20">
        <v>4.7604320320920997E-2</v>
      </c>
      <c r="S13" s="20">
        <v>3.3037809424521003E-2</v>
      </c>
      <c r="T13" s="20">
        <v>3.2130160188189698E-2</v>
      </c>
      <c r="U13" s="20">
        <v>5.0530736513677253E-2</v>
      </c>
      <c r="V13" s="20">
        <v>4.798005633985012E-2</v>
      </c>
      <c r="W13" s="20">
        <v>2.4585727149632929E-2</v>
      </c>
      <c r="X13" s="20">
        <v>6.3883802107980274E-3</v>
      </c>
      <c r="Y13" s="20">
        <v>2.0594678199463881E-2</v>
      </c>
      <c r="AA13" s="20">
        <v>2.8284600441356469E-2</v>
      </c>
      <c r="AB13" s="20">
        <v>3.9386937034834063E-2</v>
      </c>
      <c r="AC13" s="20">
        <v>3.3487908713361297E-2</v>
      </c>
      <c r="AD13" s="20">
        <v>4.8758919767704793E-2</v>
      </c>
      <c r="AF13" s="20">
        <v>2.8336475897567041E-2</v>
      </c>
      <c r="AG13" s="20">
        <v>2.8055046363367499E-2</v>
      </c>
      <c r="AH13" s="20">
        <v>2.5264344703629791E-2</v>
      </c>
      <c r="AI13" s="20">
        <v>3.9323719764514369E-2</v>
      </c>
      <c r="AJ13" s="20">
        <v>4.7141924500572821E-2</v>
      </c>
      <c r="AK13" s="20">
        <v>2.6261967075913759E-2</v>
      </c>
      <c r="AL13" s="20">
        <v>5.4235161433907372E-2</v>
      </c>
      <c r="AM13" s="20">
        <v>0.10014066237281199</v>
      </c>
      <c r="AN13" s="20">
        <v>5.4355109396340501E-2</v>
      </c>
      <c r="AP13" s="20">
        <v>3.2126589870928549E-2</v>
      </c>
      <c r="AQ13" s="20">
        <v>2.6672562236612751E-2</v>
      </c>
      <c r="AR13" s="20">
        <v>3.5229077548661697E-2</v>
      </c>
      <c r="AS13" s="20">
        <v>4.0526148962166303E-2</v>
      </c>
      <c r="AT13" s="20">
        <v>2.492748539679537E-2</v>
      </c>
      <c r="AU13" s="20">
        <v>2.8569387442467779E-2</v>
      </c>
      <c r="AV13" s="20">
        <v>0.18112328505150149</v>
      </c>
      <c r="AW13" s="20">
        <v>5.1247445214447032E-2</v>
      </c>
      <c r="AY13" s="20">
        <v>4.5219949973876288E-2</v>
      </c>
      <c r="AZ13" s="20">
        <v>2.840741374095012E-2</v>
      </c>
      <c r="BA13" s="20">
        <v>1.216648184087948E-2</v>
      </c>
      <c r="BB13" s="20">
        <v>2.4826768459397089E-2</v>
      </c>
      <c r="BC13" s="20">
        <v>3.5501653103007708E-2</v>
      </c>
      <c r="BD13" s="20">
        <v>2.510728824074767E-2</v>
      </c>
      <c r="BE13" s="20">
        <v>9.7454277277259097E-2</v>
      </c>
      <c r="BF13" s="20">
        <v>5.4707892977295357E-2</v>
      </c>
      <c r="BG13" s="20">
        <v>2.8694441145407649E-2</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BI16"/>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220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46" customHeight="1" x14ac:dyDescent="0.35">
      <c r="B9" s="22" t="s">
        <v>221</v>
      </c>
      <c r="C9" s="20">
        <v>0.4786025403364817</v>
      </c>
      <c r="D9" s="20">
        <v>0.44456021684478458</v>
      </c>
      <c r="E9" s="20">
        <v>0.46694872954215688</v>
      </c>
      <c r="F9" s="20">
        <v>0.44540864334023478</v>
      </c>
      <c r="G9" s="20">
        <v>0.49995843157229442</v>
      </c>
      <c r="H9" s="20">
        <v>0.51582873085572767</v>
      </c>
      <c r="I9" s="20">
        <v>0.49532891369376902</v>
      </c>
      <c r="K9" s="20">
        <v>0.49974206127256648</v>
      </c>
      <c r="L9" s="20">
        <v>0.45675956036969978</v>
      </c>
      <c r="N9" s="20">
        <v>0.45335277884427999</v>
      </c>
      <c r="O9" s="20">
        <v>0.36102971079304469</v>
      </c>
      <c r="P9" s="20">
        <v>0.56382115873608385</v>
      </c>
      <c r="Q9" s="20">
        <v>0.51259307837574719</v>
      </c>
      <c r="R9" s="20">
        <v>0.5037724004922981</v>
      </c>
      <c r="S9" s="20">
        <v>0.50758242212741256</v>
      </c>
      <c r="T9" s="20">
        <v>0.52961506303480299</v>
      </c>
      <c r="U9" s="20">
        <v>0.46290635848049011</v>
      </c>
      <c r="V9" s="20">
        <v>0.45576519441970231</v>
      </c>
      <c r="W9" s="20">
        <v>0.46022198346753163</v>
      </c>
      <c r="X9" s="20">
        <v>0.47647782923669452</v>
      </c>
      <c r="Y9" s="20">
        <v>0.46373153484313068</v>
      </c>
      <c r="AA9" s="20">
        <v>0.48211019709899139</v>
      </c>
      <c r="AB9" s="20">
        <v>0.4548600543986982</v>
      </c>
      <c r="AC9" s="20">
        <v>0.54582590485077065</v>
      </c>
      <c r="AD9" s="20">
        <v>0.44161308081544642</v>
      </c>
      <c r="AF9" s="20">
        <v>0.56998063269003141</v>
      </c>
      <c r="AG9" s="20">
        <v>0.45424835511917411</v>
      </c>
      <c r="AH9" s="20">
        <v>0.41343405405003197</v>
      </c>
      <c r="AI9" s="20">
        <v>0.4942695154248411</v>
      </c>
      <c r="AJ9" s="20">
        <v>0.62050077920470148</v>
      </c>
      <c r="AK9" s="20">
        <v>0.49526825722064077</v>
      </c>
      <c r="AL9" s="20">
        <v>0.41057179340718303</v>
      </c>
      <c r="AM9" s="20">
        <v>0.30252016637300649</v>
      </c>
      <c r="AN9" s="20">
        <v>0.43179809435669569</v>
      </c>
      <c r="AP9" s="20">
        <v>0.5196717821978748</v>
      </c>
      <c r="AQ9" s="20">
        <v>0.46935959017134998</v>
      </c>
      <c r="AR9" s="20">
        <v>0.50543810634422437</v>
      </c>
      <c r="AS9" s="20">
        <v>0.54424121647426882</v>
      </c>
      <c r="AT9" s="20">
        <v>0.56335274226706089</v>
      </c>
      <c r="AU9" s="20">
        <v>0.50912380022527992</v>
      </c>
      <c r="AV9" s="20">
        <v>0.18447580332559549</v>
      </c>
      <c r="AW9" s="20">
        <v>0.39681866454241649</v>
      </c>
      <c r="AY9" s="20">
        <v>0.52319953371752859</v>
      </c>
      <c r="AZ9" s="20">
        <v>0.39590190569885092</v>
      </c>
      <c r="BA9" s="20">
        <v>0.48133688559806048</v>
      </c>
      <c r="BB9" s="20">
        <v>0.48899494128996479</v>
      </c>
      <c r="BC9" s="20">
        <v>0.61537529190294127</v>
      </c>
      <c r="BD9" s="20">
        <v>0.4465563200123685</v>
      </c>
      <c r="BE9" s="20">
        <v>0.2721125640814967</v>
      </c>
      <c r="BF9" s="20">
        <v>0.38723209737176501</v>
      </c>
      <c r="BG9" s="20">
        <v>0.47395499211383701</v>
      </c>
    </row>
    <row r="10" spans="2:61" ht="46" customHeight="1" x14ac:dyDescent="0.35">
      <c r="B10" s="22" t="s">
        <v>222</v>
      </c>
      <c r="C10" s="20">
        <v>0.34096463561264212</v>
      </c>
      <c r="D10" s="20">
        <v>0.40373753580401389</v>
      </c>
      <c r="E10" s="20">
        <v>0.36839502872991942</v>
      </c>
      <c r="F10" s="20">
        <v>0.31798777692602581</v>
      </c>
      <c r="G10" s="20">
        <v>0.28969365111153988</v>
      </c>
      <c r="H10" s="20">
        <v>0.31431741258908258</v>
      </c>
      <c r="I10" s="20">
        <v>0.35472638683689373</v>
      </c>
      <c r="K10" s="20">
        <v>0.3433468674273234</v>
      </c>
      <c r="L10" s="20">
        <v>0.34006933537017331</v>
      </c>
      <c r="N10" s="20">
        <v>0.34634762598188967</v>
      </c>
      <c r="O10" s="20">
        <v>0.40392586920347401</v>
      </c>
      <c r="P10" s="20">
        <v>0.2459284014208811</v>
      </c>
      <c r="Q10" s="20">
        <v>0.2596084817635097</v>
      </c>
      <c r="R10" s="20">
        <v>0.35927559059456199</v>
      </c>
      <c r="S10" s="20">
        <v>0.31581471028994529</v>
      </c>
      <c r="T10" s="20">
        <v>0.32035785843966919</v>
      </c>
      <c r="U10" s="20">
        <v>0.33355017108439028</v>
      </c>
      <c r="V10" s="20">
        <v>0.38688814306762798</v>
      </c>
      <c r="W10" s="20">
        <v>0.33793539510915033</v>
      </c>
      <c r="X10" s="20">
        <v>0.33306267675946971</v>
      </c>
      <c r="Y10" s="20">
        <v>0.36711995045986262</v>
      </c>
      <c r="AA10" s="20">
        <v>0.37965616918607259</v>
      </c>
      <c r="AB10" s="20">
        <v>0.35421171299549359</v>
      </c>
      <c r="AC10" s="20">
        <v>0.28979334648840471</v>
      </c>
      <c r="AD10" s="20">
        <v>0.33142683199820361</v>
      </c>
      <c r="AF10" s="20">
        <v>0.28539075799341962</v>
      </c>
      <c r="AG10" s="20">
        <v>0.44663803984082651</v>
      </c>
      <c r="AH10" s="20">
        <v>0.47068397189382022</v>
      </c>
      <c r="AI10" s="20">
        <v>0.36754681404997991</v>
      </c>
      <c r="AJ10" s="20">
        <v>0.23848766773286131</v>
      </c>
      <c r="AK10" s="20">
        <v>0.27898062352320158</v>
      </c>
      <c r="AL10" s="20">
        <v>0.20203248630110121</v>
      </c>
      <c r="AM10" s="20">
        <v>0.21075021217536591</v>
      </c>
      <c r="AN10" s="20">
        <v>0.37042440444927188</v>
      </c>
      <c r="AP10" s="20">
        <v>0.33510053658036532</v>
      </c>
      <c r="AQ10" s="20">
        <v>0.44049117241388641</v>
      </c>
      <c r="AR10" s="20">
        <v>0.37903472848043918</v>
      </c>
      <c r="AS10" s="20">
        <v>0.31341046319415411</v>
      </c>
      <c r="AT10" s="20">
        <v>0.26741372123318841</v>
      </c>
      <c r="AU10" s="20">
        <v>0.27943119704356367</v>
      </c>
      <c r="AV10" s="20">
        <v>0.2282616019490632</v>
      </c>
      <c r="AW10" s="20">
        <v>0.25290602839348242</v>
      </c>
      <c r="AY10" s="20">
        <v>0.33036404991015011</v>
      </c>
      <c r="AZ10" s="20">
        <v>0.5100858468595757</v>
      </c>
      <c r="BA10" s="20">
        <v>0.4033068574923051</v>
      </c>
      <c r="BB10" s="20">
        <v>0.37333919080579708</v>
      </c>
      <c r="BC10" s="20">
        <v>0.2206081571838219</v>
      </c>
      <c r="BD10" s="20">
        <v>0.34069592692497758</v>
      </c>
      <c r="BE10" s="20">
        <v>0.12669730961639611</v>
      </c>
      <c r="BF10" s="20">
        <v>0.3021188280514967</v>
      </c>
      <c r="BG10" s="20">
        <v>0.3993270280202349</v>
      </c>
    </row>
    <row r="11" spans="2:61" ht="19" customHeight="1" x14ac:dyDescent="0.35">
      <c r="B11" s="22" t="s">
        <v>95</v>
      </c>
      <c r="C11" s="20">
        <v>0.18043282405087621</v>
      </c>
      <c r="D11" s="20">
        <v>0.15170224735120161</v>
      </c>
      <c r="E11" s="20">
        <v>0.1646562417279237</v>
      </c>
      <c r="F11" s="20">
        <v>0.23660357973373919</v>
      </c>
      <c r="G11" s="20">
        <v>0.2103479173161657</v>
      </c>
      <c r="H11" s="20">
        <v>0.16985385655518959</v>
      </c>
      <c r="I11" s="20">
        <v>0.14994469946933739</v>
      </c>
      <c r="K11" s="20">
        <v>0.15691107130011001</v>
      </c>
      <c r="L11" s="20">
        <v>0.20317110426012699</v>
      </c>
      <c r="N11" s="20">
        <v>0.2002995951738305</v>
      </c>
      <c r="O11" s="20">
        <v>0.23504442000348141</v>
      </c>
      <c r="P11" s="20">
        <v>0.19025043984303491</v>
      </c>
      <c r="Q11" s="20">
        <v>0.22779843986074319</v>
      </c>
      <c r="R11" s="20">
        <v>0.13695200891313999</v>
      </c>
      <c r="S11" s="20">
        <v>0.17660286758264229</v>
      </c>
      <c r="T11" s="20">
        <v>0.15002707852552791</v>
      </c>
      <c r="U11" s="20">
        <v>0.20354347043511961</v>
      </c>
      <c r="V11" s="20">
        <v>0.1573466625126696</v>
      </c>
      <c r="W11" s="20">
        <v>0.20184262142331769</v>
      </c>
      <c r="X11" s="20">
        <v>0.19045949400383569</v>
      </c>
      <c r="Y11" s="20">
        <v>0.16914851469700681</v>
      </c>
      <c r="AA11" s="20">
        <v>0.13823363371493599</v>
      </c>
      <c r="AB11" s="20">
        <v>0.19092823260580821</v>
      </c>
      <c r="AC11" s="20">
        <v>0.16438074866082461</v>
      </c>
      <c r="AD11" s="20">
        <v>0.22696008718634991</v>
      </c>
      <c r="AF11" s="20">
        <v>0.14462860931654911</v>
      </c>
      <c r="AG11" s="20">
        <v>9.9113605039999386E-2</v>
      </c>
      <c r="AH11" s="20">
        <v>0.1158819740561479</v>
      </c>
      <c r="AI11" s="20">
        <v>0.13818367052517899</v>
      </c>
      <c r="AJ11" s="20">
        <v>0.1410115530624374</v>
      </c>
      <c r="AK11" s="20">
        <v>0.22575111925615779</v>
      </c>
      <c r="AL11" s="20">
        <v>0.38739572029171582</v>
      </c>
      <c r="AM11" s="20">
        <v>0.48672962145162763</v>
      </c>
      <c r="AN11" s="20">
        <v>0.1977775011940324</v>
      </c>
      <c r="AP11" s="20">
        <v>0.1452276812217598</v>
      </c>
      <c r="AQ11" s="20">
        <v>9.0149237414763536E-2</v>
      </c>
      <c r="AR11" s="20">
        <v>0.1155271651753365</v>
      </c>
      <c r="AS11" s="20">
        <v>0.1423483203315771</v>
      </c>
      <c r="AT11" s="20">
        <v>0.1692335364997507</v>
      </c>
      <c r="AU11" s="20">
        <v>0.21144500273115641</v>
      </c>
      <c r="AV11" s="20">
        <v>0.58726259472534148</v>
      </c>
      <c r="AW11" s="20">
        <v>0.35027530706410098</v>
      </c>
      <c r="AY11" s="20">
        <v>0.14643641637232149</v>
      </c>
      <c r="AZ11" s="20">
        <v>9.4012247441573521E-2</v>
      </c>
      <c r="BA11" s="20">
        <v>0.1153562569096344</v>
      </c>
      <c r="BB11" s="20">
        <v>0.13766586790423799</v>
      </c>
      <c r="BC11" s="20">
        <v>0.16401655091323669</v>
      </c>
      <c r="BD11" s="20">
        <v>0.212747753062654</v>
      </c>
      <c r="BE11" s="20">
        <v>0.60119012630210711</v>
      </c>
      <c r="BF11" s="20">
        <v>0.3106490745767384</v>
      </c>
      <c r="BG11" s="20">
        <v>0.126717979865928</v>
      </c>
    </row>
    <row r="13" spans="2:61" x14ac:dyDescent="0.35">
      <c r="B13" t="s">
        <v>260</v>
      </c>
    </row>
    <row r="14" spans="2:61" x14ac:dyDescent="0.35">
      <c r="B14" t="s">
        <v>9</v>
      </c>
    </row>
    <row r="16" spans="2:61" x14ac:dyDescent="0.35">
      <c r="B16"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223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32" customHeight="1" x14ac:dyDescent="0.35">
      <c r="B9" s="22" t="s">
        <v>224</v>
      </c>
      <c r="C9" s="20">
        <v>0.23068669444757919</v>
      </c>
      <c r="D9" s="20">
        <v>0.12067194807039849</v>
      </c>
      <c r="E9" s="20">
        <v>0.19838656418179709</v>
      </c>
      <c r="F9" s="20">
        <v>0.2191661244927339</v>
      </c>
      <c r="G9" s="20">
        <v>0.26456108163098307</v>
      </c>
      <c r="H9" s="20">
        <v>0.30670173561086572</v>
      </c>
      <c r="I9" s="20">
        <v>0.26114343033052873</v>
      </c>
      <c r="K9" s="20">
        <v>0.23565863356564351</v>
      </c>
      <c r="L9" s="20">
        <v>0.22679137773238289</v>
      </c>
      <c r="N9" s="20">
        <v>0.24323742300375539</v>
      </c>
      <c r="O9" s="20">
        <v>0.2135863233573326</v>
      </c>
      <c r="P9" s="20">
        <v>0.250988189443764</v>
      </c>
      <c r="Q9" s="20">
        <v>0.27193124210733671</v>
      </c>
      <c r="R9" s="20">
        <v>0.2503165495630465</v>
      </c>
      <c r="S9" s="20">
        <v>0.19796384245408799</v>
      </c>
      <c r="T9" s="20">
        <v>0.29665883601759307</v>
      </c>
      <c r="U9" s="20">
        <v>0.24426981264449329</v>
      </c>
      <c r="V9" s="20">
        <v>0.15274557152840271</v>
      </c>
      <c r="W9" s="20">
        <v>0.2337349534499415</v>
      </c>
      <c r="X9" s="20">
        <v>0.25498892460972072</v>
      </c>
      <c r="Y9" s="20">
        <v>0.2297069192270472</v>
      </c>
      <c r="AA9" s="20">
        <v>0.21619059054459219</v>
      </c>
      <c r="AB9" s="20">
        <v>0.20329661256862089</v>
      </c>
      <c r="AC9" s="20">
        <v>0.27368241956249412</v>
      </c>
      <c r="AD9" s="20">
        <v>0.23758167989748341</v>
      </c>
      <c r="AF9" s="20">
        <v>0.32273302550629662</v>
      </c>
      <c r="AG9" s="20">
        <v>0.14321739816627421</v>
      </c>
      <c r="AH9" s="20">
        <v>0.1593137971182719</v>
      </c>
      <c r="AI9" s="20">
        <v>0.18116138436993201</v>
      </c>
      <c r="AJ9" s="20">
        <v>0.46564430202490698</v>
      </c>
      <c r="AK9" s="20">
        <v>0.3125680290866516</v>
      </c>
      <c r="AL9" s="20">
        <v>0.27688505092818139</v>
      </c>
      <c r="AM9" s="20">
        <v>0.16138282523415559</v>
      </c>
      <c r="AN9" s="20">
        <v>0.1637085835699531</v>
      </c>
      <c r="AP9" s="20">
        <v>0.27603670249703049</v>
      </c>
      <c r="AQ9" s="20">
        <v>0.1586408425904752</v>
      </c>
      <c r="AR9" s="20">
        <v>0.18125614416830921</v>
      </c>
      <c r="AS9" s="20">
        <v>0.22257700360177299</v>
      </c>
      <c r="AT9" s="20">
        <v>0.37071069302097642</v>
      </c>
      <c r="AU9" s="20">
        <v>0.27659875708225401</v>
      </c>
      <c r="AV9" s="20">
        <v>7.5561474221092176E-2</v>
      </c>
      <c r="AW9" s="20">
        <v>0.24393322408781709</v>
      </c>
      <c r="AY9" s="20">
        <v>0.2402342543707244</v>
      </c>
      <c r="AZ9" s="20">
        <v>8.2255776640015585E-2</v>
      </c>
      <c r="BA9" s="20">
        <v>0.13346730041065191</v>
      </c>
      <c r="BB9" s="20">
        <v>0.19824870595528421</v>
      </c>
      <c r="BC9" s="20">
        <v>0.41304568779838519</v>
      </c>
      <c r="BD9" s="20">
        <v>0.25552135435223983</v>
      </c>
      <c r="BE9" s="20">
        <v>0.23636171801565961</v>
      </c>
      <c r="BF9" s="20">
        <v>0.22099142391079921</v>
      </c>
      <c r="BG9" s="20">
        <v>0.17751685506899301</v>
      </c>
    </row>
    <row r="10" spans="2:61" ht="19" customHeight="1" x14ac:dyDescent="0.35">
      <c r="B10" s="22" t="s">
        <v>225</v>
      </c>
      <c r="C10" s="20">
        <v>0.24278118534761159</v>
      </c>
      <c r="D10" s="20">
        <v>0.23566409126688789</v>
      </c>
      <c r="E10" s="20">
        <v>0.27392959842149162</v>
      </c>
      <c r="F10" s="20">
        <v>0.26450772843221509</v>
      </c>
      <c r="G10" s="20">
        <v>0.20942406591228119</v>
      </c>
      <c r="H10" s="20">
        <v>0.24284628378597431</v>
      </c>
      <c r="I10" s="20">
        <v>0.23165577771767609</v>
      </c>
      <c r="K10" s="20">
        <v>0.25349118599931608</v>
      </c>
      <c r="L10" s="20">
        <v>0.23331934944815391</v>
      </c>
      <c r="N10" s="20">
        <v>0.27202199303080121</v>
      </c>
      <c r="O10" s="20">
        <v>0.1924769451561234</v>
      </c>
      <c r="P10" s="20">
        <v>0.21954432546048641</v>
      </c>
      <c r="Q10" s="20">
        <v>0.16249236233627079</v>
      </c>
      <c r="R10" s="20">
        <v>0.25144275764586849</v>
      </c>
      <c r="S10" s="20">
        <v>0.23140944744655079</v>
      </c>
      <c r="T10" s="20">
        <v>0.31342356220677448</v>
      </c>
      <c r="U10" s="20">
        <v>0.2265290043957511</v>
      </c>
      <c r="V10" s="20">
        <v>0.24927652841354739</v>
      </c>
      <c r="W10" s="20">
        <v>0.21548637549426691</v>
      </c>
      <c r="X10" s="20">
        <v>0.25000545437116362</v>
      </c>
      <c r="Y10" s="20">
        <v>0.26242256113125151</v>
      </c>
      <c r="AA10" s="20">
        <v>0.27445195425121188</v>
      </c>
      <c r="AB10" s="20">
        <v>0.26284025300718539</v>
      </c>
      <c r="AC10" s="20">
        <v>0.27171525115926443</v>
      </c>
      <c r="AD10" s="20">
        <v>0.1629197425398064</v>
      </c>
      <c r="AF10" s="20">
        <v>0.27354445523845661</v>
      </c>
      <c r="AG10" s="20">
        <v>0.28311475975922828</v>
      </c>
      <c r="AH10" s="20">
        <v>0.25106431241368349</v>
      </c>
      <c r="AI10" s="20">
        <v>0.28862652277926371</v>
      </c>
      <c r="AJ10" s="20">
        <v>0.2148855278836696</v>
      </c>
      <c r="AK10" s="20">
        <v>0.23239471491357219</v>
      </c>
      <c r="AL10" s="20">
        <v>0.1330561953569851</v>
      </c>
      <c r="AM10" s="20">
        <v>0.1172512415320946</v>
      </c>
      <c r="AN10" s="20">
        <v>0.21349484954930539</v>
      </c>
      <c r="AP10" s="20">
        <v>0.29899690692810738</v>
      </c>
      <c r="AQ10" s="20">
        <v>0.28002210433393038</v>
      </c>
      <c r="AR10" s="20">
        <v>0.24181410726680391</v>
      </c>
      <c r="AS10" s="20">
        <v>0.2490650378958465</v>
      </c>
      <c r="AT10" s="20">
        <v>0.22235304217520371</v>
      </c>
      <c r="AU10" s="20">
        <v>0.26077078850420732</v>
      </c>
      <c r="AV10" s="20">
        <v>6.6649160224031972E-2</v>
      </c>
      <c r="AW10" s="20">
        <v>0.1595447684621201</v>
      </c>
      <c r="AY10" s="20">
        <v>0.31219180749202041</v>
      </c>
      <c r="AZ10" s="20">
        <v>0.2999155397220879</v>
      </c>
      <c r="BA10" s="20">
        <v>0.29818605667031628</v>
      </c>
      <c r="BB10" s="20">
        <v>0.25773571855499461</v>
      </c>
      <c r="BC10" s="20">
        <v>0.2098837775653461</v>
      </c>
      <c r="BD10" s="20">
        <v>0.2392854268939526</v>
      </c>
      <c r="BE10" s="20">
        <v>9.5873672166635948E-2</v>
      </c>
      <c r="BF10" s="20">
        <v>0.15390007054467661</v>
      </c>
      <c r="BG10" s="20">
        <v>0.1996572040952197</v>
      </c>
    </row>
    <row r="11" spans="2:61" ht="32" customHeight="1" x14ac:dyDescent="0.35">
      <c r="B11" s="22" t="s">
        <v>226</v>
      </c>
      <c r="C11" s="20">
        <v>0.23063501503089751</v>
      </c>
      <c r="D11" s="20">
        <v>0.31166872044801169</v>
      </c>
      <c r="E11" s="20">
        <v>0.27435851707938308</v>
      </c>
      <c r="F11" s="20">
        <v>0.19808170042509191</v>
      </c>
      <c r="G11" s="20">
        <v>0.2006946451830616</v>
      </c>
      <c r="H11" s="20">
        <v>0.17061659044868441</v>
      </c>
      <c r="I11" s="20">
        <v>0.23190536812837809</v>
      </c>
      <c r="K11" s="20">
        <v>0.23691827142073951</v>
      </c>
      <c r="L11" s="20">
        <v>0.22545571809647011</v>
      </c>
      <c r="N11" s="20">
        <v>0.21906718998241609</v>
      </c>
      <c r="O11" s="20">
        <v>0.35917415036073208</v>
      </c>
      <c r="P11" s="20">
        <v>0.18830201214646539</v>
      </c>
      <c r="Q11" s="20">
        <v>0.16773864345939779</v>
      </c>
      <c r="R11" s="20">
        <v>0.2474249237873607</v>
      </c>
      <c r="S11" s="20">
        <v>0.2081879664643195</v>
      </c>
      <c r="T11" s="20">
        <v>0.2102468425965244</v>
      </c>
      <c r="U11" s="20">
        <v>0.23128522161876691</v>
      </c>
      <c r="V11" s="20">
        <v>0.28429931502271932</v>
      </c>
      <c r="W11" s="20">
        <v>0.22172562554162281</v>
      </c>
      <c r="X11" s="20">
        <v>0.22522327625277971</v>
      </c>
      <c r="Y11" s="20">
        <v>0.19987722660613891</v>
      </c>
      <c r="AA11" s="20">
        <v>0.25921958598385242</v>
      </c>
      <c r="AB11" s="20">
        <v>0.23994199954714451</v>
      </c>
      <c r="AC11" s="20">
        <v>0.18873093357022239</v>
      </c>
      <c r="AD11" s="20">
        <v>0.2276396837872976</v>
      </c>
      <c r="AF11" s="20">
        <v>0.17673476192911289</v>
      </c>
      <c r="AG11" s="20">
        <v>0.29638080221920848</v>
      </c>
      <c r="AH11" s="20">
        <v>0.30306198429140357</v>
      </c>
      <c r="AI11" s="20">
        <v>0.2622006219441676</v>
      </c>
      <c r="AJ11" s="20">
        <v>0.148528399746061</v>
      </c>
      <c r="AK11" s="20">
        <v>0.17361949585552469</v>
      </c>
      <c r="AL11" s="20">
        <v>0.15474588486533991</v>
      </c>
      <c r="AM11" s="20">
        <v>0.1838901501653461</v>
      </c>
      <c r="AN11" s="20">
        <v>0.28565297883188118</v>
      </c>
      <c r="AP11" s="20">
        <v>0.18157230421511419</v>
      </c>
      <c r="AQ11" s="20">
        <v>0.30506531063184689</v>
      </c>
      <c r="AR11" s="20">
        <v>0.30424097504550551</v>
      </c>
      <c r="AS11" s="20">
        <v>0.26603434366142142</v>
      </c>
      <c r="AT11" s="20">
        <v>0.18592159023447891</v>
      </c>
      <c r="AU11" s="20">
        <v>0.15428808971569211</v>
      </c>
      <c r="AV11" s="20">
        <v>0.15007502078787319</v>
      </c>
      <c r="AW11" s="20">
        <v>0.16879109143941229</v>
      </c>
      <c r="AY11" s="20">
        <v>0.20861899705646289</v>
      </c>
      <c r="AZ11" s="20">
        <v>0.29461285371893559</v>
      </c>
      <c r="BA11" s="20">
        <v>0.30604709291207238</v>
      </c>
      <c r="BB11" s="20">
        <v>0.2953527747209459</v>
      </c>
      <c r="BC11" s="20">
        <v>0.17255044103964021</v>
      </c>
      <c r="BD11" s="20">
        <v>0.1946942960088611</v>
      </c>
      <c r="BE11" s="20">
        <v>0.11562645441633281</v>
      </c>
      <c r="BF11" s="20">
        <v>0.16738238765135921</v>
      </c>
      <c r="BG11" s="20">
        <v>0.31830660191523419</v>
      </c>
    </row>
    <row r="12" spans="2:61" ht="19" customHeight="1" x14ac:dyDescent="0.35">
      <c r="B12" s="22" t="s">
        <v>227</v>
      </c>
      <c r="C12" s="20">
        <v>0.10900889398889629</v>
      </c>
      <c r="D12" s="20">
        <v>0.1426554937718385</v>
      </c>
      <c r="E12" s="20">
        <v>0.1015910218695097</v>
      </c>
      <c r="F12" s="20">
        <v>0.13093808959304951</v>
      </c>
      <c r="G12" s="20">
        <v>0.1254833372831721</v>
      </c>
      <c r="H12" s="20">
        <v>9.1252610073237386E-2</v>
      </c>
      <c r="I12" s="20">
        <v>7.3511768462761543E-2</v>
      </c>
      <c r="K12" s="20">
        <v>0.1061139690719639</v>
      </c>
      <c r="L12" s="20">
        <v>0.11001778828533081</v>
      </c>
      <c r="N12" s="20">
        <v>5.1506976960916738E-2</v>
      </c>
      <c r="O12" s="20">
        <v>7.1552157264129071E-2</v>
      </c>
      <c r="P12" s="20">
        <v>0.12796388556643731</v>
      </c>
      <c r="Q12" s="20">
        <v>0.155701789899958</v>
      </c>
      <c r="R12" s="20">
        <v>0.10106692369759331</v>
      </c>
      <c r="S12" s="20">
        <v>0.13186384874329471</v>
      </c>
      <c r="T12" s="20">
        <v>6.3082933337318833E-2</v>
      </c>
      <c r="U12" s="20">
        <v>0.1184441962495574</v>
      </c>
      <c r="V12" s="20">
        <v>0.1236553242865395</v>
      </c>
      <c r="W12" s="20">
        <v>0.1322930009653413</v>
      </c>
      <c r="X12" s="20">
        <v>9.7233195935941583E-2</v>
      </c>
      <c r="Y12" s="20">
        <v>0.11738511407114841</v>
      </c>
      <c r="AA12" s="20">
        <v>0.10593162483099509</v>
      </c>
      <c r="AB12" s="20">
        <v>9.9710160357447508E-2</v>
      </c>
      <c r="AC12" s="20">
        <v>0.1043606879316125</v>
      </c>
      <c r="AD12" s="20">
        <v>0.12639266558192719</v>
      </c>
      <c r="AF12" s="20">
        <v>7.8985907222775015E-2</v>
      </c>
      <c r="AG12" s="20">
        <v>0.14663746349751389</v>
      </c>
      <c r="AH12" s="20">
        <v>0.1430749072055422</v>
      </c>
      <c r="AI12" s="20">
        <v>9.5193371000442131E-2</v>
      </c>
      <c r="AJ12" s="20">
        <v>0.1095187252243356</v>
      </c>
      <c r="AK12" s="20">
        <v>7.3773367619727581E-2</v>
      </c>
      <c r="AL12" s="20">
        <v>7.6449797017535306E-2</v>
      </c>
      <c r="AM12" s="20">
        <v>6.5394189260128605E-2</v>
      </c>
      <c r="AN12" s="20">
        <v>0.1371157182943161</v>
      </c>
      <c r="AP12" s="20">
        <v>9.6267217383145837E-2</v>
      </c>
      <c r="AQ12" s="20">
        <v>0.127437083751202</v>
      </c>
      <c r="AR12" s="20">
        <v>0.14033940312366661</v>
      </c>
      <c r="AS12" s="20">
        <v>9.6933974166870801E-2</v>
      </c>
      <c r="AT12" s="20">
        <v>9.1132697350939679E-2</v>
      </c>
      <c r="AU12" s="20">
        <v>9.726371754074499E-2</v>
      </c>
      <c r="AV12" s="20">
        <v>8.0863241749459261E-2</v>
      </c>
      <c r="AW12" s="20">
        <v>0.1010739441884483</v>
      </c>
      <c r="AY12" s="20">
        <v>9.5468633499505753E-2</v>
      </c>
      <c r="AZ12" s="20">
        <v>0.1645835128983365</v>
      </c>
      <c r="BA12" s="20">
        <v>0.14380000971728399</v>
      </c>
      <c r="BB12" s="20">
        <v>9.7447931948189168E-2</v>
      </c>
      <c r="BC12" s="20">
        <v>7.4980342873725625E-2</v>
      </c>
      <c r="BD12" s="20">
        <v>9.9026671510485512E-2</v>
      </c>
      <c r="BE12" s="20">
        <v>2.9552266338403702E-2</v>
      </c>
      <c r="BF12" s="20">
        <v>8.8437167138197187E-2</v>
      </c>
      <c r="BG12" s="20">
        <v>0.1950298114518082</v>
      </c>
    </row>
    <row r="13" spans="2:61" ht="32" customHeight="1" x14ac:dyDescent="0.35">
      <c r="B13" s="22" t="s">
        <v>228</v>
      </c>
      <c r="C13" s="20">
        <v>2.8652914778700831E-2</v>
      </c>
      <c r="D13" s="20">
        <v>5.0332816819780808E-2</v>
      </c>
      <c r="E13" s="20">
        <v>2.3562284440457999E-2</v>
      </c>
      <c r="F13" s="20">
        <v>2.3252146027259411E-2</v>
      </c>
      <c r="G13" s="20">
        <v>2.9545100223315971E-2</v>
      </c>
      <c r="H13" s="20">
        <v>2.5683842911159781E-2</v>
      </c>
      <c r="I13" s="20">
        <v>2.3965898625768641E-2</v>
      </c>
      <c r="K13" s="20">
        <v>3.8113394248136867E-2</v>
      </c>
      <c r="L13" s="20">
        <v>1.9511976742609859E-2</v>
      </c>
      <c r="N13" s="20">
        <v>4.5484789788441053E-2</v>
      </c>
      <c r="O13" s="20">
        <v>2.342174145223001E-2</v>
      </c>
      <c r="P13" s="20">
        <v>1.8408357829222979E-2</v>
      </c>
      <c r="Q13" s="20">
        <v>2.3697162989719949E-2</v>
      </c>
      <c r="R13" s="20">
        <v>3.2415158952900827E-2</v>
      </c>
      <c r="S13" s="20">
        <v>6.1269252842296291E-2</v>
      </c>
      <c r="T13" s="20">
        <v>2.2499949756352441E-2</v>
      </c>
      <c r="U13" s="20">
        <v>2.1702418615763788E-2</v>
      </c>
      <c r="V13" s="20">
        <v>2.1543925370143779E-2</v>
      </c>
      <c r="W13" s="20">
        <v>2.6780557578143072E-2</v>
      </c>
      <c r="X13" s="20">
        <v>1.147120240685106E-2</v>
      </c>
      <c r="Y13" s="20">
        <v>2.8648344861685559E-2</v>
      </c>
      <c r="AA13" s="20">
        <v>1.356333062377996E-2</v>
      </c>
      <c r="AB13" s="20">
        <v>3.1801183565918517E-2</v>
      </c>
      <c r="AC13" s="20">
        <v>2.308101353269203E-2</v>
      </c>
      <c r="AD13" s="20">
        <v>4.6655021827848843E-2</v>
      </c>
      <c r="AF13" s="20">
        <v>1.4773170575976959E-2</v>
      </c>
      <c r="AG13" s="20">
        <v>3.968400623378817E-2</v>
      </c>
      <c r="AH13" s="20">
        <v>3.1389697257850922E-2</v>
      </c>
      <c r="AI13" s="20">
        <v>2.6289968132410219E-2</v>
      </c>
      <c r="AJ13" s="20">
        <v>2.32362705544309E-2</v>
      </c>
      <c r="AK13" s="20">
        <v>3.5460339640958169E-2</v>
      </c>
      <c r="AL13" s="20">
        <v>2.810616572750738E-2</v>
      </c>
      <c r="AM13" s="20">
        <v>1.000949143287231E-2</v>
      </c>
      <c r="AN13" s="20">
        <v>4.053275418739314E-2</v>
      </c>
      <c r="AP13" s="20">
        <v>2.135511063968298E-2</v>
      </c>
      <c r="AQ13" s="20">
        <v>3.3568160707163168E-2</v>
      </c>
      <c r="AR13" s="20">
        <v>3.170023313074341E-2</v>
      </c>
      <c r="AS13" s="20">
        <v>2.1880760848178391E-2</v>
      </c>
      <c r="AT13" s="20">
        <v>1.502935715570888E-2</v>
      </c>
      <c r="AU13" s="20">
        <v>3.8575944411002712E-2</v>
      </c>
      <c r="AV13" s="20">
        <v>1.7850501877544799E-2</v>
      </c>
      <c r="AW13" s="20">
        <v>3.7900520685905312E-2</v>
      </c>
      <c r="AY13" s="20">
        <v>2.387181833819367E-2</v>
      </c>
      <c r="AZ13" s="20">
        <v>5.2676656431160443E-2</v>
      </c>
      <c r="BA13" s="20">
        <v>2.593178324002136E-2</v>
      </c>
      <c r="BB13" s="20">
        <v>1.9292024079530751E-2</v>
      </c>
      <c r="BC13" s="20">
        <v>1.306235807684559E-2</v>
      </c>
      <c r="BD13" s="20">
        <v>3.3901229329348317E-2</v>
      </c>
      <c r="BE13" s="20">
        <v>3.3910729342102451E-2</v>
      </c>
      <c r="BF13" s="20">
        <v>4.1539676717428163E-2</v>
      </c>
      <c r="BG13" s="20">
        <v>9.1635650055518388E-3</v>
      </c>
    </row>
    <row r="14" spans="2:61" ht="19" customHeight="1" x14ac:dyDescent="0.35">
      <c r="B14" s="22" t="s">
        <v>95</v>
      </c>
      <c r="C14" s="20">
        <v>0.1582352964063147</v>
      </c>
      <c r="D14" s="20">
        <v>0.1390069296230827</v>
      </c>
      <c r="E14" s="20">
        <v>0.12817201400736081</v>
      </c>
      <c r="F14" s="20">
        <v>0.16405421102965009</v>
      </c>
      <c r="G14" s="20">
        <v>0.1702917697671861</v>
      </c>
      <c r="H14" s="20">
        <v>0.16289893717007831</v>
      </c>
      <c r="I14" s="20">
        <v>0.17781775673488701</v>
      </c>
      <c r="K14" s="20">
        <v>0.12970454569420009</v>
      </c>
      <c r="L14" s="20">
        <v>0.1849037896950525</v>
      </c>
      <c r="N14" s="20">
        <v>0.1686816272336697</v>
      </c>
      <c r="O14" s="20">
        <v>0.1397886824094528</v>
      </c>
      <c r="P14" s="20">
        <v>0.19479322955362369</v>
      </c>
      <c r="Q14" s="20">
        <v>0.21843879920731671</v>
      </c>
      <c r="R14" s="20">
        <v>0.1173336863532302</v>
      </c>
      <c r="S14" s="20">
        <v>0.16930564204945081</v>
      </c>
      <c r="T14" s="20">
        <v>9.40878760854367E-2</v>
      </c>
      <c r="U14" s="20">
        <v>0.15776934647566751</v>
      </c>
      <c r="V14" s="20">
        <v>0.1684793353786472</v>
      </c>
      <c r="W14" s="20">
        <v>0.16997948697068421</v>
      </c>
      <c r="X14" s="20">
        <v>0.1610779464235432</v>
      </c>
      <c r="Y14" s="20">
        <v>0.1619598341027286</v>
      </c>
      <c r="AA14" s="20">
        <v>0.13064291376556861</v>
      </c>
      <c r="AB14" s="20">
        <v>0.1624097909536831</v>
      </c>
      <c r="AC14" s="20">
        <v>0.13842969424371451</v>
      </c>
      <c r="AD14" s="20">
        <v>0.19881120636563651</v>
      </c>
      <c r="AF14" s="20">
        <v>0.13322867952738199</v>
      </c>
      <c r="AG14" s="20">
        <v>9.0965570123986858E-2</v>
      </c>
      <c r="AH14" s="20">
        <v>0.1120953017132478</v>
      </c>
      <c r="AI14" s="20">
        <v>0.1465281317737844</v>
      </c>
      <c r="AJ14" s="20">
        <v>3.8186774566596027E-2</v>
      </c>
      <c r="AK14" s="20">
        <v>0.17218405288356581</v>
      </c>
      <c r="AL14" s="20">
        <v>0.33075690610445091</v>
      </c>
      <c r="AM14" s="20">
        <v>0.4620721023754028</v>
      </c>
      <c r="AN14" s="20">
        <v>0.1594951155671511</v>
      </c>
      <c r="AP14" s="20">
        <v>0.125771758336919</v>
      </c>
      <c r="AQ14" s="20">
        <v>9.526649798538224E-2</v>
      </c>
      <c r="AR14" s="20">
        <v>0.1006491372649717</v>
      </c>
      <c r="AS14" s="20">
        <v>0.14350887982590971</v>
      </c>
      <c r="AT14" s="20">
        <v>0.1148526200626924</v>
      </c>
      <c r="AU14" s="20">
        <v>0.172502702746099</v>
      </c>
      <c r="AV14" s="20">
        <v>0.60900060113999888</v>
      </c>
      <c r="AW14" s="20">
        <v>0.28875645113629678</v>
      </c>
      <c r="AY14" s="20">
        <v>0.1196144892430929</v>
      </c>
      <c r="AZ14" s="20">
        <v>0.105955660589464</v>
      </c>
      <c r="BA14" s="20">
        <v>9.2567757049654059E-2</v>
      </c>
      <c r="BB14" s="20">
        <v>0.1319228447410554</v>
      </c>
      <c r="BC14" s="20">
        <v>0.1164773926460573</v>
      </c>
      <c r="BD14" s="20">
        <v>0.17757102190511259</v>
      </c>
      <c r="BE14" s="20">
        <v>0.48867515972086539</v>
      </c>
      <c r="BF14" s="20">
        <v>0.32774927403753978</v>
      </c>
      <c r="BG14" s="20">
        <v>0.100325962463193</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229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230</v>
      </c>
      <c r="C9" s="20">
        <v>0.10443872575893851</v>
      </c>
      <c r="D9" s="20">
        <v>0.12063636098236601</v>
      </c>
      <c r="E9" s="20">
        <v>0.1993463717653691</v>
      </c>
      <c r="F9" s="20">
        <v>0.10407252162163021</v>
      </c>
      <c r="G9" s="20">
        <v>0.1157942093486404</v>
      </c>
      <c r="H9" s="20">
        <v>5.7740113641552702E-2</v>
      </c>
      <c r="I9" s="20">
        <v>3.924169687627236E-2</v>
      </c>
      <c r="K9" s="20">
        <v>0.1128528632359031</v>
      </c>
      <c r="L9" s="20">
        <v>9.6641515023690214E-2</v>
      </c>
      <c r="N9" s="20">
        <v>7.4852814256480049E-2</v>
      </c>
      <c r="O9" s="20">
        <v>9.3153312726241569E-2</v>
      </c>
      <c r="P9" s="20">
        <v>0.1170474113968288</v>
      </c>
      <c r="Q9" s="20">
        <v>0.152377972248805</v>
      </c>
      <c r="R9" s="20">
        <v>0.13367777961019581</v>
      </c>
      <c r="S9" s="20">
        <v>9.7669463411088939E-2</v>
      </c>
      <c r="T9" s="20">
        <v>0.1024339657135681</v>
      </c>
      <c r="U9" s="20">
        <v>0.14053113635523781</v>
      </c>
      <c r="V9" s="20">
        <v>0.1129278630933304</v>
      </c>
      <c r="W9" s="20">
        <v>0.1068037221068492</v>
      </c>
      <c r="X9" s="20">
        <v>4.7886549606846712E-2</v>
      </c>
      <c r="Y9" s="20">
        <v>7.8978723165133755E-2</v>
      </c>
      <c r="AA9" s="20">
        <v>0.13639690811635921</v>
      </c>
      <c r="AB9" s="20">
        <v>7.3036046402859309E-2</v>
      </c>
      <c r="AC9" s="20">
        <v>0.11048244919569961</v>
      </c>
      <c r="AD9" s="20">
        <v>9.755464678417991E-2</v>
      </c>
      <c r="AF9" s="20">
        <v>7.7483943381578435E-2</v>
      </c>
      <c r="AG9" s="20">
        <v>0.16092207125034461</v>
      </c>
      <c r="AH9" s="20">
        <v>0.1032310160793455</v>
      </c>
      <c r="AI9" s="20">
        <v>0.1824746782945745</v>
      </c>
      <c r="AJ9" s="20">
        <v>3.8229229274909751E-2</v>
      </c>
      <c r="AK9" s="20">
        <v>4.2659307430767367E-2</v>
      </c>
      <c r="AL9" s="20">
        <v>6.5401971332838135E-2</v>
      </c>
      <c r="AM9" s="20">
        <v>3.1207980078199641E-2</v>
      </c>
      <c r="AN9" s="20">
        <v>9.4673436412533923E-2</v>
      </c>
      <c r="AP9" s="20">
        <v>8.2661169054530692E-2</v>
      </c>
      <c r="AQ9" s="20">
        <v>0.15534328686730101</v>
      </c>
      <c r="AR9" s="20">
        <v>0.10652960355535269</v>
      </c>
      <c r="AS9" s="20">
        <v>0.13492166374587741</v>
      </c>
      <c r="AT9" s="20">
        <v>9.5348153846718797E-2</v>
      </c>
      <c r="AU9" s="20">
        <v>4.6407425555518189E-2</v>
      </c>
      <c r="AV9" s="20">
        <v>0</v>
      </c>
      <c r="AW9" s="20">
        <v>5.9448489258510658E-2</v>
      </c>
      <c r="AY9" s="20">
        <v>9.2374809254337484E-2</v>
      </c>
      <c r="AZ9" s="20">
        <v>0.1865278760886529</v>
      </c>
      <c r="BA9" s="20">
        <v>6.4946641007638722E-2</v>
      </c>
      <c r="BB9" s="20">
        <v>0.15367032095744021</v>
      </c>
      <c r="BC9" s="20">
        <v>7.781615041715953E-2</v>
      </c>
      <c r="BD9" s="20">
        <v>5.3685407059830902E-2</v>
      </c>
      <c r="BE9" s="20">
        <v>4.8554074237839161E-2</v>
      </c>
      <c r="BF9" s="20">
        <v>2.683081988773571E-2</v>
      </c>
      <c r="BG9" s="20">
        <v>0.1050121592486021</v>
      </c>
    </row>
    <row r="10" spans="2:61" ht="19" customHeight="1" x14ac:dyDescent="0.35">
      <c r="B10" s="22" t="s">
        <v>231</v>
      </c>
      <c r="C10" s="20">
        <v>0.23279999499630899</v>
      </c>
      <c r="D10" s="20">
        <v>0.34336662984027139</v>
      </c>
      <c r="E10" s="20">
        <v>0.3281728720927421</v>
      </c>
      <c r="F10" s="20">
        <v>0.25731527806017818</v>
      </c>
      <c r="G10" s="20">
        <v>0.21235704907241279</v>
      </c>
      <c r="H10" s="20">
        <v>0.18062828284695739</v>
      </c>
      <c r="I10" s="20">
        <v>0.11365650989261721</v>
      </c>
      <c r="K10" s="20">
        <v>0.24388268193455359</v>
      </c>
      <c r="L10" s="20">
        <v>0.220826956190842</v>
      </c>
      <c r="N10" s="20">
        <v>0.22428846820316389</v>
      </c>
      <c r="O10" s="20">
        <v>0.24882794251922</v>
      </c>
      <c r="P10" s="20">
        <v>0.19005451015452779</v>
      </c>
      <c r="Q10" s="20">
        <v>0.2083346008486687</v>
      </c>
      <c r="R10" s="20">
        <v>0.24400468617732879</v>
      </c>
      <c r="S10" s="20">
        <v>0.2411004684158127</v>
      </c>
      <c r="T10" s="20">
        <v>0.21234953661665809</v>
      </c>
      <c r="U10" s="20">
        <v>0.25342250275958111</v>
      </c>
      <c r="V10" s="20">
        <v>0.2916670056954207</v>
      </c>
      <c r="W10" s="20">
        <v>0.1844298792699646</v>
      </c>
      <c r="X10" s="20">
        <v>0.20975367908628381</v>
      </c>
      <c r="Y10" s="20">
        <v>0.24378957841799301</v>
      </c>
      <c r="AA10" s="20">
        <v>0.2572858929971451</v>
      </c>
      <c r="AB10" s="20">
        <v>0.21797606334486261</v>
      </c>
      <c r="AC10" s="20">
        <v>0.217830036770959</v>
      </c>
      <c r="AD10" s="20">
        <v>0.23285613112407191</v>
      </c>
      <c r="AF10" s="20">
        <v>0.13547664967781509</v>
      </c>
      <c r="AG10" s="20">
        <v>0.34670215773870372</v>
      </c>
      <c r="AH10" s="20">
        <v>0.29508754392333719</v>
      </c>
      <c r="AI10" s="20">
        <v>0.2161966339064309</v>
      </c>
      <c r="AJ10" s="20">
        <v>0.1654964804917734</v>
      </c>
      <c r="AK10" s="20">
        <v>0.2316050033136281</v>
      </c>
      <c r="AL10" s="20">
        <v>0.18858391457517901</v>
      </c>
      <c r="AM10" s="20">
        <v>0.13479313137086141</v>
      </c>
      <c r="AN10" s="20">
        <v>0.25418979847602058</v>
      </c>
      <c r="AP10" s="20">
        <v>0.17677905692856499</v>
      </c>
      <c r="AQ10" s="20">
        <v>0.32655049407338738</v>
      </c>
      <c r="AR10" s="20">
        <v>0.25961362710618702</v>
      </c>
      <c r="AS10" s="20">
        <v>0.21198203599535409</v>
      </c>
      <c r="AT10" s="20">
        <v>0.1804928386335273</v>
      </c>
      <c r="AU10" s="20">
        <v>0.22828053529066181</v>
      </c>
      <c r="AV10" s="20">
        <v>8.4651595752122624E-2</v>
      </c>
      <c r="AW10" s="20">
        <v>0.1854803921138404</v>
      </c>
      <c r="AY10" s="20">
        <v>0.2146281927090988</v>
      </c>
      <c r="AZ10" s="20">
        <v>0.3646500696469408</v>
      </c>
      <c r="BA10" s="20">
        <v>0.29660620851107522</v>
      </c>
      <c r="BB10" s="20">
        <v>0.286318412054472</v>
      </c>
      <c r="BC10" s="20">
        <v>0.15708828017858881</v>
      </c>
      <c r="BD10" s="20">
        <v>0.19908514637842861</v>
      </c>
      <c r="BE10" s="20">
        <v>9.8612448911214678E-2</v>
      </c>
      <c r="BF10" s="20">
        <v>0.11134621679784661</v>
      </c>
      <c r="BG10" s="20">
        <v>0.28730325235897203</v>
      </c>
    </row>
    <row r="11" spans="2:61" ht="32" customHeight="1" x14ac:dyDescent="0.35">
      <c r="B11" s="22" t="s">
        <v>232</v>
      </c>
      <c r="C11" s="20">
        <v>0.2470685524177659</v>
      </c>
      <c r="D11" s="20">
        <v>0.24703995217021829</v>
      </c>
      <c r="E11" s="20">
        <v>0.2252682833083762</v>
      </c>
      <c r="F11" s="20">
        <v>0.27710483322593288</v>
      </c>
      <c r="G11" s="20">
        <v>0.29819994439276498</v>
      </c>
      <c r="H11" s="20">
        <v>0.24868122325057079</v>
      </c>
      <c r="I11" s="20">
        <v>0.19815674724925569</v>
      </c>
      <c r="K11" s="20">
        <v>0.23198240905693601</v>
      </c>
      <c r="L11" s="20">
        <v>0.26181859192828921</v>
      </c>
      <c r="N11" s="20">
        <v>0.31319622328760921</v>
      </c>
      <c r="O11" s="20">
        <v>0.32782735360313581</v>
      </c>
      <c r="P11" s="20">
        <v>0.32428527042447319</v>
      </c>
      <c r="Q11" s="20">
        <v>0.19760714271265961</v>
      </c>
      <c r="R11" s="20">
        <v>0.20464735460955499</v>
      </c>
      <c r="S11" s="20">
        <v>0.2391860308481914</v>
      </c>
      <c r="T11" s="20">
        <v>0.2252697704825386</v>
      </c>
      <c r="U11" s="20">
        <v>0.29285871863417129</v>
      </c>
      <c r="V11" s="20">
        <v>0.24140824281116449</v>
      </c>
      <c r="W11" s="20">
        <v>0.2559095421224668</v>
      </c>
      <c r="X11" s="20">
        <v>0.21902025976666811</v>
      </c>
      <c r="Y11" s="20">
        <v>0.1839011734097902</v>
      </c>
      <c r="AA11" s="20">
        <v>0.245426204431763</v>
      </c>
      <c r="AB11" s="20">
        <v>0.25502109507130338</v>
      </c>
      <c r="AC11" s="20">
        <v>0.24346709838358799</v>
      </c>
      <c r="AD11" s="20">
        <v>0.24442360449149869</v>
      </c>
      <c r="AF11" s="20">
        <v>0.16089267033575291</v>
      </c>
      <c r="AG11" s="20">
        <v>0.2860005822567106</v>
      </c>
      <c r="AH11" s="20">
        <v>0.27886329973361812</v>
      </c>
      <c r="AI11" s="20">
        <v>0.2942123315105119</v>
      </c>
      <c r="AJ11" s="20">
        <v>0.27811497939581631</v>
      </c>
      <c r="AK11" s="20">
        <v>0.31579540843471221</v>
      </c>
      <c r="AL11" s="20">
        <v>0.2804322387481748</v>
      </c>
      <c r="AM11" s="20">
        <v>0.23621130019886499</v>
      </c>
      <c r="AN11" s="20">
        <v>0.25533771052279353</v>
      </c>
      <c r="AP11" s="20">
        <v>0.19571937384937471</v>
      </c>
      <c r="AQ11" s="20">
        <v>0.27025016197901919</v>
      </c>
      <c r="AR11" s="20">
        <v>0.28230693790788081</v>
      </c>
      <c r="AS11" s="20">
        <v>0.28839779501567392</v>
      </c>
      <c r="AT11" s="20">
        <v>0.18391217112622549</v>
      </c>
      <c r="AU11" s="20">
        <v>0.35702343599785558</v>
      </c>
      <c r="AV11" s="20">
        <v>0.22238969420632951</v>
      </c>
      <c r="AW11" s="20">
        <v>0.25975403915785528</v>
      </c>
      <c r="AY11" s="20">
        <v>0.20156888977672749</v>
      </c>
      <c r="AZ11" s="20">
        <v>0.25691179095081629</v>
      </c>
      <c r="BA11" s="20">
        <v>0.33661934773242608</v>
      </c>
      <c r="BB11" s="20">
        <v>0.29715257877853479</v>
      </c>
      <c r="BC11" s="20">
        <v>0.1794677530511784</v>
      </c>
      <c r="BD11" s="20">
        <v>0.38089069490781019</v>
      </c>
      <c r="BE11" s="20">
        <v>0.26745409647351381</v>
      </c>
      <c r="BF11" s="20">
        <v>0.25525046066911861</v>
      </c>
      <c r="BG11" s="20">
        <v>0.27465649291514299</v>
      </c>
    </row>
    <row r="12" spans="2:61" ht="19" customHeight="1" x14ac:dyDescent="0.35">
      <c r="B12" s="22" t="s">
        <v>233</v>
      </c>
      <c r="C12" s="20">
        <v>9.6076457992372702E-2</v>
      </c>
      <c r="D12" s="20">
        <v>9.7589898137132924E-2</v>
      </c>
      <c r="E12" s="20">
        <v>6.0112507641913823E-2</v>
      </c>
      <c r="F12" s="20">
        <v>0.1156591664503671</v>
      </c>
      <c r="G12" s="20">
        <v>9.298624967802091E-2</v>
      </c>
      <c r="H12" s="20">
        <v>0.1202072527908352</v>
      </c>
      <c r="I12" s="20">
        <v>9.4715664415743445E-2</v>
      </c>
      <c r="K12" s="20">
        <v>0.1020652116533976</v>
      </c>
      <c r="L12" s="20">
        <v>9.0618426461224949E-2</v>
      </c>
      <c r="N12" s="20">
        <v>9.197098888877607E-2</v>
      </c>
      <c r="O12" s="20">
        <v>0.1200959224502067</v>
      </c>
      <c r="P12" s="20">
        <v>5.7297896499851182E-2</v>
      </c>
      <c r="Q12" s="20">
        <v>0.14483231875465449</v>
      </c>
      <c r="R12" s="20">
        <v>9.1742187597471131E-2</v>
      </c>
      <c r="S12" s="20">
        <v>7.8360168928559598E-2</v>
      </c>
      <c r="T12" s="20">
        <v>0.14112124620859709</v>
      </c>
      <c r="U12" s="20">
        <v>6.393525496815565E-2</v>
      </c>
      <c r="V12" s="20">
        <v>8.0709015029122935E-2</v>
      </c>
      <c r="W12" s="20">
        <v>0.1098788703534328</v>
      </c>
      <c r="X12" s="20">
        <v>9.3837184825774245E-2</v>
      </c>
      <c r="Y12" s="20">
        <v>0.1163562311735767</v>
      </c>
      <c r="AA12" s="20">
        <v>8.8053290846019497E-2</v>
      </c>
      <c r="AB12" s="20">
        <v>0.11568340651564581</v>
      </c>
      <c r="AC12" s="20">
        <v>0.1013329944491599</v>
      </c>
      <c r="AD12" s="20">
        <v>7.9985623078900281E-2</v>
      </c>
      <c r="AF12" s="20">
        <v>0.1056489815669646</v>
      </c>
      <c r="AG12" s="20">
        <v>7.3204334345510991E-2</v>
      </c>
      <c r="AH12" s="20">
        <v>0.1486570288197725</v>
      </c>
      <c r="AI12" s="20">
        <v>0.14596395615741989</v>
      </c>
      <c r="AJ12" s="20">
        <v>5.3645386880614397E-2</v>
      </c>
      <c r="AK12" s="20">
        <v>9.0002195943888183E-2</v>
      </c>
      <c r="AL12" s="20">
        <v>9.4326079161729304E-2</v>
      </c>
      <c r="AM12" s="20">
        <v>1.623593313017975E-2</v>
      </c>
      <c r="AN12" s="20">
        <v>0.11455850934833441</v>
      </c>
      <c r="AP12" s="20">
        <v>0.1193599891997939</v>
      </c>
      <c r="AQ12" s="20">
        <v>7.2279693234456252E-2</v>
      </c>
      <c r="AR12" s="20">
        <v>0.1159545244618836</v>
      </c>
      <c r="AS12" s="20">
        <v>0.15347930708344421</v>
      </c>
      <c r="AT12" s="20">
        <v>7.4512135311160688E-2</v>
      </c>
      <c r="AU12" s="20">
        <v>9.9481410353142646E-2</v>
      </c>
      <c r="AV12" s="20">
        <v>0</v>
      </c>
      <c r="AW12" s="20">
        <v>0.1119141859301306</v>
      </c>
      <c r="AY12" s="20">
        <v>0.10334602097345701</v>
      </c>
      <c r="AZ12" s="20">
        <v>5.8425494592667597E-2</v>
      </c>
      <c r="BA12" s="20">
        <v>0.13053255655655491</v>
      </c>
      <c r="BB12" s="20">
        <v>0.1085988309158764</v>
      </c>
      <c r="BC12" s="20">
        <v>0.10901060802619179</v>
      </c>
      <c r="BD12" s="20">
        <v>8.7426041225499379E-2</v>
      </c>
      <c r="BE12" s="20">
        <v>3.9662647958188739E-2</v>
      </c>
      <c r="BF12" s="20">
        <v>0.1134058991964787</v>
      </c>
      <c r="BG12" s="20">
        <v>0.13352007027751059</v>
      </c>
    </row>
    <row r="13" spans="2:61" ht="19" customHeight="1" x14ac:dyDescent="0.35">
      <c r="B13" s="22" t="s">
        <v>234</v>
      </c>
      <c r="C13" s="20">
        <v>0.1997232131130971</v>
      </c>
      <c r="D13" s="20">
        <v>3.99337951473945E-2</v>
      </c>
      <c r="E13" s="20">
        <v>6.0190468242410859E-2</v>
      </c>
      <c r="F13" s="20">
        <v>0.10180303898622831</v>
      </c>
      <c r="G13" s="20">
        <v>0.1612797552675046</v>
      </c>
      <c r="H13" s="20">
        <v>0.27660336705629263</v>
      </c>
      <c r="I13" s="20">
        <v>0.47757183770816852</v>
      </c>
      <c r="K13" s="20">
        <v>0.2344837473379088</v>
      </c>
      <c r="L13" s="20">
        <v>0.16653476741074411</v>
      </c>
      <c r="N13" s="20">
        <v>0.16918769250119689</v>
      </c>
      <c r="O13" s="20">
        <v>6.9855420978129579E-2</v>
      </c>
      <c r="P13" s="20">
        <v>0.16611894123658599</v>
      </c>
      <c r="Q13" s="20">
        <v>0.19749179969020719</v>
      </c>
      <c r="R13" s="20">
        <v>0.21366696292585691</v>
      </c>
      <c r="S13" s="20">
        <v>0.25075441816596572</v>
      </c>
      <c r="T13" s="20">
        <v>0.1729747264031167</v>
      </c>
      <c r="U13" s="20">
        <v>0.1320602249371596</v>
      </c>
      <c r="V13" s="20">
        <v>0.17855559940051299</v>
      </c>
      <c r="W13" s="20">
        <v>0.22696880807059969</v>
      </c>
      <c r="X13" s="20">
        <v>0.2467876861726214</v>
      </c>
      <c r="Y13" s="20">
        <v>0.27078324104789631</v>
      </c>
      <c r="AA13" s="20">
        <v>0.18927947521062491</v>
      </c>
      <c r="AB13" s="20">
        <v>0.22744522577044629</v>
      </c>
      <c r="AC13" s="20">
        <v>0.2078027554872246</v>
      </c>
      <c r="AD13" s="20">
        <v>0.17560628369085041</v>
      </c>
      <c r="AF13" s="20">
        <v>0.44659020171850672</v>
      </c>
      <c r="AG13" s="20">
        <v>5.9683321754492202E-2</v>
      </c>
      <c r="AH13" s="20">
        <v>0.13085982292993559</v>
      </c>
      <c r="AI13" s="20">
        <v>8.3243334022728377E-2</v>
      </c>
      <c r="AJ13" s="20">
        <v>0.42961842844162151</v>
      </c>
      <c r="AK13" s="20">
        <v>0.2150107083998172</v>
      </c>
      <c r="AL13" s="20">
        <v>0.1249946697959433</v>
      </c>
      <c r="AM13" s="20">
        <v>9.102167833260294E-2</v>
      </c>
      <c r="AN13" s="20">
        <v>8.7039034447026417E-2</v>
      </c>
      <c r="AP13" s="20">
        <v>0.3665471455890949</v>
      </c>
      <c r="AQ13" s="20">
        <v>0.10151294619211609</v>
      </c>
      <c r="AR13" s="20">
        <v>0.17839211283361769</v>
      </c>
      <c r="AS13" s="20">
        <v>7.8220904784594356E-2</v>
      </c>
      <c r="AT13" s="20">
        <v>0.40107419215565909</v>
      </c>
      <c r="AU13" s="20">
        <v>0.18756397699777949</v>
      </c>
      <c r="AV13" s="20">
        <v>5.9845882483975738E-2</v>
      </c>
      <c r="AW13" s="20">
        <v>0.13293465518930361</v>
      </c>
      <c r="AY13" s="20">
        <v>0.31387015807269691</v>
      </c>
      <c r="AZ13" s="20">
        <v>4.838239690349351E-2</v>
      </c>
      <c r="BA13" s="20">
        <v>0.14065772686836309</v>
      </c>
      <c r="BB13" s="20">
        <v>5.1354503615253233E-2</v>
      </c>
      <c r="BC13" s="20">
        <v>0.39001224691798292</v>
      </c>
      <c r="BD13" s="20">
        <v>0.18012592454224219</v>
      </c>
      <c r="BE13" s="20">
        <v>0.1520831436512359</v>
      </c>
      <c r="BF13" s="20">
        <v>0.20578259243006181</v>
      </c>
      <c r="BG13" s="20">
        <v>0.12024670180164029</v>
      </c>
    </row>
    <row r="14" spans="2:61" ht="19" customHeight="1" x14ac:dyDescent="0.35">
      <c r="B14" s="22" t="s">
        <v>135</v>
      </c>
      <c r="C14" s="20">
        <v>0.1198930557215168</v>
      </c>
      <c r="D14" s="20">
        <v>0.1514333637226169</v>
      </c>
      <c r="E14" s="20">
        <v>0.1269094969491881</v>
      </c>
      <c r="F14" s="20">
        <v>0.1440451616556632</v>
      </c>
      <c r="G14" s="20">
        <v>0.1193827922406563</v>
      </c>
      <c r="H14" s="20">
        <v>0.11613976041379109</v>
      </c>
      <c r="I14" s="20">
        <v>7.6657543857942809E-2</v>
      </c>
      <c r="K14" s="20">
        <v>7.4733086781300903E-2</v>
      </c>
      <c r="L14" s="20">
        <v>0.16355974298520959</v>
      </c>
      <c r="N14" s="20">
        <v>0.1265038128627741</v>
      </c>
      <c r="O14" s="20">
        <v>0.14024004772306639</v>
      </c>
      <c r="P14" s="20">
        <v>0.14519597028773301</v>
      </c>
      <c r="Q14" s="20">
        <v>9.9356165745004929E-2</v>
      </c>
      <c r="R14" s="20">
        <v>0.1122610290795923</v>
      </c>
      <c r="S14" s="20">
        <v>9.2929450230381738E-2</v>
      </c>
      <c r="T14" s="20">
        <v>0.14585075457552141</v>
      </c>
      <c r="U14" s="20">
        <v>0.1171921623456946</v>
      </c>
      <c r="V14" s="20">
        <v>9.4732273970448269E-2</v>
      </c>
      <c r="W14" s="20">
        <v>0.1160091780766867</v>
      </c>
      <c r="X14" s="20">
        <v>0.18271464054180561</v>
      </c>
      <c r="Y14" s="20">
        <v>0.1061910527856101</v>
      </c>
      <c r="AA14" s="20">
        <v>8.3558228398088449E-2</v>
      </c>
      <c r="AB14" s="20">
        <v>0.11083816289488251</v>
      </c>
      <c r="AC14" s="20">
        <v>0.1190846657133688</v>
      </c>
      <c r="AD14" s="20">
        <v>0.16957371083049869</v>
      </c>
      <c r="AF14" s="20">
        <v>7.390755331938241E-2</v>
      </c>
      <c r="AG14" s="20">
        <v>7.3487532654237853E-2</v>
      </c>
      <c r="AH14" s="20">
        <v>4.3301288513991142E-2</v>
      </c>
      <c r="AI14" s="20">
        <v>7.7909066108334396E-2</v>
      </c>
      <c r="AJ14" s="20">
        <v>3.4895495515264822E-2</v>
      </c>
      <c r="AK14" s="20">
        <v>0.104927376477187</v>
      </c>
      <c r="AL14" s="20">
        <v>0.2462611263861354</v>
      </c>
      <c r="AM14" s="20">
        <v>0.49052997688929151</v>
      </c>
      <c r="AN14" s="20">
        <v>0.19420151079329129</v>
      </c>
      <c r="AP14" s="20">
        <v>5.8933265378640687E-2</v>
      </c>
      <c r="AQ14" s="20">
        <v>7.4063417653719821E-2</v>
      </c>
      <c r="AR14" s="20">
        <v>5.7203194135078447E-2</v>
      </c>
      <c r="AS14" s="20">
        <v>0.13299829337505589</v>
      </c>
      <c r="AT14" s="20">
        <v>6.4660508926708479E-2</v>
      </c>
      <c r="AU14" s="20">
        <v>8.1243215805042304E-2</v>
      </c>
      <c r="AV14" s="20">
        <v>0.63311282755757237</v>
      </c>
      <c r="AW14" s="20">
        <v>0.25046823835035942</v>
      </c>
      <c r="AY14" s="20">
        <v>7.4211929213682401E-2</v>
      </c>
      <c r="AZ14" s="20">
        <v>8.5102371817428982E-2</v>
      </c>
      <c r="BA14" s="20">
        <v>3.0637519323942E-2</v>
      </c>
      <c r="BB14" s="20">
        <v>0.10290535367842329</v>
      </c>
      <c r="BC14" s="20">
        <v>8.6604961408898534E-2</v>
      </c>
      <c r="BD14" s="20">
        <v>9.8786785886188902E-2</v>
      </c>
      <c r="BE14" s="20">
        <v>0.3936335887680078</v>
      </c>
      <c r="BF14" s="20">
        <v>0.28738401101875871</v>
      </c>
      <c r="BG14" s="20">
        <v>7.9261323398131897E-2</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235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94</v>
      </c>
      <c r="C9" s="20">
        <v>0.24644857116834271</v>
      </c>
      <c r="D9" s="20">
        <v>9.9756125500363474E-2</v>
      </c>
      <c r="E9" s="20">
        <v>0.1479336265785893</v>
      </c>
      <c r="F9" s="20">
        <v>0.15842382978992331</v>
      </c>
      <c r="G9" s="20">
        <v>0.27999849506899421</v>
      </c>
      <c r="H9" s="20">
        <v>0.33047010821101391</v>
      </c>
      <c r="I9" s="20">
        <v>0.41153129439005198</v>
      </c>
      <c r="K9" s="20">
        <v>0.25924095015989568</v>
      </c>
      <c r="L9" s="20">
        <v>0.2339139917606356</v>
      </c>
      <c r="N9" s="20">
        <v>0.20024332839706691</v>
      </c>
      <c r="O9" s="20">
        <v>0.1889811482969006</v>
      </c>
      <c r="P9" s="20">
        <v>0.26386241835815849</v>
      </c>
      <c r="Q9" s="20">
        <v>0.27943130034797981</v>
      </c>
      <c r="R9" s="20">
        <v>0.23018330675938681</v>
      </c>
      <c r="S9" s="20">
        <v>0.25102769734328129</v>
      </c>
      <c r="T9" s="20">
        <v>0.30461831695100811</v>
      </c>
      <c r="U9" s="20">
        <v>0.19595272481103099</v>
      </c>
      <c r="V9" s="20">
        <v>0.22003700999663009</v>
      </c>
      <c r="W9" s="20">
        <v>0.25218633084174191</v>
      </c>
      <c r="X9" s="20">
        <v>0.24267843185025101</v>
      </c>
      <c r="Y9" s="20">
        <v>0.34458081358774001</v>
      </c>
      <c r="AA9" s="20">
        <v>0.2109157020158644</v>
      </c>
      <c r="AB9" s="20">
        <v>0.26654275168291058</v>
      </c>
      <c r="AC9" s="20">
        <v>0.28124585462964741</v>
      </c>
      <c r="AD9" s="20">
        <v>0.2311965497630491</v>
      </c>
      <c r="AF9" s="20">
        <v>0.47051831763272162</v>
      </c>
      <c r="AG9" s="20">
        <v>9.846459327251246E-2</v>
      </c>
      <c r="AH9" s="20">
        <v>0.14762012248969861</v>
      </c>
      <c r="AI9" s="20">
        <v>0.1196794524672484</v>
      </c>
      <c r="AJ9" s="20">
        <v>0.46031383772519718</v>
      </c>
      <c r="AK9" s="20">
        <v>0.2488889511307471</v>
      </c>
      <c r="AL9" s="20">
        <v>0.22863992097554481</v>
      </c>
      <c r="AM9" s="20">
        <v>0.143325640770646</v>
      </c>
      <c r="AN9" s="20">
        <v>0.17402136462155171</v>
      </c>
      <c r="AP9" s="20">
        <v>0.44120286530898378</v>
      </c>
      <c r="AQ9" s="20">
        <v>0.1122987802121555</v>
      </c>
      <c r="AR9" s="20">
        <v>0.13392384033928109</v>
      </c>
      <c r="AS9" s="20">
        <v>0.13079623950682459</v>
      </c>
      <c r="AT9" s="20">
        <v>0.50121184106151362</v>
      </c>
      <c r="AU9" s="20">
        <v>0.22145768714773609</v>
      </c>
      <c r="AV9" s="20">
        <v>8.1156960674532985E-2</v>
      </c>
      <c r="AW9" s="20">
        <v>0.2129539778528495</v>
      </c>
      <c r="AY9" s="20">
        <v>0.35590663973919051</v>
      </c>
      <c r="AZ9" s="20">
        <v>5.7041907214606551E-2</v>
      </c>
      <c r="BA9" s="20">
        <v>0.1166999366325434</v>
      </c>
      <c r="BB9" s="20">
        <v>0.1137438875186505</v>
      </c>
      <c r="BC9" s="20">
        <v>0.51813620969836371</v>
      </c>
      <c r="BD9" s="20">
        <v>0.20706239668165219</v>
      </c>
      <c r="BE9" s="20">
        <v>0.25100850257527879</v>
      </c>
      <c r="BF9" s="20">
        <v>0.12859800359509321</v>
      </c>
      <c r="BG9" s="20">
        <v>0.19736790817491209</v>
      </c>
    </row>
    <row r="10" spans="2:61" ht="19" customHeight="1" x14ac:dyDescent="0.35">
      <c r="B10" s="22" t="s">
        <v>236</v>
      </c>
      <c r="C10" s="20">
        <v>0.18237025701085841</v>
      </c>
      <c r="D10" s="20">
        <v>0.1832828682583903</v>
      </c>
      <c r="E10" s="20">
        <v>0.15510638425248829</v>
      </c>
      <c r="F10" s="20">
        <v>0.17386490736859281</v>
      </c>
      <c r="G10" s="20">
        <v>0.20171738117669921</v>
      </c>
      <c r="H10" s="20">
        <v>0.17991861884061441</v>
      </c>
      <c r="I10" s="20">
        <v>0.1967169471201716</v>
      </c>
      <c r="K10" s="20">
        <v>0.16762857218660329</v>
      </c>
      <c r="L10" s="20">
        <v>0.19669072082138789</v>
      </c>
      <c r="N10" s="20">
        <v>0.21205031084164991</v>
      </c>
      <c r="O10" s="20">
        <v>0.21729314908516481</v>
      </c>
      <c r="P10" s="20">
        <v>0.14502732098066959</v>
      </c>
      <c r="Q10" s="20">
        <v>9.6449839571726481E-2</v>
      </c>
      <c r="R10" s="20">
        <v>0.18147364547212269</v>
      </c>
      <c r="S10" s="20">
        <v>0.14295018002674181</v>
      </c>
      <c r="T10" s="20">
        <v>0.18934477436119221</v>
      </c>
      <c r="U10" s="20">
        <v>0.21212490218175151</v>
      </c>
      <c r="V10" s="20">
        <v>0.17488484847450109</v>
      </c>
      <c r="W10" s="20">
        <v>0.20133918279859109</v>
      </c>
      <c r="X10" s="20">
        <v>0.23356838256131021</v>
      </c>
      <c r="Y10" s="20">
        <v>0.13954453778549841</v>
      </c>
      <c r="AA10" s="20">
        <v>0.17301124866817769</v>
      </c>
      <c r="AB10" s="20">
        <v>0.20379172389906139</v>
      </c>
      <c r="AC10" s="20">
        <v>0.17133900670522659</v>
      </c>
      <c r="AD10" s="20">
        <v>0.18041688786051319</v>
      </c>
      <c r="AF10" s="20">
        <v>0.22907916845248191</v>
      </c>
      <c r="AG10" s="20">
        <v>0.12490281033375771</v>
      </c>
      <c r="AH10" s="20">
        <v>0.21480495805907049</v>
      </c>
      <c r="AI10" s="20">
        <v>0.27588552351217088</v>
      </c>
      <c r="AJ10" s="20">
        <v>0.13687708622441841</v>
      </c>
      <c r="AK10" s="20">
        <v>0.2692246087542044</v>
      </c>
      <c r="AL10" s="20">
        <v>0.16721456987787789</v>
      </c>
      <c r="AM10" s="20">
        <v>0.1400585393766676</v>
      </c>
      <c r="AN10" s="20">
        <v>0.16563432793235419</v>
      </c>
      <c r="AP10" s="20">
        <v>0.2422467247975458</v>
      </c>
      <c r="AQ10" s="20">
        <v>0.1169391278905747</v>
      </c>
      <c r="AR10" s="20">
        <v>0.26400416585619207</v>
      </c>
      <c r="AS10" s="20">
        <v>0.26731111550518599</v>
      </c>
      <c r="AT10" s="20">
        <v>0.1582408150148546</v>
      </c>
      <c r="AU10" s="20">
        <v>0.29449886643359791</v>
      </c>
      <c r="AV10" s="20">
        <v>7.6833589331927202E-2</v>
      </c>
      <c r="AW10" s="20">
        <v>0.18427733019288939</v>
      </c>
      <c r="AY10" s="20">
        <v>0.27940268013009928</v>
      </c>
      <c r="AZ10" s="20">
        <v>4.8719785761050557E-2</v>
      </c>
      <c r="BA10" s="20">
        <v>0.23019042578673679</v>
      </c>
      <c r="BB10" s="20">
        <v>0.26190706921161411</v>
      </c>
      <c r="BC10" s="20">
        <v>0.19647129297773949</v>
      </c>
      <c r="BD10" s="20">
        <v>0.27675010099938863</v>
      </c>
      <c r="BE10" s="20">
        <v>0.1031050236236879</v>
      </c>
      <c r="BF10" s="20">
        <v>0.18455115330189581</v>
      </c>
      <c r="BG10" s="20">
        <v>0.15852571663143561</v>
      </c>
    </row>
    <row r="11" spans="2:61" ht="32" customHeight="1" x14ac:dyDescent="0.35">
      <c r="B11" s="22" t="s">
        <v>237</v>
      </c>
      <c r="C11" s="20">
        <v>0.2016614619259918</v>
      </c>
      <c r="D11" s="20">
        <v>0.23054016983354911</v>
      </c>
      <c r="E11" s="20">
        <v>0.18901567786941359</v>
      </c>
      <c r="F11" s="20">
        <v>0.2391458393291705</v>
      </c>
      <c r="G11" s="20">
        <v>0.18525714097006729</v>
      </c>
      <c r="H11" s="20">
        <v>0.23813117923594451</v>
      </c>
      <c r="I11" s="20">
        <v>0.15125743918568821</v>
      </c>
      <c r="K11" s="20">
        <v>0.19644945310924469</v>
      </c>
      <c r="L11" s="20">
        <v>0.20761378039929801</v>
      </c>
      <c r="N11" s="20">
        <v>0.2361574357172859</v>
      </c>
      <c r="O11" s="20">
        <v>0.32178047530898901</v>
      </c>
      <c r="P11" s="20">
        <v>0.22234747140767891</v>
      </c>
      <c r="Q11" s="20">
        <v>0.19938078712911769</v>
      </c>
      <c r="R11" s="20">
        <v>0.23200458613705879</v>
      </c>
      <c r="S11" s="20">
        <v>0.21444327385970591</v>
      </c>
      <c r="T11" s="20">
        <v>0.1428662124186226</v>
      </c>
      <c r="U11" s="20">
        <v>0.21571288803541919</v>
      </c>
      <c r="V11" s="20">
        <v>0.15277810626259231</v>
      </c>
      <c r="W11" s="20">
        <v>0.20805331822786999</v>
      </c>
      <c r="X11" s="20">
        <v>0.18264800850471991</v>
      </c>
      <c r="Y11" s="20">
        <v>0.18387160972853439</v>
      </c>
      <c r="AA11" s="20">
        <v>0.19958670054029401</v>
      </c>
      <c r="AB11" s="20">
        <v>0.17831576940390731</v>
      </c>
      <c r="AC11" s="20">
        <v>0.23585388412053401</v>
      </c>
      <c r="AD11" s="20">
        <v>0.19861556453575671</v>
      </c>
      <c r="AF11" s="20">
        <v>0.13709200768021509</v>
      </c>
      <c r="AG11" s="20">
        <v>0.20096782910262431</v>
      </c>
      <c r="AH11" s="20">
        <v>0.25714685292971112</v>
      </c>
      <c r="AI11" s="20">
        <v>0.2039080066583891</v>
      </c>
      <c r="AJ11" s="20">
        <v>9.6441829682766197E-2</v>
      </c>
      <c r="AK11" s="20">
        <v>0.22210762314398841</v>
      </c>
      <c r="AL11" s="20">
        <v>0.25101902637608559</v>
      </c>
      <c r="AM11" s="20">
        <v>0.27795748156786348</v>
      </c>
      <c r="AN11" s="20">
        <v>0.27515783646806707</v>
      </c>
      <c r="AP11" s="20">
        <v>0.14182290509466461</v>
      </c>
      <c r="AQ11" s="20">
        <v>0.1928441551756713</v>
      </c>
      <c r="AR11" s="20">
        <v>0.28211373985745503</v>
      </c>
      <c r="AS11" s="20">
        <v>0.25808748455471908</v>
      </c>
      <c r="AT11" s="20">
        <v>0.1112324654441685</v>
      </c>
      <c r="AU11" s="20">
        <v>0.26220545395708122</v>
      </c>
      <c r="AV11" s="20">
        <v>0.230863851725848</v>
      </c>
      <c r="AW11" s="20">
        <v>0.27219922793807028</v>
      </c>
      <c r="AY11" s="20">
        <v>0.1531065976487356</v>
      </c>
      <c r="AZ11" s="20">
        <v>0.15248811668893231</v>
      </c>
      <c r="BA11" s="20">
        <v>0.34337109057804288</v>
      </c>
      <c r="BB11" s="20">
        <v>0.27601325249890152</v>
      </c>
      <c r="BC11" s="20">
        <v>9.7969171653402132E-2</v>
      </c>
      <c r="BD11" s="20">
        <v>0.27379245596818141</v>
      </c>
      <c r="BE11" s="20">
        <v>0.26085038392257082</v>
      </c>
      <c r="BF11" s="20">
        <v>0.33436758961233048</v>
      </c>
      <c r="BG11" s="20">
        <v>0.27780540453059571</v>
      </c>
    </row>
    <row r="12" spans="2:61" ht="19" customHeight="1" x14ac:dyDescent="0.35">
      <c r="B12" s="22" t="s">
        <v>238</v>
      </c>
      <c r="C12" s="20">
        <v>0.20910014432278401</v>
      </c>
      <c r="D12" s="20">
        <v>0.2910406014658023</v>
      </c>
      <c r="E12" s="20">
        <v>0.28470590058670359</v>
      </c>
      <c r="F12" s="20">
        <v>0.225127816178709</v>
      </c>
      <c r="G12" s="20">
        <v>0.18296911490826401</v>
      </c>
      <c r="H12" s="20">
        <v>0.15322986109529349</v>
      </c>
      <c r="I12" s="20">
        <v>0.13892056987196461</v>
      </c>
      <c r="K12" s="20">
        <v>0.22126654647033059</v>
      </c>
      <c r="L12" s="20">
        <v>0.19578599545548361</v>
      </c>
      <c r="N12" s="20">
        <v>0.22815029899749861</v>
      </c>
      <c r="O12" s="20">
        <v>0.18177210017205389</v>
      </c>
      <c r="P12" s="20">
        <v>0.16030331925804411</v>
      </c>
      <c r="Q12" s="20">
        <v>0.26707652423056383</v>
      </c>
      <c r="R12" s="20">
        <v>0.16863493996034321</v>
      </c>
      <c r="S12" s="20">
        <v>0.20013506460790059</v>
      </c>
      <c r="T12" s="20">
        <v>0.23610610107930091</v>
      </c>
      <c r="U12" s="20">
        <v>0.1849807456865295</v>
      </c>
      <c r="V12" s="20">
        <v>0.29560863938205012</v>
      </c>
      <c r="W12" s="20">
        <v>0.191950625942785</v>
      </c>
      <c r="X12" s="20">
        <v>0.18693782314516741</v>
      </c>
      <c r="Y12" s="20">
        <v>0.17106057092078261</v>
      </c>
      <c r="AA12" s="20">
        <v>0.26134640086842731</v>
      </c>
      <c r="AB12" s="20">
        <v>0.22558594333219359</v>
      </c>
      <c r="AC12" s="20">
        <v>0.1574902369062687</v>
      </c>
      <c r="AD12" s="20">
        <v>0.18158611964245169</v>
      </c>
      <c r="AF12" s="20">
        <v>8.2201003188426811E-2</v>
      </c>
      <c r="AG12" s="20">
        <v>0.36347857476370021</v>
      </c>
      <c r="AH12" s="20">
        <v>0.2936381521101582</v>
      </c>
      <c r="AI12" s="20">
        <v>0.25881623555338629</v>
      </c>
      <c r="AJ12" s="20">
        <v>0.12492420257664159</v>
      </c>
      <c r="AK12" s="20">
        <v>0.16790042636610181</v>
      </c>
      <c r="AL12" s="20">
        <v>9.3221562608401046E-2</v>
      </c>
      <c r="AM12" s="20">
        <v>7.0166427719598384E-2</v>
      </c>
      <c r="AN12" s="20">
        <v>0.27414389586892679</v>
      </c>
      <c r="AP12" s="20">
        <v>9.1929752350108182E-2</v>
      </c>
      <c r="AQ12" s="20">
        <v>0.3576133012342852</v>
      </c>
      <c r="AR12" s="20">
        <v>0.26424937671897369</v>
      </c>
      <c r="AS12" s="20">
        <v>0.21271106697364869</v>
      </c>
      <c r="AT12" s="20">
        <v>0.134225152530631</v>
      </c>
      <c r="AU12" s="20">
        <v>0.13956922182110809</v>
      </c>
      <c r="AV12" s="20">
        <v>6.5564065442846403E-2</v>
      </c>
      <c r="AW12" s="20">
        <v>0.1368120508601694</v>
      </c>
      <c r="AY12" s="20">
        <v>0.12293719509599831</v>
      </c>
      <c r="AZ12" s="20">
        <v>0.44162433865289769</v>
      </c>
      <c r="BA12" s="20">
        <v>0.25498026854847933</v>
      </c>
      <c r="BB12" s="20">
        <v>0.25540412919800581</v>
      </c>
      <c r="BC12" s="20">
        <v>9.000358430868817E-2</v>
      </c>
      <c r="BD12" s="20">
        <v>0.15654620214715689</v>
      </c>
      <c r="BE12" s="20">
        <v>4.3772257611587068E-2</v>
      </c>
      <c r="BF12" s="20">
        <v>0.14575639440564989</v>
      </c>
      <c r="BG12" s="20">
        <v>0.23111565444531271</v>
      </c>
    </row>
    <row r="13" spans="2:61" ht="19" customHeight="1" x14ac:dyDescent="0.35">
      <c r="B13" s="22" t="s">
        <v>88</v>
      </c>
      <c r="C13" s="20">
        <v>0.10371839004651889</v>
      </c>
      <c r="D13" s="20">
        <v>9.9068622563709088E-2</v>
      </c>
      <c r="E13" s="20">
        <v>0.14573850691602711</v>
      </c>
      <c r="F13" s="20">
        <v>0.13190760264634291</v>
      </c>
      <c r="G13" s="20">
        <v>8.4451527018033615E-2</v>
      </c>
      <c r="H13" s="20">
        <v>7.0213145312797057E-2</v>
      </c>
      <c r="I13" s="20">
        <v>8.8036250347881428E-2</v>
      </c>
      <c r="K13" s="20">
        <v>0.119552457028732</v>
      </c>
      <c r="L13" s="20">
        <v>8.8654129906859822E-2</v>
      </c>
      <c r="N13" s="20">
        <v>5.937397234516114E-2</v>
      </c>
      <c r="O13" s="20">
        <v>4.7509940340845519E-2</v>
      </c>
      <c r="P13" s="20">
        <v>0.1227064100277535</v>
      </c>
      <c r="Q13" s="20">
        <v>9.4287256709483416E-2</v>
      </c>
      <c r="R13" s="20">
        <v>0.1602154386538136</v>
      </c>
      <c r="S13" s="20">
        <v>0.1173419979978254</v>
      </c>
      <c r="T13" s="20">
        <v>6.2896879006585943E-2</v>
      </c>
      <c r="U13" s="20">
        <v>0.1064499225575679</v>
      </c>
      <c r="V13" s="20">
        <v>0.1117440999361143</v>
      </c>
      <c r="W13" s="20">
        <v>8.1199104543426825E-2</v>
      </c>
      <c r="X13" s="20">
        <v>9.6741585170902006E-2</v>
      </c>
      <c r="Y13" s="20">
        <v>0.13453924012254159</v>
      </c>
      <c r="AA13" s="20">
        <v>0.1227451767409389</v>
      </c>
      <c r="AB13" s="20">
        <v>9.1198379286216366E-2</v>
      </c>
      <c r="AC13" s="20">
        <v>8.1776292162156955E-2</v>
      </c>
      <c r="AD13" s="20">
        <v>0.11580615057124841</v>
      </c>
      <c r="AF13" s="20">
        <v>6.390940780716102E-2</v>
      </c>
      <c r="AG13" s="20">
        <v>0.19681027492035699</v>
      </c>
      <c r="AH13" s="20">
        <v>5.7593412178519168E-2</v>
      </c>
      <c r="AI13" s="20">
        <v>8.5348875253742365E-2</v>
      </c>
      <c r="AJ13" s="20">
        <v>0.10502055199680201</v>
      </c>
      <c r="AK13" s="20">
        <v>2.9751295618209151E-2</v>
      </c>
      <c r="AL13" s="20">
        <v>9.5852144299719555E-2</v>
      </c>
      <c r="AM13" s="20">
        <v>1.266093149918518E-2</v>
      </c>
      <c r="AN13" s="20">
        <v>5.4204861215987943E-2</v>
      </c>
      <c r="AP13" s="20">
        <v>5.8100798243232998E-2</v>
      </c>
      <c r="AQ13" s="20">
        <v>0.20380593828861221</v>
      </c>
      <c r="AR13" s="20">
        <v>3.3799448394108707E-2</v>
      </c>
      <c r="AS13" s="20">
        <v>8.5606625086439778E-2</v>
      </c>
      <c r="AT13" s="20">
        <v>7.0281814086388741E-2</v>
      </c>
      <c r="AU13" s="20">
        <v>3.2365294228533598E-2</v>
      </c>
      <c r="AV13" s="20">
        <v>3.7818973219105732E-2</v>
      </c>
      <c r="AW13" s="20">
        <v>5.862312569101203E-2</v>
      </c>
      <c r="AY13" s="20">
        <v>6.2761474772659573E-2</v>
      </c>
      <c r="AZ13" s="20">
        <v>0.27816745220379469</v>
      </c>
      <c r="BA13" s="20">
        <v>6.5316515892602043E-3</v>
      </c>
      <c r="BB13" s="20">
        <v>6.8102812626850376E-2</v>
      </c>
      <c r="BC13" s="20">
        <v>7.0040955411353717E-2</v>
      </c>
      <c r="BD13" s="20">
        <v>4.1992777320383042E-2</v>
      </c>
      <c r="BE13" s="20">
        <v>5.9134829609151909E-2</v>
      </c>
      <c r="BF13" s="20">
        <v>4.0129153224343031E-2</v>
      </c>
      <c r="BG13" s="20">
        <v>9.2329378699470194E-2</v>
      </c>
    </row>
    <row r="14" spans="2:61" ht="19" customHeight="1" x14ac:dyDescent="0.35">
      <c r="B14" s="22" t="s">
        <v>135</v>
      </c>
      <c r="C14" s="20">
        <v>5.670117552550432E-2</v>
      </c>
      <c r="D14" s="20">
        <v>9.6311612378185876E-2</v>
      </c>
      <c r="E14" s="20">
        <v>7.7499903796778E-2</v>
      </c>
      <c r="F14" s="20">
        <v>7.1530004687261547E-2</v>
      </c>
      <c r="G14" s="20">
        <v>6.5606340857941717E-2</v>
      </c>
      <c r="H14" s="20">
        <v>2.8037087304336478E-2</v>
      </c>
      <c r="I14" s="20">
        <v>1.3537499084242181E-2</v>
      </c>
      <c r="K14" s="20">
        <v>3.5862021045193621E-2</v>
      </c>
      <c r="L14" s="20">
        <v>7.734138165633514E-2</v>
      </c>
      <c r="N14" s="20">
        <v>6.402465370133778E-2</v>
      </c>
      <c r="O14" s="20">
        <v>4.2663186796046138E-2</v>
      </c>
      <c r="P14" s="20">
        <v>8.5753059967695222E-2</v>
      </c>
      <c r="Q14" s="20">
        <v>6.3374292011128819E-2</v>
      </c>
      <c r="R14" s="20">
        <v>2.7488083017274869E-2</v>
      </c>
      <c r="S14" s="20">
        <v>7.4101786164545103E-2</v>
      </c>
      <c r="T14" s="20">
        <v>6.4167716183290355E-2</v>
      </c>
      <c r="U14" s="20">
        <v>8.4778816727700948E-2</v>
      </c>
      <c r="V14" s="20">
        <v>4.4947295948111789E-2</v>
      </c>
      <c r="W14" s="20">
        <v>6.5271437645585073E-2</v>
      </c>
      <c r="X14" s="20">
        <v>5.7425768767649293E-2</v>
      </c>
      <c r="Y14" s="20">
        <v>2.6403227854903091E-2</v>
      </c>
      <c r="AA14" s="20">
        <v>3.2394771166297798E-2</v>
      </c>
      <c r="AB14" s="20">
        <v>3.4565432395710673E-2</v>
      </c>
      <c r="AC14" s="20">
        <v>7.2294725476166319E-2</v>
      </c>
      <c r="AD14" s="20">
        <v>9.2378727626980905E-2</v>
      </c>
      <c r="AF14" s="20">
        <v>1.720009523899365E-2</v>
      </c>
      <c r="AG14" s="20">
        <v>1.537591760704825E-2</v>
      </c>
      <c r="AH14" s="20">
        <v>2.919650223284246E-2</v>
      </c>
      <c r="AI14" s="20">
        <v>5.6361906555062853E-2</v>
      </c>
      <c r="AJ14" s="20">
        <v>7.6422491794174721E-2</v>
      </c>
      <c r="AK14" s="20">
        <v>6.2127094986749329E-2</v>
      </c>
      <c r="AL14" s="20">
        <v>0.1640527758623711</v>
      </c>
      <c r="AM14" s="20">
        <v>0.35583097906603928</v>
      </c>
      <c r="AN14" s="20">
        <v>5.6837713893112402E-2</v>
      </c>
      <c r="AP14" s="20">
        <v>2.4696954205464479E-2</v>
      </c>
      <c r="AQ14" s="20">
        <v>1.6498697198701059E-2</v>
      </c>
      <c r="AR14" s="20">
        <v>2.1909428833989591E-2</v>
      </c>
      <c r="AS14" s="20">
        <v>4.54874683731816E-2</v>
      </c>
      <c r="AT14" s="20">
        <v>2.480791186244367E-2</v>
      </c>
      <c r="AU14" s="20">
        <v>4.9903476411943162E-2</v>
      </c>
      <c r="AV14" s="20">
        <v>0.50776255960573979</v>
      </c>
      <c r="AW14" s="20">
        <v>0.1351342874650093</v>
      </c>
      <c r="AY14" s="20">
        <v>2.588541261331671E-2</v>
      </c>
      <c r="AZ14" s="20">
        <v>2.19583994787182E-2</v>
      </c>
      <c r="BA14" s="20">
        <v>4.8226626864937311E-2</v>
      </c>
      <c r="BB14" s="20">
        <v>2.4828848945977689E-2</v>
      </c>
      <c r="BC14" s="20">
        <v>2.7378785950452709E-2</v>
      </c>
      <c r="BD14" s="20">
        <v>4.38560668832381E-2</v>
      </c>
      <c r="BE14" s="20">
        <v>0.2821290026577235</v>
      </c>
      <c r="BF14" s="20">
        <v>0.16659770586068759</v>
      </c>
      <c r="BG14" s="20">
        <v>4.2855937518273858E-2</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239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240</v>
      </c>
      <c r="C9" s="20">
        <v>9.4730828680400239E-2</v>
      </c>
      <c r="D9" s="20">
        <v>5.8372893990711043E-2</v>
      </c>
      <c r="E9" s="20">
        <v>7.0034751413777838E-2</v>
      </c>
      <c r="F9" s="20">
        <v>7.8673944511544178E-2</v>
      </c>
      <c r="G9" s="20">
        <v>0.12442062207891411</v>
      </c>
      <c r="H9" s="20">
        <v>0.1149735844511434</v>
      </c>
      <c r="I9" s="20">
        <v>0.1143674365145381</v>
      </c>
      <c r="K9" s="20">
        <v>0.1051481410745335</v>
      </c>
      <c r="L9" s="20">
        <v>8.388204820453482E-2</v>
      </c>
      <c r="N9" s="20">
        <v>6.4156294745479653E-2</v>
      </c>
      <c r="O9" s="20">
        <v>9.1250525782470157E-2</v>
      </c>
      <c r="P9" s="20">
        <v>0.13110158644963041</v>
      </c>
      <c r="Q9" s="20">
        <v>5.5990600191949777E-2</v>
      </c>
      <c r="R9" s="20">
        <v>9.4199869914075085E-2</v>
      </c>
      <c r="S9" s="20">
        <v>8.6260813204894454E-2</v>
      </c>
      <c r="T9" s="20">
        <v>0.1272943733249273</v>
      </c>
      <c r="U9" s="20">
        <v>9.4486835386021942E-2</v>
      </c>
      <c r="V9" s="20">
        <v>8.1594668695732994E-2</v>
      </c>
      <c r="W9" s="20">
        <v>8.6011784656408311E-2</v>
      </c>
      <c r="X9" s="20">
        <v>0.1225219837961852</v>
      </c>
      <c r="Y9" s="20">
        <v>0.11470650080272179</v>
      </c>
      <c r="AA9" s="20">
        <v>7.4368890715531058E-2</v>
      </c>
      <c r="AB9" s="20">
        <v>9.0772274385904753E-2</v>
      </c>
      <c r="AC9" s="20">
        <v>0.1098869491171276</v>
      </c>
      <c r="AD9" s="20">
        <v>0.1077400627775848</v>
      </c>
      <c r="AF9" s="20">
        <v>0.15836170337166819</v>
      </c>
      <c r="AG9" s="20">
        <v>4.302779259254854E-2</v>
      </c>
      <c r="AH9" s="20">
        <v>2.9012822642391099E-2</v>
      </c>
      <c r="AI9" s="20">
        <v>6.9686837334797261E-2</v>
      </c>
      <c r="AJ9" s="20">
        <v>0.2689701266220611</v>
      </c>
      <c r="AK9" s="20">
        <v>7.8126108439658171E-2</v>
      </c>
      <c r="AL9" s="20">
        <v>9.022271021439926E-2</v>
      </c>
      <c r="AM9" s="20">
        <v>1.6650994333192431E-2</v>
      </c>
      <c r="AN9" s="20">
        <v>0.10701632435852559</v>
      </c>
      <c r="AP9" s="20">
        <v>0.15543015075562119</v>
      </c>
      <c r="AQ9" s="20">
        <v>4.2148145418553648E-2</v>
      </c>
      <c r="AR9" s="20">
        <v>4.773589028872291E-2</v>
      </c>
      <c r="AS9" s="20">
        <v>5.255947540410235E-2</v>
      </c>
      <c r="AT9" s="20">
        <v>0.21807663784137349</v>
      </c>
      <c r="AU9" s="20">
        <v>6.9018479202060487E-2</v>
      </c>
      <c r="AV9" s="20">
        <v>4.2336069459385978E-2</v>
      </c>
      <c r="AW9" s="20">
        <v>8.1583515997641479E-2</v>
      </c>
      <c r="AY9" s="20">
        <v>0.1057658454430367</v>
      </c>
      <c r="AZ9" s="20">
        <v>2.5429170597269429E-2</v>
      </c>
      <c r="BA9" s="20">
        <v>5.2499034403881137E-2</v>
      </c>
      <c r="BB9" s="20">
        <v>4.5629649906558878E-2</v>
      </c>
      <c r="BC9" s="20">
        <v>0.22004479591317411</v>
      </c>
      <c r="BD9" s="20">
        <v>6.0654672934580052E-2</v>
      </c>
      <c r="BE9" s="20">
        <v>8.8380063412824672E-2</v>
      </c>
      <c r="BF9" s="20">
        <v>5.0520856516479778E-2</v>
      </c>
      <c r="BG9" s="20">
        <v>6.1340011347988749E-2</v>
      </c>
    </row>
    <row r="10" spans="2:61" ht="19" customHeight="1" x14ac:dyDescent="0.35">
      <c r="B10" s="22" t="s">
        <v>241</v>
      </c>
      <c r="C10" s="20">
        <v>0.11018944409701539</v>
      </c>
      <c r="D10" s="20">
        <v>8.9679007298911775E-2</v>
      </c>
      <c r="E10" s="20">
        <v>9.2059772235453266E-2</v>
      </c>
      <c r="F10" s="20">
        <v>9.3911282910827773E-2</v>
      </c>
      <c r="G10" s="20">
        <v>0.109273211308691</v>
      </c>
      <c r="H10" s="20">
        <v>0.1051608604686637</v>
      </c>
      <c r="I10" s="20">
        <v>0.15575142357289951</v>
      </c>
      <c r="K10" s="20">
        <v>0.11700457150173189</v>
      </c>
      <c r="L10" s="20">
        <v>0.1039818776259222</v>
      </c>
      <c r="N10" s="20">
        <v>0.1106275351632839</v>
      </c>
      <c r="O10" s="20">
        <v>6.5879934774324592E-2</v>
      </c>
      <c r="P10" s="20">
        <v>9.72715631232694E-2</v>
      </c>
      <c r="Q10" s="20">
        <v>6.8966197501746054E-2</v>
      </c>
      <c r="R10" s="20">
        <v>6.1002096735365309E-2</v>
      </c>
      <c r="S10" s="20">
        <v>0.1120182693809425</v>
      </c>
      <c r="T10" s="20">
        <v>8.6858815331181505E-2</v>
      </c>
      <c r="U10" s="20">
        <v>0.10833942560334241</v>
      </c>
      <c r="V10" s="20">
        <v>0.11283276482302659</v>
      </c>
      <c r="W10" s="20">
        <v>0.14229466862348131</v>
      </c>
      <c r="X10" s="20">
        <v>0.1561991014595277</v>
      </c>
      <c r="Y10" s="20">
        <v>0.1368314134313198</v>
      </c>
      <c r="AA10" s="20">
        <v>9.1792342479832201E-2</v>
      </c>
      <c r="AB10" s="20">
        <v>8.0566428675126464E-2</v>
      </c>
      <c r="AC10" s="20">
        <v>0.15274706783615499</v>
      </c>
      <c r="AD10" s="20">
        <v>0.1236720580749755</v>
      </c>
      <c r="AF10" s="20">
        <v>0.17747613046917249</v>
      </c>
      <c r="AG10" s="20">
        <v>6.2399020639841103E-2</v>
      </c>
      <c r="AH10" s="20">
        <v>7.7452089837615021E-2</v>
      </c>
      <c r="AI10" s="20">
        <v>9.973991812933107E-2</v>
      </c>
      <c r="AJ10" s="20">
        <v>0.16421160330851681</v>
      </c>
      <c r="AK10" s="20">
        <v>9.5043164607591796E-2</v>
      </c>
      <c r="AL10" s="20">
        <v>9.4374723622907733E-2</v>
      </c>
      <c r="AM10" s="20">
        <v>0.11732573362626</v>
      </c>
      <c r="AN10" s="20">
        <v>9.6095999189238279E-2</v>
      </c>
      <c r="AP10" s="20">
        <v>0.16303806825995271</v>
      </c>
      <c r="AQ10" s="20">
        <v>6.7373990519206811E-2</v>
      </c>
      <c r="AR10" s="20">
        <v>9.7934818722001118E-2</v>
      </c>
      <c r="AS10" s="20">
        <v>9.4699025205775958E-2</v>
      </c>
      <c r="AT10" s="20">
        <v>0.19716881968846439</v>
      </c>
      <c r="AU10" s="20">
        <v>9.9318084852689364E-2</v>
      </c>
      <c r="AV10" s="20">
        <v>8.8949898448918624E-2</v>
      </c>
      <c r="AW10" s="20">
        <v>8.4711658935963913E-2</v>
      </c>
      <c r="AY10" s="20">
        <v>0.14994271499303219</v>
      </c>
      <c r="AZ10" s="20">
        <v>5.1381860426643583E-2</v>
      </c>
      <c r="BA10" s="20">
        <v>5.5208171604205949E-2</v>
      </c>
      <c r="BB10" s="20">
        <v>0.1045326574633272</v>
      </c>
      <c r="BC10" s="20">
        <v>0.18633676159450899</v>
      </c>
      <c r="BD10" s="20">
        <v>9.236242367576103E-2</v>
      </c>
      <c r="BE10" s="20">
        <v>6.7259167940595291E-2</v>
      </c>
      <c r="BF10" s="20">
        <v>7.384612076935225E-2</v>
      </c>
      <c r="BG10" s="20">
        <v>0.1056046884057352</v>
      </c>
    </row>
    <row r="11" spans="2:61" ht="19" customHeight="1" x14ac:dyDescent="0.35">
      <c r="B11" s="22" t="s">
        <v>242</v>
      </c>
      <c r="C11" s="20">
        <v>0.25767462352073339</v>
      </c>
      <c r="D11" s="20">
        <v>0.31091268367083658</v>
      </c>
      <c r="E11" s="20">
        <v>0.26403335536953232</v>
      </c>
      <c r="F11" s="20">
        <v>0.24996667289369751</v>
      </c>
      <c r="G11" s="20">
        <v>0.25239797114852303</v>
      </c>
      <c r="H11" s="20">
        <v>0.26413652969056228</v>
      </c>
      <c r="I11" s="20">
        <v>0.22324355328306261</v>
      </c>
      <c r="K11" s="20">
        <v>0.24050180847878699</v>
      </c>
      <c r="L11" s="20">
        <v>0.27434816309919591</v>
      </c>
      <c r="N11" s="20">
        <v>0.24189079426283799</v>
      </c>
      <c r="O11" s="20">
        <v>0.24282629198887129</v>
      </c>
      <c r="P11" s="20">
        <v>0.28256694145352101</v>
      </c>
      <c r="Q11" s="20">
        <v>0.32985281901529478</v>
      </c>
      <c r="R11" s="20">
        <v>0.24007774533876861</v>
      </c>
      <c r="S11" s="20">
        <v>0.3147017618290861</v>
      </c>
      <c r="T11" s="20">
        <v>0.22693665792149439</v>
      </c>
      <c r="U11" s="20">
        <v>0.2843589405374955</v>
      </c>
      <c r="V11" s="20">
        <v>0.21916467994887109</v>
      </c>
      <c r="W11" s="20">
        <v>0.27011383955743901</v>
      </c>
      <c r="X11" s="20">
        <v>0.2465130599738605</v>
      </c>
      <c r="Y11" s="20">
        <v>0.25245090202754028</v>
      </c>
      <c r="AA11" s="20">
        <v>0.22401492736844519</v>
      </c>
      <c r="AB11" s="20">
        <v>0.27694595529815558</v>
      </c>
      <c r="AC11" s="20">
        <v>0.27911345326282833</v>
      </c>
      <c r="AD11" s="20">
        <v>0.2530518866706773</v>
      </c>
      <c r="AF11" s="20">
        <v>0.25756985364389912</v>
      </c>
      <c r="AG11" s="20">
        <v>0.22248169780507329</v>
      </c>
      <c r="AH11" s="20">
        <v>0.26511499600015859</v>
      </c>
      <c r="AI11" s="20">
        <v>0.29254551889520602</v>
      </c>
      <c r="AJ11" s="20">
        <v>0.24483694767103109</v>
      </c>
      <c r="AK11" s="20">
        <v>0.27256256033047888</v>
      </c>
      <c r="AL11" s="20">
        <v>0.30521778302292468</v>
      </c>
      <c r="AM11" s="20">
        <v>0.19461630780243089</v>
      </c>
      <c r="AN11" s="20">
        <v>0.28841552403244242</v>
      </c>
      <c r="AP11" s="20">
        <v>0.27286856904010931</v>
      </c>
      <c r="AQ11" s="20">
        <v>0.21248312719448309</v>
      </c>
      <c r="AR11" s="20">
        <v>0.22696162677402351</v>
      </c>
      <c r="AS11" s="20">
        <v>0.36836538901553317</v>
      </c>
      <c r="AT11" s="20">
        <v>0.27489546064828352</v>
      </c>
      <c r="AU11" s="20">
        <v>0.28180915437547049</v>
      </c>
      <c r="AV11" s="20">
        <v>0.1486943403081728</v>
      </c>
      <c r="AW11" s="20">
        <v>0.28903025246666347</v>
      </c>
      <c r="AY11" s="20">
        <v>0.28584327976786578</v>
      </c>
      <c r="AZ11" s="20">
        <v>0.16509560424237391</v>
      </c>
      <c r="BA11" s="20">
        <v>0.26123757597165898</v>
      </c>
      <c r="BB11" s="20">
        <v>0.32126137243130082</v>
      </c>
      <c r="BC11" s="20">
        <v>0.27805609406799631</v>
      </c>
      <c r="BD11" s="20">
        <v>0.27264108969085721</v>
      </c>
      <c r="BE11" s="20">
        <v>0.32005758440530518</v>
      </c>
      <c r="BF11" s="20">
        <v>0.22446268532600011</v>
      </c>
      <c r="BG11" s="20">
        <v>0.2781505476707265</v>
      </c>
    </row>
    <row r="12" spans="2:61" ht="19" customHeight="1" x14ac:dyDescent="0.35">
      <c r="B12" s="22" t="s">
        <v>243</v>
      </c>
      <c r="C12" s="20">
        <v>0.29600139179935242</v>
      </c>
      <c r="D12" s="20">
        <v>0.31349017390987888</v>
      </c>
      <c r="E12" s="20">
        <v>0.34949889806746909</v>
      </c>
      <c r="F12" s="20">
        <v>0.30059434491265152</v>
      </c>
      <c r="G12" s="20">
        <v>0.27918008816398698</v>
      </c>
      <c r="H12" s="20">
        <v>0.27200126518164369</v>
      </c>
      <c r="I12" s="20">
        <v>0.26699866466025057</v>
      </c>
      <c r="K12" s="20">
        <v>0.31497247377390608</v>
      </c>
      <c r="L12" s="20">
        <v>0.27761606370210001</v>
      </c>
      <c r="N12" s="20">
        <v>0.31164366063354138</v>
      </c>
      <c r="O12" s="20">
        <v>0.26196568061419517</v>
      </c>
      <c r="P12" s="20">
        <v>0.2473221507536755</v>
      </c>
      <c r="Q12" s="20">
        <v>0.31832290140919672</v>
      </c>
      <c r="R12" s="20">
        <v>0.31406897593067479</v>
      </c>
      <c r="S12" s="20">
        <v>0.24002481143940479</v>
      </c>
      <c r="T12" s="20">
        <v>0.35304968812859722</v>
      </c>
      <c r="U12" s="20">
        <v>0.29450311074401769</v>
      </c>
      <c r="V12" s="20">
        <v>0.35590638361900961</v>
      </c>
      <c r="W12" s="20">
        <v>0.26669840901289649</v>
      </c>
      <c r="X12" s="20">
        <v>0.25561187778401828</v>
      </c>
      <c r="Y12" s="20">
        <v>0.27883706571786382</v>
      </c>
      <c r="AA12" s="20">
        <v>0.35831556512425272</v>
      </c>
      <c r="AB12" s="20">
        <v>0.30573621872428852</v>
      </c>
      <c r="AC12" s="20">
        <v>0.24558703839690199</v>
      </c>
      <c r="AD12" s="20">
        <v>0.26382409860493261</v>
      </c>
      <c r="AF12" s="20">
        <v>0.22125580065078171</v>
      </c>
      <c r="AG12" s="20">
        <v>0.42956314392348027</v>
      </c>
      <c r="AH12" s="20">
        <v>0.43425441180163288</v>
      </c>
      <c r="AI12" s="20">
        <v>0.27904874356867099</v>
      </c>
      <c r="AJ12" s="20">
        <v>0.18254805853760689</v>
      </c>
      <c r="AK12" s="20">
        <v>0.31425726642030538</v>
      </c>
      <c r="AL12" s="20">
        <v>0.189064668165356</v>
      </c>
      <c r="AM12" s="20">
        <v>9.4847527500908635E-2</v>
      </c>
      <c r="AN12" s="20">
        <v>0.27327341891345652</v>
      </c>
      <c r="AP12" s="20">
        <v>0.24445674477754889</v>
      </c>
      <c r="AQ12" s="20">
        <v>0.41644526711152258</v>
      </c>
      <c r="AR12" s="20">
        <v>0.4456728429823314</v>
      </c>
      <c r="AS12" s="20">
        <v>0.2796356277012309</v>
      </c>
      <c r="AT12" s="20">
        <v>0.18037011900946751</v>
      </c>
      <c r="AU12" s="20">
        <v>0.26674842976909552</v>
      </c>
      <c r="AV12" s="20">
        <v>5.5854605684822367E-2</v>
      </c>
      <c r="AW12" s="20">
        <v>0.21167866204728319</v>
      </c>
      <c r="AY12" s="20">
        <v>0.27994212219849512</v>
      </c>
      <c r="AZ12" s="20">
        <v>0.43611563028618611</v>
      </c>
      <c r="BA12" s="20">
        <v>0.43758622703234612</v>
      </c>
      <c r="BB12" s="20">
        <v>0.36150065949514321</v>
      </c>
      <c r="BC12" s="20">
        <v>0.18840089914683761</v>
      </c>
      <c r="BD12" s="20">
        <v>0.28678467129599272</v>
      </c>
      <c r="BE12" s="20">
        <v>6.9703891798353568E-2</v>
      </c>
      <c r="BF12" s="20">
        <v>0.22945763931892821</v>
      </c>
      <c r="BG12" s="20">
        <v>0.31912639750686028</v>
      </c>
    </row>
    <row r="13" spans="2:61" ht="19" customHeight="1" x14ac:dyDescent="0.35">
      <c r="B13" s="22" t="s">
        <v>244</v>
      </c>
      <c r="C13" s="20">
        <v>9.984484778895969E-2</v>
      </c>
      <c r="D13" s="20">
        <v>0.1037675554339276</v>
      </c>
      <c r="E13" s="20">
        <v>0.1010462170604273</v>
      </c>
      <c r="F13" s="20">
        <v>0.1108987471152023</v>
      </c>
      <c r="G13" s="20">
        <v>0.1005743377054629</v>
      </c>
      <c r="H13" s="20">
        <v>0.11218812315172701</v>
      </c>
      <c r="I13" s="20">
        <v>7.8493489470613242E-2</v>
      </c>
      <c r="K13" s="20">
        <v>0.1118217692971771</v>
      </c>
      <c r="L13" s="20">
        <v>8.8540358893104645E-2</v>
      </c>
      <c r="N13" s="20">
        <v>0.1065929280244404</v>
      </c>
      <c r="O13" s="20">
        <v>0.14201555007524391</v>
      </c>
      <c r="P13" s="20">
        <v>0.1107986944319565</v>
      </c>
      <c r="Q13" s="20">
        <v>8.4925129235712118E-2</v>
      </c>
      <c r="R13" s="20">
        <v>0.1862714999996892</v>
      </c>
      <c r="S13" s="20">
        <v>9.3578596382142276E-2</v>
      </c>
      <c r="T13" s="20">
        <v>8.7385904993408217E-2</v>
      </c>
      <c r="U13" s="20">
        <v>7.5606262891111053E-2</v>
      </c>
      <c r="V13" s="20">
        <v>9.3039424907278664E-2</v>
      </c>
      <c r="W13" s="20">
        <v>7.2664054895474395E-2</v>
      </c>
      <c r="X13" s="20">
        <v>7.7338326858035711E-2</v>
      </c>
      <c r="Y13" s="20">
        <v>8.3526499698401563E-2</v>
      </c>
      <c r="AA13" s="20">
        <v>0.12729032383196079</v>
      </c>
      <c r="AB13" s="20">
        <v>9.7491020532690514E-2</v>
      </c>
      <c r="AC13" s="20">
        <v>8.4437298288335988E-2</v>
      </c>
      <c r="AD13" s="20">
        <v>8.6508310575733327E-2</v>
      </c>
      <c r="AF13" s="20">
        <v>6.7762134173517508E-2</v>
      </c>
      <c r="AG13" s="20">
        <v>0.1750703523369625</v>
      </c>
      <c r="AH13" s="20">
        <v>7.1132559867130393E-2</v>
      </c>
      <c r="AI13" s="20">
        <v>0.11793887125027989</v>
      </c>
      <c r="AJ13" s="20">
        <v>0.10117531368709851</v>
      </c>
      <c r="AK13" s="20">
        <v>0.1021514837697325</v>
      </c>
      <c r="AL13" s="20">
        <v>4.7361083995463522E-2</v>
      </c>
      <c r="AM13" s="20">
        <v>3.2895299211537062E-2</v>
      </c>
      <c r="AN13" s="20">
        <v>7.6009155683695442E-2</v>
      </c>
      <c r="AP13" s="20">
        <v>5.4621512166940347E-2</v>
      </c>
      <c r="AQ13" s="20">
        <v>0.1873041553019017</v>
      </c>
      <c r="AR13" s="20">
        <v>6.3363110094101741E-2</v>
      </c>
      <c r="AS13" s="20">
        <v>8.099887711728522E-2</v>
      </c>
      <c r="AT13" s="20">
        <v>4.3483802844613242E-2</v>
      </c>
      <c r="AU13" s="20">
        <v>0.1281351824555122</v>
      </c>
      <c r="AV13" s="20">
        <v>1.687856590346707E-2</v>
      </c>
      <c r="AW13" s="20">
        <v>6.4784343074163961E-2</v>
      </c>
      <c r="AY13" s="20">
        <v>5.1639113577506252E-2</v>
      </c>
      <c r="AZ13" s="20">
        <v>0.26950096234816928</v>
      </c>
      <c r="BA13" s="20">
        <v>5.1389299644406208E-2</v>
      </c>
      <c r="BB13" s="20">
        <v>7.8599139344741137E-2</v>
      </c>
      <c r="BC13" s="20">
        <v>3.7312013579553202E-2</v>
      </c>
      <c r="BD13" s="20">
        <v>0.1390587987199958</v>
      </c>
      <c r="BE13" s="20">
        <v>2.3696648212244601E-2</v>
      </c>
      <c r="BF13" s="20">
        <v>4.4017427907382813E-2</v>
      </c>
      <c r="BG13" s="20">
        <v>0.1151314047042277</v>
      </c>
    </row>
    <row r="14" spans="2:61" ht="19" customHeight="1" x14ac:dyDescent="0.35">
      <c r="B14" s="22" t="s">
        <v>95</v>
      </c>
      <c r="C14" s="20">
        <v>0.14155886411353891</v>
      </c>
      <c r="D14" s="20">
        <v>0.1237776856957342</v>
      </c>
      <c r="E14" s="20">
        <v>0.1233270058533403</v>
      </c>
      <c r="F14" s="20">
        <v>0.16595500765607679</v>
      </c>
      <c r="G14" s="20">
        <v>0.13415376959442199</v>
      </c>
      <c r="H14" s="20">
        <v>0.13153963705625979</v>
      </c>
      <c r="I14" s="20">
        <v>0.16114543249863619</v>
      </c>
      <c r="K14" s="20">
        <v>0.1105512358738642</v>
      </c>
      <c r="L14" s="20">
        <v>0.17163148847514251</v>
      </c>
      <c r="N14" s="20">
        <v>0.165088787170417</v>
      </c>
      <c r="O14" s="20">
        <v>0.19606201676489479</v>
      </c>
      <c r="P14" s="20">
        <v>0.13093906378794709</v>
      </c>
      <c r="Q14" s="20">
        <v>0.14194235264610039</v>
      </c>
      <c r="R14" s="20">
        <v>0.1043798120814269</v>
      </c>
      <c r="S14" s="20">
        <v>0.1534157477635299</v>
      </c>
      <c r="T14" s="20">
        <v>0.1184745603003913</v>
      </c>
      <c r="U14" s="20">
        <v>0.1427054248380113</v>
      </c>
      <c r="V14" s="20">
        <v>0.1374620780060809</v>
      </c>
      <c r="W14" s="20">
        <v>0.16221724325430029</v>
      </c>
      <c r="X14" s="20">
        <v>0.14181565012837241</v>
      </c>
      <c r="Y14" s="20">
        <v>0.13364761832215291</v>
      </c>
      <c r="AA14" s="20">
        <v>0.12421795047997811</v>
      </c>
      <c r="AB14" s="20">
        <v>0.1484881023838342</v>
      </c>
      <c r="AC14" s="20">
        <v>0.12822819309865091</v>
      </c>
      <c r="AD14" s="20">
        <v>0.1652035832960965</v>
      </c>
      <c r="AF14" s="20">
        <v>0.1175743776909611</v>
      </c>
      <c r="AG14" s="20">
        <v>6.7457992702094183E-2</v>
      </c>
      <c r="AH14" s="20">
        <v>0.1230331198510721</v>
      </c>
      <c r="AI14" s="20">
        <v>0.14104011082171469</v>
      </c>
      <c r="AJ14" s="20">
        <v>3.8257950173685717E-2</v>
      </c>
      <c r="AK14" s="20">
        <v>0.13785941643223329</v>
      </c>
      <c r="AL14" s="20">
        <v>0.27375903097894883</v>
      </c>
      <c r="AM14" s="20">
        <v>0.54366413752567089</v>
      </c>
      <c r="AN14" s="20">
        <v>0.15918957782264201</v>
      </c>
      <c r="AP14" s="20">
        <v>0.1095849549998274</v>
      </c>
      <c r="AQ14" s="20">
        <v>7.4245314454331898E-2</v>
      </c>
      <c r="AR14" s="20">
        <v>0.1183317111388195</v>
      </c>
      <c r="AS14" s="20">
        <v>0.12374160555607221</v>
      </c>
      <c r="AT14" s="20">
        <v>8.6005159967797853E-2</v>
      </c>
      <c r="AU14" s="20">
        <v>0.15497066934517201</v>
      </c>
      <c r="AV14" s="20">
        <v>0.64728652019523325</v>
      </c>
      <c r="AW14" s="20">
        <v>0.26821156747828379</v>
      </c>
      <c r="AY14" s="20">
        <v>0.12686692402006411</v>
      </c>
      <c r="AZ14" s="20">
        <v>5.2476772099357763E-2</v>
      </c>
      <c r="BA14" s="20">
        <v>0.1420796913435016</v>
      </c>
      <c r="BB14" s="20">
        <v>8.8476521358928792E-2</v>
      </c>
      <c r="BC14" s="20">
        <v>8.98494356979299E-2</v>
      </c>
      <c r="BD14" s="20">
        <v>0.1484983436828132</v>
      </c>
      <c r="BE14" s="20">
        <v>0.4309026442306767</v>
      </c>
      <c r="BF14" s="20">
        <v>0.37769527016185689</v>
      </c>
      <c r="BG14" s="20">
        <v>0.1206469503644616</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245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246</v>
      </c>
      <c r="C9" s="20">
        <v>0.18161933444658959</v>
      </c>
      <c r="D9" s="20">
        <v>0.1106530087647109</v>
      </c>
      <c r="E9" s="20">
        <v>0.1087051073645126</v>
      </c>
      <c r="F9" s="20">
        <v>0.14655984948510389</v>
      </c>
      <c r="G9" s="20">
        <v>0.2224806836031315</v>
      </c>
      <c r="H9" s="20">
        <v>0.2281566786803795</v>
      </c>
      <c r="I9" s="20">
        <v>0.25203152475780921</v>
      </c>
      <c r="K9" s="20">
        <v>0.19369930255455239</v>
      </c>
      <c r="L9" s="20">
        <v>0.1695089963327856</v>
      </c>
      <c r="N9" s="20">
        <v>0.14972397669514731</v>
      </c>
      <c r="O9" s="20">
        <v>0.16082034966570971</v>
      </c>
      <c r="P9" s="20">
        <v>0.2251575757320477</v>
      </c>
      <c r="Q9" s="20">
        <v>0.15946098211959789</v>
      </c>
      <c r="R9" s="20">
        <v>0.13766066709568689</v>
      </c>
      <c r="S9" s="20">
        <v>0.16031693379476791</v>
      </c>
      <c r="T9" s="20">
        <v>0.22664114550816719</v>
      </c>
      <c r="U9" s="20">
        <v>0.169495697593124</v>
      </c>
      <c r="V9" s="20">
        <v>0.15323637694766379</v>
      </c>
      <c r="W9" s="20">
        <v>0.1800768159012569</v>
      </c>
      <c r="X9" s="20">
        <v>0.24495482769747251</v>
      </c>
      <c r="Y9" s="20">
        <v>0.24570237031304171</v>
      </c>
      <c r="AA9" s="20">
        <v>0.14080490157627659</v>
      </c>
      <c r="AB9" s="20">
        <v>0.1954420690988832</v>
      </c>
      <c r="AC9" s="20">
        <v>0.21689489319813571</v>
      </c>
      <c r="AD9" s="20">
        <v>0.18073848624613861</v>
      </c>
      <c r="AF9" s="20">
        <v>0.31096958325207019</v>
      </c>
      <c r="AG9" s="20">
        <v>6.4913578734851263E-2</v>
      </c>
      <c r="AH9" s="20">
        <v>0.1154369134723118</v>
      </c>
      <c r="AI9" s="20">
        <v>0.1178752771400996</v>
      </c>
      <c r="AJ9" s="20">
        <v>0.4146362285054494</v>
      </c>
      <c r="AK9" s="20">
        <v>0.19931607422162431</v>
      </c>
      <c r="AL9" s="20">
        <v>0.1824815912262806</v>
      </c>
      <c r="AM9" s="20">
        <v>0.1317047177552845</v>
      </c>
      <c r="AN9" s="20">
        <v>0.17325758182369699</v>
      </c>
      <c r="AP9" s="20">
        <v>0.28082584107879871</v>
      </c>
      <c r="AQ9" s="20">
        <v>8.7117513059700211E-2</v>
      </c>
      <c r="AR9" s="20">
        <v>0.1213363990739896</v>
      </c>
      <c r="AS9" s="20">
        <v>0.1139601447491735</v>
      </c>
      <c r="AT9" s="20">
        <v>0.3719058772754838</v>
      </c>
      <c r="AU9" s="20">
        <v>0.15170081773589819</v>
      </c>
      <c r="AV9" s="20">
        <v>0.1248371482316632</v>
      </c>
      <c r="AW9" s="20">
        <v>0.16958223146599061</v>
      </c>
      <c r="AY9" s="20">
        <v>0.2255889760910097</v>
      </c>
      <c r="AZ9" s="20">
        <v>3.3029556679327728E-2</v>
      </c>
      <c r="BA9" s="20">
        <v>0.1083288560024163</v>
      </c>
      <c r="BB9" s="20">
        <v>0.109664421533005</v>
      </c>
      <c r="BC9" s="20">
        <v>0.36096221331912592</v>
      </c>
      <c r="BD9" s="20">
        <v>0.17599753524116829</v>
      </c>
      <c r="BE9" s="20">
        <v>0.23060286502225469</v>
      </c>
      <c r="BF9" s="20">
        <v>0.12350590891143411</v>
      </c>
      <c r="BG9" s="20">
        <v>0.1652553534981562</v>
      </c>
    </row>
    <row r="10" spans="2:61" ht="19" customHeight="1" x14ac:dyDescent="0.35">
      <c r="B10" s="22" t="s">
        <v>247</v>
      </c>
      <c r="C10" s="20">
        <v>0.18718496548887401</v>
      </c>
      <c r="D10" s="20">
        <v>0.19400898770133901</v>
      </c>
      <c r="E10" s="20">
        <v>0.13723062227081109</v>
      </c>
      <c r="F10" s="20">
        <v>0.17568386578319439</v>
      </c>
      <c r="G10" s="20">
        <v>0.18874743978509589</v>
      </c>
      <c r="H10" s="20">
        <v>0.18891990618895441</v>
      </c>
      <c r="I10" s="20">
        <v>0.22992411539525129</v>
      </c>
      <c r="K10" s="20">
        <v>0.18558502998593479</v>
      </c>
      <c r="L10" s="20">
        <v>0.18831580650409929</v>
      </c>
      <c r="N10" s="20">
        <v>0.23037992831024931</v>
      </c>
      <c r="O10" s="20">
        <v>0.28462418537116863</v>
      </c>
      <c r="P10" s="20">
        <v>0.13270808501130929</v>
      </c>
      <c r="Q10" s="20">
        <v>9.3170551223473022E-2</v>
      </c>
      <c r="R10" s="20">
        <v>0.14179437393506761</v>
      </c>
      <c r="S10" s="20">
        <v>0.2693589926722173</v>
      </c>
      <c r="T10" s="20">
        <v>0.1619654588347807</v>
      </c>
      <c r="U10" s="20">
        <v>0.15905263343090889</v>
      </c>
      <c r="V10" s="20">
        <v>0.15370139719424511</v>
      </c>
      <c r="W10" s="20">
        <v>0.20647695690519161</v>
      </c>
      <c r="X10" s="20">
        <v>0.24027022986306151</v>
      </c>
      <c r="Y10" s="20">
        <v>0.1907024496110809</v>
      </c>
      <c r="AA10" s="20">
        <v>0.1708452936747418</v>
      </c>
      <c r="AB10" s="20">
        <v>0.20293953871677661</v>
      </c>
      <c r="AC10" s="20">
        <v>0.20627526781513819</v>
      </c>
      <c r="AD10" s="20">
        <v>0.1721443068380179</v>
      </c>
      <c r="AF10" s="20">
        <v>0.25730941402658108</v>
      </c>
      <c r="AG10" s="20">
        <v>0.1397974046555446</v>
      </c>
      <c r="AH10" s="20">
        <v>0.16031926173320249</v>
      </c>
      <c r="AI10" s="20">
        <v>0.1509390489224289</v>
      </c>
      <c r="AJ10" s="20">
        <v>0.2139566988291276</v>
      </c>
      <c r="AK10" s="20">
        <v>0.25060324722017291</v>
      </c>
      <c r="AL10" s="20">
        <v>0.17144171954403731</v>
      </c>
      <c r="AM10" s="20">
        <v>0.1738492390645078</v>
      </c>
      <c r="AN10" s="20">
        <v>0.16221782111180999</v>
      </c>
      <c r="AP10" s="20">
        <v>0.25601774360658031</v>
      </c>
      <c r="AQ10" s="20">
        <v>0.12953875336000081</v>
      </c>
      <c r="AR10" s="20">
        <v>0.17340652742879559</v>
      </c>
      <c r="AS10" s="20">
        <v>0.21910535837088321</v>
      </c>
      <c r="AT10" s="20">
        <v>0.22187076267339109</v>
      </c>
      <c r="AU10" s="20">
        <v>0.25909731007224079</v>
      </c>
      <c r="AV10" s="20">
        <v>8.6825327530745539E-2</v>
      </c>
      <c r="AW10" s="20">
        <v>0.18755955580762479</v>
      </c>
      <c r="AY10" s="20">
        <v>0.26423918081050629</v>
      </c>
      <c r="AZ10" s="20">
        <v>7.7616943145165568E-2</v>
      </c>
      <c r="BA10" s="20">
        <v>0.18646073261701901</v>
      </c>
      <c r="BB10" s="20">
        <v>0.1862794511480306</v>
      </c>
      <c r="BC10" s="20">
        <v>0.2448379278156359</v>
      </c>
      <c r="BD10" s="20">
        <v>0.18746119862061009</v>
      </c>
      <c r="BE10" s="20">
        <v>0.1112842292477718</v>
      </c>
      <c r="BF10" s="20">
        <v>0.2153450120183838</v>
      </c>
      <c r="BG10" s="20">
        <v>0.19175693146736941</v>
      </c>
    </row>
    <row r="11" spans="2:61" ht="19" customHeight="1" x14ac:dyDescent="0.35">
      <c r="B11" s="22" t="s">
        <v>248</v>
      </c>
      <c r="C11" s="20">
        <v>0.34518223289682359</v>
      </c>
      <c r="D11" s="20">
        <v>0.39686976238488841</v>
      </c>
      <c r="E11" s="20">
        <v>0.40436231216613722</v>
      </c>
      <c r="F11" s="20">
        <v>0.35053415949621541</v>
      </c>
      <c r="G11" s="20">
        <v>0.34382412253242151</v>
      </c>
      <c r="H11" s="20">
        <v>0.3056238596930978</v>
      </c>
      <c r="I11" s="20">
        <v>0.28613948423060531</v>
      </c>
      <c r="K11" s="20">
        <v>0.361940923950483</v>
      </c>
      <c r="L11" s="20">
        <v>0.32917006159987111</v>
      </c>
      <c r="N11" s="20">
        <v>0.33656341392955408</v>
      </c>
      <c r="O11" s="20">
        <v>0.28463638838608668</v>
      </c>
      <c r="P11" s="20">
        <v>0.31710579298742142</v>
      </c>
      <c r="Q11" s="20">
        <v>0.41019815738782461</v>
      </c>
      <c r="R11" s="20">
        <v>0.39625818170087113</v>
      </c>
      <c r="S11" s="20">
        <v>0.27950570302768651</v>
      </c>
      <c r="T11" s="20">
        <v>0.37192220690473959</v>
      </c>
      <c r="U11" s="20">
        <v>0.34636075783684478</v>
      </c>
      <c r="V11" s="20">
        <v>0.43213489821360163</v>
      </c>
      <c r="W11" s="20">
        <v>0.34499477774832049</v>
      </c>
      <c r="X11" s="20">
        <v>0.23915654121108701</v>
      </c>
      <c r="Y11" s="20">
        <v>0.29407852442731941</v>
      </c>
      <c r="AA11" s="20">
        <v>0.42151942218562449</v>
      </c>
      <c r="AB11" s="20">
        <v>0.34195076193302559</v>
      </c>
      <c r="AC11" s="20">
        <v>0.2977297572729023</v>
      </c>
      <c r="AD11" s="20">
        <v>0.30612703141287362</v>
      </c>
      <c r="AF11" s="20">
        <v>0.25080190061429541</v>
      </c>
      <c r="AG11" s="20">
        <v>0.47119272934896239</v>
      </c>
      <c r="AH11" s="20">
        <v>0.48014774215368972</v>
      </c>
      <c r="AI11" s="20">
        <v>0.36409593910036692</v>
      </c>
      <c r="AJ11" s="20">
        <v>0.1665067288228694</v>
      </c>
      <c r="AK11" s="20">
        <v>0.3613279803244171</v>
      </c>
      <c r="AL11" s="20">
        <v>0.25731919064429859</v>
      </c>
      <c r="AM11" s="20">
        <v>0.17291287461430771</v>
      </c>
      <c r="AN11" s="20">
        <v>0.36579491897188388</v>
      </c>
      <c r="AP11" s="20">
        <v>0.28607473652273219</v>
      </c>
      <c r="AQ11" s="20">
        <v>0.46738421650995038</v>
      </c>
      <c r="AR11" s="20">
        <v>0.46142307977764901</v>
      </c>
      <c r="AS11" s="20">
        <v>0.37116102412679708</v>
      </c>
      <c r="AT11" s="20">
        <v>0.23422720841443531</v>
      </c>
      <c r="AU11" s="20">
        <v>0.34663680730625762</v>
      </c>
      <c r="AV11" s="20">
        <v>0.1133306805384868</v>
      </c>
      <c r="AW11" s="20">
        <v>0.2541398963286432</v>
      </c>
      <c r="AY11" s="20">
        <v>0.3202985629018768</v>
      </c>
      <c r="AZ11" s="20">
        <v>0.48215506826752219</v>
      </c>
      <c r="BA11" s="20">
        <v>0.46214032204168037</v>
      </c>
      <c r="BB11" s="20">
        <v>0.43778241928280048</v>
      </c>
      <c r="BC11" s="20">
        <v>0.23937664236698269</v>
      </c>
      <c r="BD11" s="20">
        <v>0.41023635692442029</v>
      </c>
      <c r="BE11" s="20">
        <v>0.13602461011218001</v>
      </c>
      <c r="BF11" s="20">
        <v>0.26588285803194511</v>
      </c>
      <c r="BG11" s="20">
        <v>0.32000871613395809</v>
      </c>
    </row>
    <row r="12" spans="2:61" ht="19" customHeight="1" x14ac:dyDescent="0.35">
      <c r="B12" s="22" t="s">
        <v>249</v>
      </c>
      <c r="C12" s="20">
        <v>0.1322864783368824</v>
      </c>
      <c r="D12" s="20">
        <v>0.11171397406529091</v>
      </c>
      <c r="E12" s="20">
        <v>0.1958467917857056</v>
      </c>
      <c r="F12" s="20">
        <v>0.1347242203561074</v>
      </c>
      <c r="G12" s="20">
        <v>0.1298120733987535</v>
      </c>
      <c r="H12" s="20">
        <v>0.1294855481263337</v>
      </c>
      <c r="I12" s="20">
        <v>9.6450603913433464E-2</v>
      </c>
      <c r="K12" s="20">
        <v>0.14724865439032669</v>
      </c>
      <c r="L12" s="20">
        <v>0.1181961779875417</v>
      </c>
      <c r="N12" s="20">
        <v>0.1109683460613823</v>
      </c>
      <c r="O12" s="20">
        <v>9.6115237476943921E-2</v>
      </c>
      <c r="P12" s="20">
        <v>0.13272351676388541</v>
      </c>
      <c r="Q12" s="20">
        <v>0.1483983858822206</v>
      </c>
      <c r="R12" s="20">
        <v>0.23186114008289399</v>
      </c>
      <c r="S12" s="20">
        <v>0.1496832032713728</v>
      </c>
      <c r="T12" s="20">
        <v>0.1211876242712616</v>
      </c>
      <c r="U12" s="20">
        <v>0.1262635071025196</v>
      </c>
      <c r="V12" s="20">
        <v>0.14661029180161461</v>
      </c>
      <c r="W12" s="20">
        <v>9.5848454464696184E-2</v>
      </c>
      <c r="X12" s="20">
        <v>9.6352981935324017E-2</v>
      </c>
      <c r="Y12" s="20">
        <v>9.8213870403275158E-2</v>
      </c>
      <c r="AA12" s="20">
        <v>0.16047017698304569</v>
      </c>
      <c r="AB12" s="20">
        <v>0.1209410035157344</v>
      </c>
      <c r="AC12" s="20">
        <v>0.1182292523107244</v>
      </c>
      <c r="AD12" s="20">
        <v>0.12640208577098111</v>
      </c>
      <c r="AF12" s="20">
        <v>8.4307592753520053E-2</v>
      </c>
      <c r="AG12" s="20">
        <v>0.22756589311189579</v>
      </c>
      <c r="AH12" s="20">
        <v>0.12964151103639029</v>
      </c>
      <c r="AI12" s="20">
        <v>0.1956922808022093</v>
      </c>
      <c r="AJ12" s="20">
        <v>0.1502435060517511</v>
      </c>
      <c r="AK12" s="20">
        <v>7.1817984366843945E-2</v>
      </c>
      <c r="AL12" s="20">
        <v>6.3409117389443881E-2</v>
      </c>
      <c r="AM12" s="20">
        <v>1.9535121871063509E-2</v>
      </c>
      <c r="AN12" s="20">
        <v>0.10664999960987</v>
      </c>
      <c r="AP12" s="20">
        <v>7.9528295652191966E-2</v>
      </c>
      <c r="AQ12" s="20">
        <v>0.22676948078225689</v>
      </c>
      <c r="AR12" s="20">
        <v>0.13694719693642721</v>
      </c>
      <c r="AS12" s="20">
        <v>0.1357971042744078</v>
      </c>
      <c r="AT12" s="20">
        <v>8.0522086347275798E-2</v>
      </c>
      <c r="AU12" s="20">
        <v>9.5136531043683956E-2</v>
      </c>
      <c r="AV12" s="20">
        <v>0</v>
      </c>
      <c r="AW12" s="20">
        <v>8.3329807853725166E-2</v>
      </c>
      <c r="AY12" s="20">
        <v>7.495816482407025E-2</v>
      </c>
      <c r="AZ12" s="20">
        <v>0.32161263238207771</v>
      </c>
      <c r="BA12" s="20">
        <v>0.1013565095424698</v>
      </c>
      <c r="BB12" s="20">
        <v>0.13914112316704269</v>
      </c>
      <c r="BC12" s="20">
        <v>6.163230475197725E-2</v>
      </c>
      <c r="BD12" s="20">
        <v>9.7157262002455669E-2</v>
      </c>
      <c r="BE12" s="20">
        <v>4.3354543149112107E-2</v>
      </c>
      <c r="BF12" s="20">
        <v>4.9988672101115093E-2</v>
      </c>
      <c r="BG12" s="20">
        <v>0.1543805810129287</v>
      </c>
    </row>
    <row r="13" spans="2:61" ht="19" customHeight="1" x14ac:dyDescent="0.35">
      <c r="B13" s="22" t="s">
        <v>95</v>
      </c>
      <c r="C13" s="20">
        <v>0.15372698883083041</v>
      </c>
      <c r="D13" s="20">
        <v>0.18675426708377099</v>
      </c>
      <c r="E13" s="20">
        <v>0.15385516641283351</v>
      </c>
      <c r="F13" s="20">
        <v>0.19249790487937879</v>
      </c>
      <c r="G13" s="20">
        <v>0.1151356806805976</v>
      </c>
      <c r="H13" s="20">
        <v>0.14781400731123451</v>
      </c>
      <c r="I13" s="20">
        <v>0.13545427170290081</v>
      </c>
      <c r="K13" s="20">
        <v>0.111526089118703</v>
      </c>
      <c r="L13" s="20">
        <v>0.19480895757570249</v>
      </c>
      <c r="N13" s="20">
        <v>0.17236433500366699</v>
      </c>
      <c r="O13" s="20">
        <v>0.17380383910009109</v>
      </c>
      <c r="P13" s="20">
        <v>0.19230502950533609</v>
      </c>
      <c r="Q13" s="20">
        <v>0.1887719233868837</v>
      </c>
      <c r="R13" s="20">
        <v>9.2425637185480414E-2</v>
      </c>
      <c r="S13" s="20">
        <v>0.14113516723395561</v>
      </c>
      <c r="T13" s="20">
        <v>0.118283564481051</v>
      </c>
      <c r="U13" s="20">
        <v>0.19882740403660271</v>
      </c>
      <c r="V13" s="20">
        <v>0.1143170358428748</v>
      </c>
      <c r="W13" s="20">
        <v>0.1726029949805345</v>
      </c>
      <c r="X13" s="20">
        <v>0.1792654192930549</v>
      </c>
      <c r="Y13" s="20">
        <v>0.171302785245283</v>
      </c>
      <c r="AA13" s="20">
        <v>0.10636020558031151</v>
      </c>
      <c r="AB13" s="20">
        <v>0.1387266267355802</v>
      </c>
      <c r="AC13" s="20">
        <v>0.1608708294030993</v>
      </c>
      <c r="AD13" s="20">
        <v>0.21458808973198881</v>
      </c>
      <c r="AF13" s="20">
        <v>9.6611509353533215E-2</v>
      </c>
      <c r="AG13" s="20">
        <v>9.6530394148745813E-2</v>
      </c>
      <c r="AH13" s="20">
        <v>0.1144545716044056</v>
      </c>
      <c r="AI13" s="20">
        <v>0.1713974540348952</v>
      </c>
      <c r="AJ13" s="20">
        <v>5.465683779080268E-2</v>
      </c>
      <c r="AK13" s="20">
        <v>0.116934713866942</v>
      </c>
      <c r="AL13" s="20">
        <v>0.32534838119593951</v>
      </c>
      <c r="AM13" s="20">
        <v>0.5019980466948365</v>
      </c>
      <c r="AN13" s="20">
        <v>0.19207967848273921</v>
      </c>
      <c r="AP13" s="20">
        <v>9.7553383139696817E-2</v>
      </c>
      <c r="AQ13" s="20">
        <v>8.9190036288091468E-2</v>
      </c>
      <c r="AR13" s="20">
        <v>0.1068867967831388</v>
      </c>
      <c r="AS13" s="20">
        <v>0.15997636847873831</v>
      </c>
      <c r="AT13" s="20">
        <v>9.1474065289413944E-2</v>
      </c>
      <c r="AU13" s="20">
        <v>0.1474285338419194</v>
      </c>
      <c r="AV13" s="20">
        <v>0.67500684369910446</v>
      </c>
      <c r="AW13" s="20">
        <v>0.30538850854401622</v>
      </c>
      <c r="AY13" s="20">
        <v>0.114915115372537</v>
      </c>
      <c r="AZ13" s="20">
        <v>8.558579952590703E-2</v>
      </c>
      <c r="BA13" s="20">
        <v>0.14171357979641441</v>
      </c>
      <c r="BB13" s="20">
        <v>0.1271325848691211</v>
      </c>
      <c r="BC13" s="20">
        <v>9.3190911746278096E-2</v>
      </c>
      <c r="BD13" s="20">
        <v>0.12914764721134561</v>
      </c>
      <c r="BE13" s="20">
        <v>0.47873375246868138</v>
      </c>
      <c r="BF13" s="20">
        <v>0.34527754893712198</v>
      </c>
      <c r="BG13" s="20">
        <v>0.1685984178875877</v>
      </c>
    </row>
    <row r="15" spans="2:61" x14ac:dyDescent="0.35">
      <c r="B15" t="s">
        <v>260</v>
      </c>
    </row>
    <row r="16" spans="2:61" x14ac:dyDescent="0.35">
      <c r="B16" t="s">
        <v>9</v>
      </c>
    </row>
    <row r="18" spans="2:2" x14ac:dyDescent="0.35">
      <c r="B18"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96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0.118985437049032</v>
      </c>
      <c r="D9" s="20">
        <v>0.1011797742494298</v>
      </c>
      <c r="E9" s="20">
        <v>7.4341363781214378E-2</v>
      </c>
      <c r="F9" s="20">
        <v>0.10081729462585121</v>
      </c>
      <c r="G9" s="20">
        <v>0.11163200689917049</v>
      </c>
      <c r="H9" s="20">
        <v>0.1434581191517279</v>
      </c>
      <c r="I9" s="20">
        <v>0.17117823848762781</v>
      </c>
      <c r="K9" s="20">
        <v>0.14226743745270801</v>
      </c>
      <c r="L9" s="20">
        <v>9.6694085144007014E-2</v>
      </c>
      <c r="N9" s="20">
        <v>7.6946709311038114E-2</v>
      </c>
      <c r="O9" s="20">
        <v>0.1106621386467886</v>
      </c>
      <c r="P9" s="20">
        <v>0.15776142504400581</v>
      </c>
      <c r="Q9" s="20">
        <v>0.16563595701749051</v>
      </c>
      <c r="R9" s="20">
        <v>0.16034247908535881</v>
      </c>
      <c r="S9" s="20">
        <v>0.1069354089594827</v>
      </c>
      <c r="T9" s="20">
        <v>0.1188792900440945</v>
      </c>
      <c r="U9" s="20">
        <v>9.8168067036714518E-2</v>
      </c>
      <c r="V9" s="20">
        <v>0.1184738165764997</v>
      </c>
      <c r="W9" s="20">
        <v>0.10956233348931679</v>
      </c>
      <c r="X9" s="20">
        <v>0.114956064156561</v>
      </c>
      <c r="Y9" s="20">
        <v>0.1206646621191763</v>
      </c>
      <c r="AA9" s="20">
        <v>7.6904129290560258E-2</v>
      </c>
      <c r="AB9" s="20">
        <v>9.8917754503618643E-2</v>
      </c>
      <c r="AC9" s="20">
        <v>0.1611468733748275</v>
      </c>
      <c r="AD9" s="20">
        <v>0.14847352794069041</v>
      </c>
      <c r="AF9" s="20">
        <v>0.1860254070063482</v>
      </c>
      <c r="AG9" s="20">
        <v>7.2935536856194916E-2</v>
      </c>
      <c r="AH9" s="20">
        <v>5.7623182435405852E-2</v>
      </c>
      <c r="AI9" s="20">
        <v>2.9863508955697789E-2</v>
      </c>
      <c r="AJ9" s="20">
        <v>0.45026248935209717</v>
      </c>
      <c r="AK9" s="20">
        <v>5.7777969774873213E-2</v>
      </c>
      <c r="AL9" s="20">
        <v>6.7902186716758586E-2</v>
      </c>
      <c r="AM9" s="20">
        <v>0.12642153264300951</v>
      </c>
      <c r="AN9" s="20">
        <v>0.14006930566278711</v>
      </c>
      <c r="AP9" s="20">
        <v>0.1402805646261833</v>
      </c>
      <c r="AQ9" s="20">
        <v>6.662787645966653E-2</v>
      </c>
      <c r="AR9" s="20">
        <v>6.8835347573998437E-2</v>
      </c>
      <c r="AS9" s="20">
        <v>2.5100952756845828E-2</v>
      </c>
      <c r="AT9" s="20">
        <v>0.39221929186412757</v>
      </c>
      <c r="AU9" s="20">
        <v>4.7586340667371288E-2</v>
      </c>
      <c r="AV9" s="20">
        <v>5.8864095182065201E-2</v>
      </c>
      <c r="AW9" s="20">
        <v>6.8580848452827081E-2</v>
      </c>
      <c r="AY9" s="20">
        <v>4.2620347601880187E-2</v>
      </c>
      <c r="AZ9" s="20">
        <v>2.9667396766207221E-2</v>
      </c>
      <c r="BA9" s="20">
        <v>2.9584727809070441E-2</v>
      </c>
      <c r="BB9" s="20">
        <v>2.506196186652496E-2</v>
      </c>
      <c r="BC9" s="20">
        <v>0.41334750794830061</v>
      </c>
      <c r="BD9" s="20">
        <v>5.567413063754096E-2</v>
      </c>
      <c r="BE9" s="20">
        <v>9.6699344989135735E-3</v>
      </c>
      <c r="BF9" s="20">
        <v>1.5598327784417431E-2</v>
      </c>
      <c r="BG9" s="20">
        <v>6.8219871616191252E-2</v>
      </c>
    </row>
    <row r="10" spans="2:61" ht="19" customHeight="1" x14ac:dyDescent="0.35">
      <c r="B10" s="22" t="s">
        <v>89</v>
      </c>
      <c r="C10" s="20">
        <v>0.1156433936050742</v>
      </c>
      <c r="D10" s="20">
        <v>9.850127192060823E-2</v>
      </c>
      <c r="E10" s="20">
        <v>0.109047913158766</v>
      </c>
      <c r="F10" s="20">
        <v>0.1042697466930291</v>
      </c>
      <c r="G10" s="20">
        <v>0.14072234283177601</v>
      </c>
      <c r="H10" s="20">
        <v>0.1134125079614868</v>
      </c>
      <c r="I10" s="20">
        <v>0.1228242996046978</v>
      </c>
      <c r="K10" s="20">
        <v>0.12834096888956259</v>
      </c>
      <c r="L10" s="20">
        <v>0.10369997142130009</v>
      </c>
      <c r="N10" s="20">
        <v>0.11481059622685059</v>
      </c>
      <c r="O10" s="20">
        <v>6.0883774791781461E-2</v>
      </c>
      <c r="P10" s="20">
        <v>9.537737243898825E-2</v>
      </c>
      <c r="Q10" s="20">
        <v>0.16798897080259351</v>
      </c>
      <c r="R10" s="20">
        <v>0.1099195700324488</v>
      </c>
      <c r="S10" s="20">
        <v>0.12530986163007871</v>
      </c>
      <c r="T10" s="20">
        <v>0.127931748651087</v>
      </c>
      <c r="U10" s="20">
        <v>0.1064996866537543</v>
      </c>
      <c r="V10" s="20">
        <v>0.13719107222628571</v>
      </c>
      <c r="W10" s="20">
        <v>0.11850671168259309</v>
      </c>
      <c r="X10" s="20">
        <v>9.2794601420829806E-2</v>
      </c>
      <c r="Y10" s="20">
        <v>0.1033959327362335</v>
      </c>
      <c r="AA10" s="20">
        <v>0.13487411393287191</v>
      </c>
      <c r="AB10" s="20">
        <v>8.6236714946302098E-2</v>
      </c>
      <c r="AC10" s="20">
        <v>0.14001748152421881</v>
      </c>
      <c r="AD10" s="20">
        <v>0.10431048893322301</v>
      </c>
      <c r="AF10" s="20">
        <v>0.1887346694518395</v>
      </c>
      <c r="AG10" s="20">
        <v>0.1007162617368085</v>
      </c>
      <c r="AH10" s="20">
        <v>6.3944490952494062E-2</v>
      </c>
      <c r="AI10" s="20">
        <v>7.9613528385251528E-2</v>
      </c>
      <c r="AJ10" s="20">
        <v>0.14531868688030949</v>
      </c>
      <c r="AK10" s="20">
        <v>5.0399106131891788E-2</v>
      </c>
      <c r="AL10" s="20">
        <v>9.9700505630062039E-2</v>
      </c>
      <c r="AM10" s="20">
        <v>3.4574919182472269E-2</v>
      </c>
      <c r="AN10" s="20">
        <v>7.0285065722571746E-2</v>
      </c>
      <c r="AP10" s="20">
        <v>0.14322330185436249</v>
      </c>
      <c r="AQ10" s="20">
        <v>9.6990986066425769E-2</v>
      </c>
      <c r="AR10" s="20">
        <v>4.7503647366724022E-2</v>
      </c>
      <c r="AS10" s="20">
        <v>6.0852991964155299E-2</v>
      </c>
      <c r="AT10" s="20">
        <v>0.26308244018786292</v>
      </c>
      <c r="AU10" s="20">
        <v>4.3474365553521133E-2</v>
      </c>
      <c r="AV10" s="20">
        <v>2.3434372197149271E-2</v>
      </c>
      <c r="AW10" s="20">
        <v>8.7119426967253707E-2</v>
      </c>
      <c r="AY10" s="20">
        <v>9.0571273262533891E-2</v>
      </c>
      <c r="AZ10" s="20">
        <v>8.9911070025724987E-2</v>
      </c>
      <c r="BA10" s="20">
        <v>2.1481888219379179E-2</v>
      </c>
      <c r="BB10" s="20">
        <v>4.1875419024011019E-2</v>
      </c>
      <c r="BC10" s="20">
        <v>0.27683771874051533</v>
      </c>
      <c r="BD10" s="20">
        <v>5.3242977211691911E-2</v>
      </c>
      <c r="BE10" s="20">
        <v>5.2237223064234409E-2</v>
      </c>
      <c r="BF10" s="20">
        <v>7.5837855018276404E-2</v>
      </c>
      <c r="BG10" s="20">
        <v>5.2973326792046159E-2</v>
      </c>
    </row>
    <row r="11" spans="2:61" ht="19" customHeight="1" x14ac:dyDescent="0.35">
      <c r="B11" s="22" t="s">
        <v>90</v>
      </c>
      <c r="C11" s="20">
        <v>0.1034902585941563</v>
      </c>
      <c r="D11" s="20">
        <v>9.4923893102019902E-2</v>
      </c>
      <c r="E11" s="20">
        <v>0.18085394212431949</v>
      </c>
      <c r="F11" s="20">
        <v>9.5498397500554749E-2</v>
      </c>
      <c r="G11" s="20">
        <v>8.7499590726046766E-2</v>
      </c>
      <c r="H11" s="20">
        <v>7.1403018814082356E-2</v>
      </c>
      <c r="I11" s="20">
        <v>8.7413967997573797E-2</v>
      </c>
      <c r="K11" s="20">
        <v>0.1184356764826935</v>
      </c>
      <c r="L11" s="20">
        <v>8.8070713925629235E-2</v>
      </c>
      <c r="N11" s="20">
        <v>7.1021217913329618E-2</v>
      </c>
      <c r="O11" s="20">
        <v>7.0659162303739462E-2</v>
      </c>
      <c r="P11" s="20">
        <v>6.3919023489880003E-2</v>
      </c>
      <c r="Q11" s="20">
        <v>6.7177128763460547E-2</v>
      </c>
      <c r="R11" s="20">
        <v>0.1207514544835277</v>
      </c>
      <c r="S11" s="20">
        <v>8.3620587430353666E-2</v>
      </c>
      <c r="T11" s="20">
        <v>0.1033611188429229</v>
      </c>
      <c r="U11" s="20">
        <v>0.160729423968066</v>
      </c>
      <c r="V11" s="20">
        <v>0.12874940582014299</v>
      </c>
      <c r="W11" s="20">
        <v>6.518880714016094E-2</v>
      </c>
      <c r="X11" s="20">
        <v>9.4740550313204733E-2</v>
      </c>
      <c r="Y11" s="20">
        <v>0.148353161252963</v>
      </c>
      <c r="AA11" s="20">
        <v>0.10883514619884441</v>
      </c>
      <c r="AB11" s="20">
        <v>0.1019681918612514</v>
      </c>
      <c r="AC11" s="20">
        <v>0.1115086272742994</v>
      </c>
      <c r="AD11" s="20">
        <v>9.2525423565922124E-2</v>
      </c>
      <c r="AF11" s="20">
        <v>0.13218800075733761</v>
      </c>
      <c r="AG11" s="20">
        <v>8.9296684305224763E-2</v>
      </c>
      <c r="AH11" s="20">
        <v>8.1761359830908681E-2</v>
      </c>
      <c r="AI11" s="20">
        <v>0.1427097807511768</v>
      </c>
      <c r="AJ11" s="20">
        <v>6.2024134402567509E-2</v>
      </c>
      <c r="AK11" s="20">
        <v>7.6357725896566711E-2</v>
      </c>
      <c r="AL11" s="20">
        <v>0.1107595096922037</v>
      </c>
      <c r="AM11" s="20">
        <v>7.5312134752819421E-2</v>
      </c>
      <c r="AN11" s="20">
        <v>7.9888496363606495E-2</v>
      </c>
      <c r="AP11" s="20">
        <v>0.13423019886213361</v>
      </c>
      <c r="AQ11" s="20">
        <v>0.10524157547308891</v>
      </c>
      <c r="AR11" s="20">
        <v>7.3866142794256143E-2</v>
      </c>
      <c r="AS11" s="20">
        <v>0.1143749455737367</v>
      </c>
      <c r="AT11" s="20">
        <v>9.2506670931725085E-2</v>
      </c>
      <c r="AU11" s="20">
        <v>8.3066643449017666E-2</v>
      </c>
      <c r="AV11" s="20">
        <v>0.1327772943035968</v>
      </c>
      <c r="AW11" s="20">
        <v>8.5375364897814124E-2</v>
      </c>
      <c r="AY11" s="20">
        <v>0.13758002437544839</v>
      </c>
      <c r="AZ11" s="20">
        <v>9.6790206918458702E-2</v>
      </c>
      <c r="BA11" s="20">
        <v>8.6791283764955027E-2</v>
      </c>
      <c r="BB11" s="20">
        <v>8.1313149549438357E-2</v>
      </c>
      <c r="BC11" s="20">
        <v>0.12756243463099939</v>
      </c>
      <c r="BD11" s="20">
        <v>8.5902182872261895E-2</v>
      </c>
      <c r="BE11" s="20">
        <v>7.1165417543190418E-2</v>
      </c>
      <c r="BF11" s="20">
        <v>6.8495115120933162E-2</v>
      </c>
      <c r="BG11" s="20">
        <v>0.1142629328349845</v>
      </c>
    </row>
    <row r="12" spans="2:61" ht="19" customHeight="1" x14ac:dyDescent="0.35">
      <c r="B12" s="22" t="s">
        <v>91</v>
      </c>
      <c r="C12" s="20">
        <v>0.1288939001137808</v>
      </c>
      <c r="D12" s="20">
        <v>0.15987685398355639</v>
      </c>
      <c r="E12" s="20">
        <v>0.16163023895615819</v>
      </c>
      <c r="F12" s="20">
        <v>0.15673756405550951</v>
      </c>
      <c r="G12" s="20">
        <v>0.15681376664274341</v>
      </c>
      <c r="H12" s="20">
        <v>5.7846587053418462E-2</v>
      </c>
      <c r="I12" s="20">
        <v>8.4334109448921335E-2</v>
      </c>
      <c r="K12" s="20">
        <v>0.1171800298791489</v>
      </c>
      <c r="L12" s="20">
        <v>0.14090480289812371</v>
      </c>
      <c r="N12" s="20">
        <v>9.3892714485119072E-2</v>
      </c>
      <c r="O12" s="20">
        <v>0.145382376571973</v>
      </c>
      <c r="P12" s="20">
        <v>0.1132281306887295</v>
      </c>
      <c r="Q12" s="20">
        <v>0.13262967140529769</v>
      </c>
      <c r="R12" s="20">
        <v>0.1110580733382257</v>
      </c>
      <c r="S12" s="20">
        <v>0.17181390852643591</v>
      </c>
      <c r="T12" s="20">
        <v>9.4369362842988788E-2</v>
      </c>
      <c r="U12" s="20">
        <v>0.185273656637849</v>
      </c>
      <c r="V12" s="20">
        <v>0.1217921224896298</v>
      </c>
      <c r="W12" s="20">
        <v>0.1320985618474142</v>
      </c>
      <c r="X12" s="20">
        <v>0.13856386972783569</v>
      </c>
      <c r="Y12" s="20">
        <v>0.1174210027428292</v>
      </c>
      <c r="AA12" s="20">
        <v>0.1195291376031646</v>
      </c>
      <c r="AB12" s="20">
        <v>0.1090365865405942</v>
      </c>
      <c r="AC12" s="20">
        <v>0.13750297490735811</v>
      </c>
      <c r="AD12" s="20">
        <v>0.15242232092202451</v>
      </c>
      <c r="AF12" s="20">
        <v>0.11600602454354279</v>
      </c>
      <c r="AG12" s="20">
        <v>0.12575126436055359</v>
      </c>
      <c r="AH12" s="20">
        <v>0.1190789916219319</v>
      </c>
      <c r="AI12" s="20">
        <v>0.13116219985827479</v>
      </c>
      <c r="AJ12" s="20">
        <v>0.1173252344388284</v>
      </c>
      <c r="AK12" s="20">
        <v>0.1032506878676699</v>
      </c>
      <c r="AL12" s="20">
        <v>0.1683923532254232</v>
      </c>
      <c r="AM12" s="20">
        <v>0.18744571379818351</v>
      </c>
      <c r="AN12" s="20">
        <v>0.1196168845945787</v>
      </c>
      <c r="AP12" s="20">
        <v>0.15092100629095079</v>
      </c>
      <c r="AQ12" s="20">
        <v>0.11548385378026919</v>
      </c>
      <c r="AR12" s="20">
        <v>0.103633316585042</v>
      </c>
      <c r="AS12" s="20">
        <v>6.7124871210433104E-2</v>
      </c>
      <c r="AT12" s="20">
        <v>0.1140329524459157</v>
      </c>
      <c r="AU12" s="20">
        <v>9.4922558567794205E-2</v>
      </c>
      <c r="AV12" s="20">
        <v>0.17932337300338991</v>
      </c>
      <c r="AW12" s="20">
        <v>0.16948279099320829</v>
      </c>
      <c r="AY12" s="20">
        <v>0.1805724569849663</v>
      </c>
      <c r="AZ12" s="20">
        <v>0.13941628715748369</v>
      </c>
      <c r="BA12" s="20">
        <v>8.3637563323092037E-2</v>
      </c>
      <c r="BB12" s="20">
        <v>9.8771088350176436E-2</v>
      </c>
      <c r="BC12" s="20">
        <v>9.2864637801869557E-2</v>
      </c>
      <c r="BD12" s="20">
        <v>9.8085903758564061E-2</v>
      </c>
      <c r="BE12" s="20">
        <v>0.1590670405397038</v>
      </c>
      <c r="BF12" s="20">
        <v>0.1771667792724376</v>
      </c>
      <c r="BG12" s="20">
        <v>0.13082855562700851</v>
      </c>
    </row>
    <row r="13" spans="2:61" ht="19" customHeight="1" x14ac:dyDescent="0.35">
      <c r="B13" s="22" t="s">
        <v>92</v>
      </c>
      <c r="C13" s="20">
        <v>6.4974398071117392E-2</v>
      </c>
      <c r="D13" s="20">
        <v>7.3509903876922633E-2</v>
      </c>
      <c r="E13" s="20">
        <v>9.3598664433597364E-2</v>
      </c>
      <c r="F13" s="20">
        <v>8.5863900881238131E-2</v>
      </c>
      <c r="G13" s="20">
        <v>5.8792889119054302E-2</v>
      </c>
      <c r="H13" s="20">
        <v>4.3574702278232257E-2</v>
      </c>
      <c r="I13" s="20">
        <v>3.8584951122009228E-2</v>
      </c>
      <c r="K13" s="20">
        <v>7.9593243106065512E-2</v>
      </c>
      <c r="L13" s="20">
        <v>5.0936551605494373E-2</v>
      </c>
      <c r="N13" s="20">
        <v>3.2708990035242427E-2</v>
      </c>
      <c r="O13" s="20">
        <v>9.4680012462864102E-2</v>
      </c>
      <c r="P13" s="20">
        <v>6.6324329247930497E-2</v>
      </c>
      <c r="Q13" s="20">
        <v>5.5608849211967029E-2</v>
      </c>
      <c r="R13" s="20">
        <v>6.7194707012689245E-2</v>
      </c>
      <c r="S13" s="20">
        <v>6.2882702930070672E-2</v>
      </c>
      <c r="T13" s="20">
        <v>0.1052338257604369</v>
      </c>
      <c r="U13" s="20">
        <v>7.0322906333199584E-2</v>
      </c>
      <c r="V13" s="20">
        <v>6.8767687686687007E-2</v>
      </c>
      <c r="W13" s="20">
        <v>5.185833848855935E-2</v>
      </c>
      <c r="X13" s="20">
        <v>6.9826185175562952E-2</v>
      </c>
      <c r="Y13" s="20">
        <v>6.197959574918372E-2</v>
      </c>
      <c r="AA13" s="20">
        <v>5.8444088749819913E-2</v>
      </c>
      <c r="AB13" s="20">
        <v>5.6611645636882202E-2</v>
      </c>
      <c r="AC13" s="20">
        <v>8.5573733611003122E-2</v>
      </c>
      <c r="AD13" s="20">
        <v>6.2755686997826701E-2</v>
      </c>
      <c r="AF13" s="20">
        <v>4.9743192035090138E-2</v>
      </c>
      <c r="AG13" s="20">
        <v>8.4760139324100967E-2</v>
      </c>
      <c r="AH13" s="20">
        <v>9.0750733323018501E-2</v>
      </c>
      <c r="AI13" s="20">
        <v>9.3487088950348574E-2</v>
      </c>
      <c r="AJ13" s="20">
        <v>0.10264080388577</v>
      </c>
      <c r="AK13" s="20">
        <v>1.389621097474312E-2</v>
      </c>
      <c r="AL13" s="20">
        <v>4.5195409447815492E-2</v>
      </c>
      <c r="AM13" s="20">
        <v>4.4561336882316463E-2</v>
      </c>
      <c r="AN13" s="20">
        <v>5.7733801000276183E-2</v>
      </c>
      <c r="AP13" s="20">
        <v>6.231661441727028E-2</v>
      </c>
      <c r="AQ13" s="20">
        <v>7.7802030686094523E-2</v>
      </c>
      <c r="AR13" s="20">
        <v>7.8872807598186018E-2</v>
      </c>
      <c r="AS13" s="20">
        <v>7.9847279540407975E-2</v>
      </c>
      <c r="AT13" s="20">
        <v>6.472975417171474E-2</v>
      </c>
      <c r="AU13" s="20">
        <v>2.089345104488103E-2</v>
      </c>
      <c r="AV13" s="20">
        <v>1.8821161636718309E-2</v>
      </c>
      <c r="AW13" s="20">
        <v>4.9217126545451351E-2</v>
      </c>
      <c r="AY13" s="20">
        <v>8.280828296561149E-2</v>
      </c>
      <c r="AZ13" s="20">
        <v>7.0865211629905542E-2</v>
      </c>
      <c r="BA13" s="20">
        <v>5.0255691029847692E-2</v>
      </c>
      <c r="BB13" s="20">
        <v>7.3468269321582555E-2</v>
      </c>
      <c r="BC13" s="20">
        <v>4.3305464537598232E-2</v>
      </c>
      <c r="BD13" s="20">
        <v>1.8361538159827859E-2</v>
      </c>
      <c r="BE13" s="20">
        <v>1.7306635196446089E-2</v>
      </c>
      <c r="BF13" s="20">
        <v>9.7711570517690305E-2</v>
      </c>
      <c r="BG13" s="20">
        <v>0.1138323333644301</v>
      </c>
    </row>
    <row r="14" spans="2:61" ht="19" customHeight="1" x14ac:dyDescent="0.35">
      <c r="B14" s="22" t="s">
        <v>93</v>
      </c>
      <c r="C14" s="20">
        <v>5.9119862003530907E-2</v>
      </c>
      <c r="D14" s="20">
        <v>8.4398213961386498E-2</v>
      </c>
      <c r="E14" s="20">
        <v>6.2829821628488533E-2</v>
      </c>
      <c r="F14" s="20">
        <v>5.5030200540761909E-2</v>
      </c>
      <c r="G14" s="20">
        <v>6.736712356916312E-2</v>
      </c>
      <c r="H14" s="20">
        <v>6.4255320145992598E-2</v>
      </c>
      <c r="I14" s="20">
        <v>3.2499233624786419E-2</v>
      </c>
      <c r="K14" s="20">
        <v>5.4794606564969331E-2</v>
      </c>
      <c r="L14" s="20">
        <v>6.3603369943270024E-2</v>
      </c>
      <c r="N14" s="20">
        <v>5.325625070690692E-2</v>
      </c>
      <c r="O14" s="20">
        <v>2.342174145223001E-2</v>
      </c>
      <c r="P14" s="20">
        <v>4.8200142622394089E-2</v>
      </c>
      <c r="Q14" s="20">
        <v>5.9308722012565658E-2</v>
      </c>
      <c r="R14" s="20">
        <v>7.1932274439453325E-2</v>
      </c>
      <c r="S14" s="20">
        <v>7.3949139351333348E-2</v>
      </c>
      <c r="T14" s="20">
        <v>7.2181664917354713E-2</v>
      </c>
      <c r="U14" s="20">
        <v>7.1666399044842607E-2</v>
      </c>
      <c r="V14" s="20">
        <v>4.6486808092561227E-2</v>
      </c>
      <c r="W14" s="20">
        <v>4.564233296055234E-2</v>
      </c>
      <c r="X14" s="20">
        <v>5.6047262801116722E-2</v>
      </c>
      <c r="Y14" s="20">
        <v>7.3172931891455795E-2</v>
      </c>
      <c r="AA14" s="20">
        <v>5.7019103437328973E-2</v>
      </c>
      <c r="AB14" s="20">
        <v>6.8684237010914084E-2</v>
      </c>
      <c r="AC14" s="20">
        <v>4.9229906541146867E-2</v>
      </c>
      <c r="AD14" s="20">
        <v>6.0315722028511008E-2</v>
      </c>
      <c r="AF14" s="20">
        <v>5.5568702161064083E-2</v>
      </c>
      <c r="AG14" s="20">
        <v>7.2066629392326831E-2</v>
      </c>
      <c r="AH14" s="20">
        <v>3.4404667557514527E-2</v>
      </c>
      <c r="AI14" s="20">
        <v>7.8073364379627086E-2</v>
      </c>
      <c r="AJ14" s="20">
        <v>3.6197761904477932E-2</v>
      </c>
      <c r="AK14" s="20">
        <v>4.7615188172065878E-2</v>
      </c>
      <c r="AL14" s="20">
        <v>5.7312365495396943E-2</v>
      </c>
      <c r="AM14" s="20">
        <v>3.2619488474414503E-2</v>
      </c>
      <c r="AN14" s="20">
        <v>6.0255376360292587E-2</v>
      </c>
      <c r="AP14" s="20">
        <v>6.7909392482653611E-2</v>
      </c>
      <c r="AQ14" s="20">
        <v>6.4284969855962937E-2</v>
      </c>
      <c r="AR14" s="20">
        <v>4.8110257768590632E-2</v>
      </c>
      <c r="AS14" s="20">
        <v>8.2141173505672474E-2</v>
      </c>
      <c r="AT14" s="20">
        <v>3.8194325654108643E-2</v>
      </c>
      <c r="AU14" s="20">
        <v>3.4244605804519518E-2</v>
      </c>
      <c r="AV14" s="20">
        <v>2.0698147304754621E-2</v>
      </c>
      <c r="AW14" s="20">
        <v>6.1524740820641598E-2</v>
      </c>
      <c r="AY14" s="20">
        <v>8.4253447172912083E-2</v>
      </c>
      <c r="AZ14" s="20">
        <v>7.9297097984422457E-2</v>
      </c>
      <c r="BA14" s="20">
        <v>5.706448379092513E-2</v>
      </c>
      <c r="BB14" s="20">
        <v>4.2723796373349991E-2</v>
      </c>
      <c r="BC14" s="20">
        <v>1.728029187187034E-2</v>
      </c>
      <c r="BD14" s="20">
        <v>5.7774963654410892E-2</v>
      </c>
      <c r="BE14" s="20">
        <v>8.1710054432619195E-2</v>
      </c>
      <c r="BF14" s="20">
        <v>6.6879232032693511E-2</v>
      </c>
      <c r="BG14" s="20">
        <v>9.6322062388300031E-2</v>
      </c>
    </row>
    <row r="15" spans="2:61" ht="19" customHeight="1" x14ac:dyDescent="0.35">
      <c r="B15" s="22" t="s">
        <v>94</v>
      </c>
      <c r="C15" s="20">
        <v>0.36553590352403442</v>
      </c>
      <c r="D15" s="20">
        <v>0.31153727585544189</v>
      </c>
      <c r="E15" s="20">
        <v>0.25025870221374019</v>
      </c>
      <c r="F15" s="20">
        <v>0.34227060669067377</v>
      </c>
      <c r="G15" s="20">
        <v>0.33865488997807652</v>
      </c>
      <c r="H15" s="20">
        <v>0.49252659740176957</v>
      </c>
      <c r="I15" s="20">
        <v>0.45023695086192861</v>
      </c>
      <c r="K15" s="20">
        <v>0.32801444623124892</v>
      </c>
      <c r="L15" s="20">
        <v>0.40081949576546488</v>
      </c>
      <c r="N15" s="20">
        <v>0.49404356059990462</v>
      </c>
      <c r="O15" s="20">
        <v>0.49431079377062342</v>
      </c>
      <c r="P15" s="20">
        <v>0.43726719604458308</v>
      </c>
      <c r="Q15" s="20">
        <v>0.26900683157582039</v>
      </c>
      <c r="R15" s="20">
        <v>0.32684293875501919</v>
      </c>
      <c r="S15" s="20">
        <v>0.33108613681069521</v>
      </c>
      <c r="T15" s="20">
        <v>0.3218240297907215</v>
      </c>
      <c r="U15" s="20">
        <v>0.26179010613969461</v>
      </c>
      <c r="V15" s="20">
        <v>0.33853789144036589</v>
      </c>
      <c r="W15" s="20">
        <v>0.43380951822575781</v>
      </c>
      <c r="X15" s="20">
        <v>0.36914386853834491</v>
      </c>
      <c r="Y15" s="20">
        <v>0.35269058966129441</v>
      </c>
      <c r="AA15" s="20">
        <v>0.42413017744961662</v>
      </c>
      <c r="AB15" s="20">
        <v>0.43774934993884368</v>
      </c>
      <c r="AC15" s="20">
        <v>0.27471292200532837</v>
      </c>
      <c r="AD15" s="20">
        <v>0.30544289088469623</v>
      </c>
      <c r="AF15" s="20">
        <v>0.26667636703707592</v>
      </c>
      <c r="AG15" s="20">
        <v>0.44150578521610112</v>
      </c>
      <c r="AH15" s="20">
        <v>0.53924037183214446</v>
      </c>
      <c r="AI15" s="20">
        <v>0.38211522801533832</v>
      </c>
      <c r="AJ15" s="20">
        <v>6.93320349633436E-2</v>
      </c>
      <c r="AK15" s="20">
        <v>0.62045730297138479</v>
      </c>
      <c r="AL15" s="20">
        <v>0.31714872769883168</v>
      </c>
      <c r="AM15" s="20">
        <v>0.1736317137590512</v>
      </c>
      <c r="AN15" s="20">
        <v>0.42360235486517689</v>
      </c>
      <c r="AP15" s="20">
        <v>0.28961495991732139</v>
      </c>
      <c r="AQ15" s="20">
        <v>0.4560250067211587</v>
      </c>
      <c r="AR15" s="20">
        <v>0.56679908481431396</v>
      </c>
      <c r="AS15" s="20">
        <v>0.53946511194175517</v>
      </c>
      <c r="AT15" s="20">
        <v>2.753905239755727E-2</v>
      </c>
      <c r="AU15" s="20">
        <v>0.67581203491289521</v>
      </c>
      <c r="AV15" s="20">
        <v>0.19442831353619741</v>
      </c>
      <c r="AW15" s="20">
        <v>0.35758011428368652</v>
      </c>
      <c r="AY15" s="20">
        <v>0.36434120566324352</v>
      </c>
      <c r="AZ15" s="20">
        <v>0.47345901845761429</v>
      </c>
      <c r="BA15" s="20">
        <v>0.64389269411985139</v>
      </c>
      <c r="BB15" s="20">
        <v>0.60863008696160448</v>
      </c>
      <c r="BC15" s="20">
        <v>1.5735868670328459E-2</v>
      </c>
      <c r="BD15" s="20">
        <v>0.61758177608377551</v>
      </c>
      <c r="BE15" s="20">
        <v>0.39863093666429472</v>
      </c>
      <c r="BF15" s="20">
        <v>0.3374468116962</v>
      </c>
      <c r="BG15" s="20">
        <v>0.41315762419079899</v>
      </c>
    </row>
    <row r="16" spans="2:61" ht="19" customHeight="1" x14ac:dyDescent="0.35">
      <c r="B16" s="22" t="s">
        <v>95</v>
      </c>
      <c r="C16" s="20">
        <v>4.335684703927397E-2</v>
      </c>
      <c r="D16" s="20">
        <v>7.6072813050634652E-2</v>
      </c>
      <c r="E16" s="20">
        <v>6.7439353703715815E-2</v>
      </c>
      <c r="F16" s="20">
        <v>5.9512289012381557E-2</v>
      </c>
      <c r="G16" s="20">
        <v>3.8517390233969301E-2</v>
      </c>
      <c r="H16" s="20">
        <v>1.352314719328989E-2</v>
      </c>
      <c r="I16" s="20">
        <v>1.2928248852455091E-2</v>
      </c>
      <c r="K16" s="20">
        <v>3.1373591393603122E-2</v>
      </c>
      <c r="L16" s="20">
        <v>5.5271009296710617E-2</v>
      </c>
      <c r="N16" s="20">
        <v>6.3319960721608795E-2</v>
      </c>
      <c r="O16" s="20">
        <v>0</v>
      </c>
      <c r="P16" s="20">
        <v>1.7922380423488531E-2</v>
      </c>
      <c r="Q16" s="20">
        <v>8.264386921080466E-2</v>
      </c>
      <c r="R16" s="20">
        <v>3.1958502853277317E-2</v>
      </c>
      <c r="S16" s="20">
        <v>4.4402254361549869E-2</v>
      </c>
      <c r="T16" s="20">
        <v>5.6218959150393731E-2</v>
      </c>
      <c r="U16" s="20">
        <v>4.5549754185879358E-2</v>
      </c>
      <c r="V16" s="20">
        <v>4.000119566782738E-2</v>
      </c>
      <c r="W16" s="20">
        <v>4.3333396165645459E-2</v>
      </c>
      <c r="X16" s="20">
        <v>6.3927597866544006E-2</v>
      </c>
      <c r="Y16" s="20">
        <v>2.2322123846864252E-2</v>
      </c>
      <c r="AA16" s="20">
        <v>2.026410333779332E-2</v>
      </c>
      <c r="AB16" s="20">
        <v>4.0795519561593732E-2</v>
      </c>
      <c r="AC16" s="20">
        <v>4.0307480761817678E-2</v>
      </c>
      <c r="AD16" s="20">
        <v>7.3753938727106186E-2</v>
      </c>
      <c r="AF16" s="20">
        <v>5.0576370077017822E-3</v>
      </c>
      <c r="AG16" s="20">
        <v>1.2967698808689211E-2</v>
      </c>
      <c r="AH16" s="20">
        <v>1.319620244658198E-2</v>
      </c>
      <c r="AI16" s="20">
        <v>6.2975300704285211E-2</v>
      </c>
      <c r="AJ16" s="20">
        <v>1.6898854172606032E-2</v>
      </c>
      <c r="AK16" s="20">
        <v>3.024580821080489E-2</v>
      </c>
      <c r="AL16" s="20">
        <v>0.13358894209350819</v>
      </c>
      <c r="AM16" s="20">
        <v>0.32543316050773319</v>
      </c>
      <c r="AN16" s="20">
        <v>4.8548715430710238E-2</v>
      </c>
      <c r="AP16" s="20">
        <v>1.150396154912435E-2</v>
      </c>
      <c r="AQ16" s="20">
        <v>1.754370095733333E-2</v>
      </c>
      <c r="AR16" s="20">
        <v>1.23793954988889E-2</v>
      </c>
      <c r="AS16" s="20">
        <v>3.109267350699333E-2</v>
      </c>
      <c r="AT16" s="20">
        <v>7.6955123469880406E-3</v>
      </c>
      <c r="AU16" s="20">
        <v>0</v>
      </c>
      <c r="AV16" s="20">
        <v>0.37165324283612861</v>
      </c>
      <c r="AW16" s="20">
        <v>0.1211195870391171</v>
      </c>
      <c r="AY16" s="20">
        <v>1.725296197340424E-2</v>
      </c>
      <c r="AZ16" s="20">
        <v>2.0593711060183179E-2</v>
      </c>
      <c r="BA16" s="20">
        <v>2.7291667942878881E-2</v>
      </c>
      <c r="BB16" s="20">
        <v>2.8156228553312169E-2</v>
      </c>
      <c r="BC16" s="20">
        <v>1.3066075798517989E-2</v>
      </c>
      <c r="BD16" s="20">
        <v>1.3376527621926969E-2</v>
      </c>
      <c r="BE16" s="20">
        <v>0.21021275806059789</v>
      </c>
      <c r="BF16" s="20">
        <v>0.16086430855735159</v>
      </c>
      <c r="BG16" s="20">
        <v>1.040329318624056E-2</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BI19"/>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250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32" customHeight="1" x14ac:dyDescent="0.35">
      <c r="B9" s="22" t="s">
        <v>251</v>
      </c>
      <c r="C9" s="20">
        <v>0.14890947350468969</v>
      </c>
      <c r="D9" s="20">
        <v>8.7623127388204644E-2</v>
      </c>
      <c r="E9" s="20">
        <v>8.9995079605340547E-2</v>
      </c>
      <c r="F9" s="20">
        <v>9.9378607678000275E-2</v>
      </c>
      <c r="G9" s="20">
        <v>0.21098989707621521</v>
      </c>
      <c r="H9" s="20">
        <v>0.15083337182741541</v>
      </c>
      <c r="I9" s="20">
        <v>0.2259611078554942</v>
      </c>
      <c r="K9" s="20">
        <v>0.15299790714614259</v>
      </c>
      <c r="L9" s="20">
        <v>0.14448489895925251</v>
      </c>
      <c r="N9" s="20">
        <v>9.2319412995198913E-2</v>
      </c>
      <c r="O9" s="20">
        <v>0.1912300450511078</v>
      </c>
      <c r="P9" s="20">
        <v>0.1854787543601083</v>
      </c>
      <c r="Q9" s="20">
        <v>0.13054628860267459</v>
      </c>
      <c r="R9" s="20">
        <v>0.1107206602781602</v>
      </c>
      <c r="S9" s="20">
        <v>0.17499198812645389</v>
      </c>
      <c r="T9" s="20">
        <v>0.1804051977163556</v>
      </c>
      <c r="U9" s="20">
        <v>0.1191089912050491</v>
      </c>
      <c r="V9" s="20">
        <v>0.1371648332853391</v>
      </c>
      <c r="W9" s="20">
        <v>0.15010068879231139</v>
      </c>
      <c r="X9" s="20">
        <v>0.1818676554738721</v>
      </c>
      <c r="Y9" s="20">
        <v>0.1951320499489364</v>
      </c>
      <c r="AA9" s="20">
        <v>0.1023552594345572</v>
      </c>
      <c r="AB9" s="20">
        <v>0.15698309855535181</v>
      </c>
      <c r="AC9" s="20">
        <v>0.1698115671996126</v>
      </c>
      <c r="AD9" s="20">
        <v>0.17277159646659529</v>
      </c>
      <c r="AF9" s="20">
        <v>0.26201485720540402</v>
      </c>
      <c r="AG9" s="20">
        <v>5.425555733607286E-2</v>
      </c>
      <c r="AH9" s="20">
        <v>7.0557094330840814E-2</v>
      </c>
      <c r="AI9" s="20">
        <v>0.1087111501455611</v>
      </c>
      <c r="AJ9" s="20">
        <v>0.36750672562051467</v>
      </c>
      <c r="AK9" s="20">
        <v>0.125200546038399</v>
      </c>
      <c r="AL9" s="20">
        <v>0.1322778362462019</v>
      </c>
      <c r="AM9" s="20">
        <v>9.7324587022335207E-2</v>
      </c>
      <c r="AN9" s="20">
        <v>0.16021921884713511</v>
      </c>
      <c r="AP9" s="20">
        <v>0.2604865519397479</v>
      </c>
      <c r="AQ9" s="20">
        <v>6.5219675006227273E-2</v>
      </c>
      <c r="AR9" s="20">
        <v>0.10066010305000821</v>
      </c>
      <c r="AS9" s="20">
        <v>8.3575920812198681E-2</v>
      </c>
      <c r="AT9" s="20">
        <v>0.32160227243864747</v>
      </c>
      <c r="AU9" s="20">
        <v>0.1230381585841286</v>
      </c>
      <c r="AV9" s="20">
        <v>8.1403046456085246E-2</v>
      </c>
      <c r="AW9" s="20">
        <v>0.1146263403760833</v>
      </c>
      <c r="AY9" s="20">
        <v>0.1954872025087499</v>
      </c>
      <c r="AZ9" s="20">
        <v>3.2289522136887162E-2</v>
      </c>
      <c r="BA9" s="20">
        <v>9.5113234343258232E-2</v>
      </c>
      <c r="BB9" s="20">
        <v>5.9590206245564499E-2</v>
      </c>
      <c r="BC9" s="20">
        <v>0.31231195855614652</v>
      </c>
      <c r="BD9" s="20">
        <v>0.1081281325475875</v>
      </c>
      <c r="BE9" s="20">
        <v>0.136682719783039</v>
      </c>
      <c r="BF9" s="20">
        <v>7.9728058283810868E-2</v>
      </c>
      <c r="BG9" s="20">
        <v>0.1987077552457186</v>
      </c>
    </row>
    <row r="10" spans="2:61" ht="32" customHeight="1" x14ac:dyDescent="0.35">
      <c r="B10" s="22" t="s">
        <v>252</v>
      </c>
      <c r="C10" s="20">
        <v>0.12843235794623961</v>
      </c>
      <c r="D10" s="20">
        <v>0.1657235733130982</v>
      </c>
      <c r="E10" s="20">
        <v>0.1252799566342227</v>
      </c>
      <c r="F10" s="20">
        <v>0.10868905628853839</v>
      </c>
      <c r="G10" s="20">
        <v>0.1138618425223601</v>
      </c>
      <c r="H10" s="20">
        <v>0.1243753695550705</v>
      </c>
      <c r="I10" s="20">
        <v>0.1365624410975505</v>
      </c>
      <c r="K10" s="20">
        <v>0.1429347836397093</v>
      </c>
      <c r="L10" s="20">
        <v>0.1147759053661016</v>
      </c>
      <c r="N10" s="20">
        <v>0.1389706888935523</v>
      </c>
      <c r="O10" s="20">
        <v>0.1137394157509502</v>
      </c>
      <c r="P10" s="20">
        <v>6.405389883863391E-2</v>
      </c>
      <c r="Q10" s="20">
        <v>0.1457977863222292</v>
      </c>
      <c r="R10" s="20">
        <v>9.7390682898330361E-2</v>
      </c>
      <c r="S10" s="20">
        <v>0.12600734681199091</v>
      </c>
      <c r="T10" s="20">
        <v>0.1781855600792181</v>
      </c>
      <c r="U10" s="20">
        <v>0.12659128219246599</v>
      </c>
      <c r="V10" s="20">
        <v>0.13906078573132979</v>
      </c>
      <c r="W10" s="20">
        <v>0.12942671061989769</v>
      </c>
      <c r="X10" s="20">
        <v>0.13331706601858651</v>
      </c>
      <c r="Y10" s="20">
        <v>0.1318336205087694</v>
      </c>
      <c r="AA10" s="20">
        <v>0.11526901515019181</v>
      </c>
      <c r="AB10" s="20">
        <v>0.11395604874081421</v>
      </c>
      <c r="AC10" s="20">
        <v>0.1740167340653867</v>
      </c>
      <c r="AD10" s="20">
        <v>0.1179004752093214</v>
      </c>
      <c r="AF10" s="20">
        <v>0.17710685520968961</v>
      </c>
      <c r="AG10" s="20">
        <v>0.1160487193302078</v>
      </c>
      <c r="AH10" s="20">
        <v>0.1120711581243581</v>
      </c>
      <c r="AI10" s="20">
        <v>0.1314221885710741</v>
      </c>
      <c r="AJ10" s="20">
        <v>0.1276027303543445</v>
      </c>
      <c r="AK10" s="20">
        <v>7.3258399133572169E-2</v>
      </c>
      <c r="AL10" s="20">
        <v>0.10238532728669041</v>
      </c>
      <c r="AM10" s="20">
        <v>9.4946898917465938E-2</v>
      </c>
      <c r="AN10" s="20">
        <v>0.1033073139315225</v>
      </c>
      <c r="AP10" s="20">
        <v>0.17523662123404549</v>
      </c>
      <c r="AQ10" s="20">
        <v>0.103605148284341</v>
      </c>
      <c r="AR10" s="20">
        <v>7.7518608892798338E-2</v>
      </c>
      <c r="AS10" s="20">
        <v>0.13202966744179209</v>
      </c>
      <c r="AT10" s="20">
        <v>0.19766963880373881</v>
      </c>
      <c r="AU10" s="20">
        <v>7.9695004651099494E-2</v>
      </c>
      <c r="AV10" s="20">
        <v>4.3133325399789361E-2</v>
      </c>
      <c r="AW10" s="20">
        <v>0.1135636191679477</v>
      </c>
      <c r="AY10" s="20">
        <v>0.17573724145520159</v>
      </c>
      <c r="AZ10" s="20">
        <v>7.9681464334015767E-2</v>
      </c>
      <c r="BA10" s="20">
        <v>5.7826826345563291E-2</v>
      </c>
      <c r="BB10" s="20">
        <v>0.13650141401543239</v>
      </c>
      <c r="BC10" s="20">
        <v>0.16388212122820511</v>
      </c>
      <c r="BD10" s="20">
        <v>8.0197310179534492E-2</v>
      </c>
      <c r="BE10" s="20">
        <v>0.12140240952356331</v>
      </c>
      <c r="BF10" s="20">
        <v>9.5988822484619721E-2</v>
      </c>
      <c r="BG10" s="20">
        <v>0.20111178304968169</v>
      </c>
    </row>
    <row r="11" spans="2:61" ht="32" customHeight="1" x14ac:dyDescent="0.35">
      <c r="B11" s="22" t="s">
        <v>253</v>
      </c>
      <c r="C11" s="20">
        <v>0.34933660491421292</v>
      </c>
      <c r="D11" s="20">
        <v>0.39862931027783371</v>
      </c>
      <c r="E11" s="20">
        <v>0.32519431313379471</v>
      </c>
      <c r="F11" s="20">
        <v>0.35876190642044209</v>
      </c>
      <c r="G11" s="20">
        <v>0.32172958226597248</v>
      </c>
      <c r="H11" s="20">
        <v>0.34686456218991929</v>
      </c>
      <c r="I11" s="20">
        <v>0.35238777418530193</v>
      </c>
      <c r="K11" s="20">
        <v>0.32082014916406881</v>
      </c>
      <c r="L11" s="20">
        <v>0.37784600900816789</v>
      </c>
      <c r="N11" s="20">
        <v>0.39333035031991148</v>
      </c>
      <c r="O11" s="20">
        <v>0.35080123960478432</v>
      </c>
      <c r="P11" s="20">
        <v>0.38661129468040489</v>
      </c>
      <c r="Q11" s="20">
        <v>0.3561717577167644</v>
      </c>
      <c r="R11" s="20">
        <v>0.30450660552360032</v>
      </c>
      <c r="S11" s="20">
        <v>0.34254981376629118</v>
      </c>
      <c r="T11" s="20">
        <v>0.27064197054063888</v>
      </c>
      <c r="U11" s="20">
        <v>0.39994192842408871</v>
      </c>
      <c r="V11" s="20">
        <v>0.34093383103138952</v>
      </c>
      <c r="W11" s="20">
        <v>0.37457893968816119</v>
      </c>
      <c r="X11" s="20">
        <v>0.33343134881679748</v>
      </c>
      <c r="Y11" s="20">
        <v>0.34320801821741742</v>
      </c>
      <c r="AA11" s="20">
        <v>0.3319374939096959</v>
      </c>
      <c r="AB11" s="20">
        <v>0.38040040778661671</v>
      </c>
      <c r="AC11" s="20">
        <v>0.32294587066346098</v>
      </c>
      <c r="AD11" s="20">
        <v>0.35727499021990827</v>
      </c>
      <c r="AF11" s="20">
        <v>0.33250796154084572</v>
      </c>
      <c r="AG11" s="20">
        <v>0.30521400561520567</v>
      </c>
      <c r="AH11" s="20">
        <v>0.40995077259347801</v>
      </c>
      <c r="AI11" s="20">
        <v>0.39486930834955669</v>
      </c>
      <c r="AJ11" s="20">
        <v>0.2433028927992493</v>
      </c>
      <c r="AK11" s="20">
        <v>0.44866604665239351</v>
      </c>
      <c r="AL11" s="20">
        <v>0.37320504291860068</v>
      </c>
      <c r="AM11" s="20">
        <v>0.27701967633239011</v>
      </c>
      <c r="AN11" s="20">
        <v>0.4427695002542239</v>
      </c>
      <c r="AP11" s="20">
        <v>0.33412790757982552</v>
      </c>
      <c r="AQ11" s="20">
        <v>0.30118789513760957</v>
      </c>
      <c r="AR11" s="20">
        <v>0.44744051637029408</v>
      </c>
      <c r="AS11" s="20">
        <v>0.44632635318230252</v>
      </c>
      <c r="AT11" s="20">
        <v>0.31497455966399329</v>
      </c>
      <c r="AU11" s="20">
        <v>0.47417404641538069</v>
      </c>
      <c r="AV11" s="20">
        <v>0.26950792759863718</v>
      </c>
      <c r="AW11" s="20">
        <v>0.38646753090384039</v>
      </c>
      <c r="AY11" s="20">
        <v>0.34952039544716912</v>
      </c>
      <c r="AZ11" s="20">
        <v>0.2467156912811122</v>
      </c>
      <c r="BA11" s="20">
        <v>0.51049984392150405</v>
      </c>
      <c r="BB11" s="20">
        <v>0.43756167187464001</v>
      </c>
      <c r="BC11" s="20">
        <v>0.31361227700714939</v>
      </c>
      <c r="BD11" s="20">
        <v>0.44796860247380882</v>
      </c>
      <c r="BE11" s="20">
        <v>0.34359340239831632</v>
      </c>
      <c r="BF11" s="20">
        <v>0.41572171251996992</v>
      </c>
      <c r="BG11" s="20">
        <v>0.32265923797448559</v>
      </c>
    </row>
    <row r="12" spans="2:61" ht="32" customHeight="1" x14ac:dyDescent="0.35">
      <c r="B12" s="22" t="s">
        <v>254</v>
      </c>
      <c r="C12" s="20">
        <v>0.1971125150220554</v>
      </c>
      <c r="D12" s="20">
        <v>0.21374304982946929</v>
      </c>
      <c r="E12" s="20">
        <v>0.23330150000579061</v>
      </c>
      <c r="F12" s="20">
        <v>0.22329008566336789</v>
      </c>
      <c r="G12" s="20">
        <v>0.16697801238091059</v>
      </c>
      <c r="H12" s="20">
        <v>0.20081218898466621</v>
      </c>
      <c r="I12" s="20">
        <v>0.15747665406303341</v>
      </c>
      <c r="K12" s="20">
        <v>0.2349162124079508</v>
      </c>
      <c r="L12" s="20">
        <v>0.15864927231070611</v>
      </c>
      <c r="N12" s="20">
        <v>0.21237766276093961</v>
      </c>
      <c r="O12" s="20">
        <v>0.17702758477022981</v>
      </c>
      <c r="P12" s="20">
        <v>0.16781795378388201</v>
      </c>
      <c r="Q12" s="20">
        <v>0.22504269400371091</v>
      </c>
      <c r="R12" s="20">
        <v>0.22445897726234471</v>
      </c>
      <c r="S12" s="20">
        <v>0.1803452836275391</v>
      </c>
      <c r="T12" s="20">
        <v>0.22303532540557949</v>
      </c>
      <c r="U12" s="20">
        <v>0.19419310093225539</v>
      </c>
      <c r="V12" s="20">
        <v>0.21956579007401891</v>
      </c>
      <c r="W12" s="20">
        <v>0.16378732948892791</v>
      </c>
      <c r="X12" s="20">
        <v>0.16746165775105959</v>
      </c>
      <c r="Y12" s="20">
        <v>0.19642152079799671</v>
      </c>
      <c r="AA12" s="20">
        <v>0.25626417486648112</v>
      </c>
      <c r="AB12" s="20">
        <v>0.19752681184938559</v>
      </c>
      <c r="AC12" s="20">
        <v>0.16725086885267129</v>
      </c>
      <c r="AD12" s="20">
        <v>0.1596674982513758</v>
      </c>
      <c r="AF12" s="20">
        <v>0.12912174284179109</v>
      </c>
      <c r="AG12" s="20">
        <v>0.29714481975946128</v>
      </c>
      <c r="AH12" s="20">
        <v>0.2837281955899365</v>
      </c>
      <c r="AI12" s="20">
        <v>0.25959555985074878</v>
      </c>
      <c r="AJ12" s="20">
        <v>0.15096397900118749</v>
      </c>
      <c r="AK12" s="20">
        <v>0.220425280710845</v>
      </c>
      <c r="AL12" s="20">
        <v>0.12724062580320941</v>
      </c>
      <c r="AM12" s="20">
        <v>4.6669602922420297E-2</v>
      </c>
      <c r="AN12" s="20">
        <v>0.15835297146334371</v>
      </c>
      <c r="AP12" s="20">
        <v>0.13526258053524801</v>
      </c>
      <c r="AQ12" s="20">
        <v>0.29197008383057049</v>
      </c>
      <c r="AR12" s="20">
        <v>0.27726914189933882</v>
      </c>
      <c r="AS12" s="20">
        <v>0.25081997516649368</v>
      </c>
      <c r="AT12" s="20">
        <v>9.5700110792541621E-2</v>
      </c>
      <c r="AU12" s="20">
        <v>0.19490056534024899</v>
      </c>
      <c r="AV12" s="20">
        <v>3.8714178099715883E-2</v>
      </c>
      <c r="AW12" s="20">
        <v>0.14220022929899939</v>
      </c>
      <c r="AY12" s="20">
        <v>0.18026848310472421</v>
      </c>
      <c r="AZ12" s="20">
        <v>0.31795713936748399</v>
      </c>
      <c r="BA12" s="20">
        <v>0.21001348449000939</v>
      </c>
      <c r="BB12" s="20">
        <v>0.26679611940647852</v>
      </c>
      <c r="BC12" s="20">
        <v>0.1247090328772638</v>
      </c>
      <c r="BD12" s="20">
        <v>0.22412223058788419</v>
      </c>
      <c r="BE12" s="20">
        <v>5.1895846251800638E-2</v>
      </c>
      <c r="BF12" s="20">
        <v>0.1400070774221418</v>
      </c>
      <c r="BG12" s="20">
        <v>0.16268380812066921</v>
      </c>
    </row>
    <row r="13" spans="2:61" ht="19" customHeight="1" x14ac:dyDescent="0.35">
      <c r="B13" s="22" t="s">
        <v>255</v>
      </c>
      <c r="C13" s="20">
        <v>9.5321590883160848E-2</v>
      </c>
      <c r="D13" s="20">
        <v>4.9220243514522193E-2</v>
      </c>
      <c r="E13" s="20">
        <v>0.1248198513789005</v>
      </c>
      <c r="F13" s="20">
        <v>8.5267902128672329E-2</v>
      </c>
      <c r="G13" s="20">
        <v>0.10372123375064329</v>
      </c>
      <c r="H13" s="20">
        <v>0.10316129259249961</v>
      </c>
      <c r="I13" s="20">
        <v>9.8225291933195999E-2</v>
      </c>
      <c r="K13" s="20">
        <v>9.8304865485455403E-2</v>
      </c>
      <c r="L13" s="20">
        <v>9.2802702870462411E-2</v>
      </c>
      <c r="N13" s="20">
        <v>8.0120464486893153E-2</v>
      </c>
      <c r="O13" s="20">
        <v>9.7798594456025775E-2</v>
      </c>
      <c r="P13" s="20">
        <v>7.5144644492305734E-2</v>
      </c>
      <c r="Q13" s="20">
        <v>6.5446093761775959E-2</v>
      </c>
      <c r="R13" s="20">
        <v>0.2002108235239691</v>
      </c>
      <c r="S13" s="20">
        <v>8.7758583099854862E-2</v>
      </c>
      <c r="T13" s="20">
        <v>5.6953069399323139E-2</v>
      </c>
      <c r="U13" s="20">
        <v>8.0510675178621691E-2</v>
      </c>
      <c r="V13" s="20">
        <v>0.10976199093305709</v>
      </c>
      <c r="W13" s="20">
        <v>8.3995895550926611E-2</v>
      </c>
      <c r="X13" s="20">
        <v>6.6898042103106764E-2</v>
      </c>
      <c r="Y13" s="20">
        <v>7.6692232514210285E-2</v>
      </c>
      <c r="AA13" s="20">
        <v>0.14119780477225249</v>
      </c>
      <c r="AB13" s="20">
        <v>8.699159867057607E-2</v>
      </c>
      <c r="AC13" s="20">
        <v>7.4694909357951533E-2</v>
      </c>
      <c r="AD13" s="20">
        <v>7.2886577417370702E-2</v>
      </c>
      <c r="AF13" s="20">
        <v>5.8016547319000383E-2</v>
      </c>
      <c r="AG13" s="20">
        <v>0.1917272411632536</v>
      </c>
      <c r="AH13" s="20">
        <v>0.1027155287138901</v>
      </c>
      <c r="AI13" s="20">
        <v>6.6221155422544489E-2</v>
      </c>
      <c r="AJ13" s="20">
        <v>7.372031320074382E-2</v>
      </c>
      <c r="AK13" s="20">
        <v>4.5144782485773763E-2</v>
      </c>
      <c r="AL13" s="20">
        <v>4.32351501232014E-2</v>
      </c>
      <c r="AM13" s="20">
        <v>4.9926763112329797E-2</v>
      </c>
      <c r="AN13" s="20">
        <v>4.3309351901779203E-2</v>
      </c>
      <c r="AP13" s="20">
        <v>5.6741989908300212E-2</v>
      </c>
      <c r="AQ13" s="20">
        <v>0.19536791702986339</v>
      </c>
      <c r="AR13" s="20">
        <v>8.3839447722660693E-2</v>
      </c>
      <c r="AS13" s="20">
        <v>4.6876556501337811E-2</v>
      </c>
      <c r="AT13" s="20">
        <v>2.025943200695339E-2</v>
      </c>
      <c r="AU13" s="20">
        <v>6.6119777018036008E-2</v>
      </c>
      <c r="AV13" s="20">
        <v>1.7302940535945641E-2</v>
      </c>
      <c r="AW13" s="20">
        <v>5.5207573496697297E-2</v>
      </c>
      <c r="AY13" s="20">
        <v>5.4916227795655533E-2</v>
      </c>
      <c r="AZ13" s="20">
        <v>0.27891483139913958</v>
      </c>
      <c r="BA13" s="20">
        <v>8.6662629343875766E-2</v>
      </c>
      <c r="BB13" s="20">
        <v>5.7370694652990779E-2</v>
      </c>
      <c r="BC13" s="20">
        <v>3.4064176667882473E-2</v>
      </c>
      <c r="BD13" s="20">
        <v>7.1656820013634062E-2</v>
      </c>
      <c r="BE13" s="20">
        <v>1.59432095163357E-2</v>
      </c>
      <c r="BF13" s="20">
        <v>4.3588393444758809E-2</v>
      </c>
      <c r="BG13" s="20">
        <v>5.5710365062343011E-2</v>
      </c>
    </row>
    <row r="14" spans="2:61" ht="19" customHeight="1" x14ac:dyDescent="0.35">
      <c r="B14" s="22" t="s">
        <v>135</v>
      </c>
      <c r="C14" s="20">
        <v>8.0887457729641468E-2</v>
      </c>
      <c r="D14" s="20">
        <v>8.5060695676872064E-2</v>
      </c>
      <c r="E14" s="20">
        <v>0.101409299241951</v>
      </c>
      <c r="F14" s="20">
        <v>0.1246124418209788</v>
      </c>
      <c r="G14" s="20">
        <v>8.2719432003898224E-2</v>
      </c>
      <c r="H14" s="20">
        <v>7.3953214850428967E-2</v>
      </c>
      <c r="I14" s="20">
        <v>2.9386730865424111E-2</v>
      </c>
      <c r="K14" s="20">
        <v>5.0026082156672959E-2</v>
      </c>
      <c r="L14" s="20">
        <v>0.1114412114853096</v>
      </c>
      <c r="N14" s="20">
        <v>8.2881420543504877E-2</v>
      </c>
      <c r="O14" s="20">
        <v>6.9403120366902105E-2</v>
      </c>
      <c r="P14" s="20">
        <v>0.120893453844665</v>
      </c>
      <c r="Q14" s="20">
        <v>7.6995379592844873E-2</v>
      </c>
      <c r="R14" s="20">
        <v>6.2712250513595399E-2</v>
      </c>
      <c r="S14" s="20">
        <v>8.8346984567870185E-2</v>
      </c>
      <c r="T14" s="20">
        <v>9.0778876858884777E-2</v>
      </c>
      <c r="U14" s="20">
        <v>7.965402206751912E-2</v>
      </c>
      <c r="V14" s="20">
        <v>5.3512768944865348E-2</v>
      </c>
      <c r="W14" s="20">
        <v>9.8110435859774969E-2</v>
      </c>
      <c r="X14" s="20">
        <v>0.1170242298365774</v>
      </c>
      <c r="Y14" s="20">
        <v>5.6712558012669972E-2</v>
      </c>
      <c r="AA14" s="20">
        <v>5.2976251866821512E-2</v>
      </c>
      <c r="AB14" s="20">
        <v>6.414203439725559E-2</v>
      </c>
      <c r="AC14" s="20">
        <v>9.1280049860916784E-2</v>
      </c>
      <c r="AD14" s="20">
        <v>0.11949886243542859</v>
      </c>
      <c r="AF14" s="20">
        <v>4.1232035883269312E-2</v>
      </c>
      <c r="AG14" s="20">
        <v>3.5609656795798549E-2</v>
      </c>
      <c r="AH14" s="20">
        <v>2.0977250647496701E-2</v>
      </c>
      <c r="AI14" s="20">
        <v>3.9180637660514779E-2</v>
      </c>
      <c r="AJ14" s="20">
        <v>3.6903359023960247E-2</v>
      </c>
      <c r="AK14" s="20">
        <v>8.7304944979016669E-2</v>
      </c>
      <c r="AL14" s="20">
        <v>0.22165601762209619</v>
      </c>
      <c r="AM14" s="20">
        <v>0.43411247169305872</v>
      </c>
      <c r="AN14" s="20">
        <v>9.2041643601995807E-2</v>
      </c>
      <c r="AP14" s="20">
        <v>3.8144348802832843E-2</v>
      </c>
      <c r="AQ14" s="20">
        <v>4.2649280711387981E-2</v>
      </c>
      <c r="AR14" s="20">
        <v>1.3272182064899919E-2</v>
      </c>
      <c r="AS14" s="20">
        <v>4.0371526895875073E-2</v>
      </c>
      <c r="AT14" s="20">
        <v>4.9793986294125327E-2</v>
      </c>
      <c r="AU14" s="20">
        <v>6.2072447991106207E-2</v>
      </c>
      <c r="AV14" s="20">
        <v>0.54993858190982681</v>
      </c>
      <c r="AW14" s="20">
        <v>0.18793470675643181</v>
      </c>
      <c r="AY14" s="20">
        <v>4.4070449688499783E-2</v>
      </c>
      <c r="AZ14" s="20">
        <v>4.4441351481361233E-2</v>
      </c>
      <c r="BA14" s="20">
        <v>3.9883981555789177E-2</v>
      </c>
      <c r="BB14" s="20">
        <v>4.2179893804893807E-2</v>
      </c>
      <c r="BC14" s="20">
        <v>5.1420433663352617E-2</v>
      </c>
      <c r="BD14" s="20">
        <v>6.7926904197551041E-2</v>
      </c>
      <c r="BE14" s="20">
        <v>0.33048241252694499</v>
      </c>
      <c r="BF14" s="20">
        <v>0.2249659358446989</v>
      </c>
      <c r="BG14" s="20">
        <v>5.9127050547101948E-2</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BI19"/>
  <sheetViews>
    <sheetView showGridLines="0" workbookViewId="0">
      <pane xSplit="2" topLeftCell="C1" activePane="topRight" state="frozen"/>
      <selection pane="topRight" activeCell="B19" sqref="B19"/>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256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164</v>
      </c>
      <c r="C9" s="20">
        <v>0.1256866662386468</v>
      </c>
      <c r="D9" s="20">
        <v>0.13993215811942311</v>
      </c>
      <c r="E9" s="20">
        <v>0.11066577916928171</v>
      </c>
      <c r="F9" s="20">
        <v>0.12686454871098879</v>
      </c>
      <c r="G9" s="20">
        <v>0.1141285746183513</v>
      </c>
      <c r="H9" s="20">
        <v>0.1119613811251821</v>
      </c>
      <c r="I9" s="20">
        <v>0.14592111043699471</v>
      </c>
      <c r="K9" s="20">
        <v>0.14203734578325389</v>
      </c>
      <c r="L9" s="20">
        <v>0.110209226609082</v>
      </c>
      <c r="N9" s="20">
        <v>8.8369956673134686E-2</v>
      </c>
      <c r="O9" s="20">
        <v>0.10050808587642029</v>
      </c>
      <c r="P9" s="20">
        <v>9.9085896686768302E-2</v>
      </c>
      <c r="Q9" s="20">
        <v>8.3684092763376156E-2</v>
      </c>
      <c r="R9" s="20">
        <v>0.14084467993006861</v>
      </c>
      <c r="S9" s="20">
        <v>0.1065010887502645</v>
      </c>
      <c r="T9" s="20">
        <v>0.17007853515530261</v>
      </c>
      <c r="U9" s="20">
        <v>0.11979959246970601</v>
      </c>
      <c r="V9" s="20">
        <v>0.14843819630624841</v>
      </c>
      <c r="W9" s="20">
        <v>0.1265508761071871</v>
      </c>
      <c r="X9" s="20">
        <v>0.122933620136582</v>
      </c>
      <c r="Y9" s="20">
        <v>0.1404134270498662</v>
      </c>
      <c r="AA9" s="20">
        <v>0.1455351601031929</v>
      </c>
      <c r="AB9" s="20">
        <v>0.139068440018003</v>
      </c>
      <c r="AC9" s="20">
        <v>0.1077363686656688</v>
      </c>
      <c r="AD9" s="20">
        <v>0.10650043015714999</v>
      </c>
      <c r="AF9" s="20">
        <v>0.151482176712575</v>
      </c>
      <c r="AG9" s="20">
        <v>0.1117765951939025</v>
      </c>
      <c r="AH9" s="20">
        <v>9.5225078921181802E-2</v>
      </c>
      <c r="AI9" s="20">
        <v>0.25117534011309878</v>
      </c>
      <c r="AJ9" s="20">
        <v>0.2009127712224765</v>
      </c>
      <c r="AK9" s="20">
        <v>0.1135879473803709</v>
      </c>
      <c r="AL9" s="20">
        <v>9.3015280272198339E-2</v>
      </c>
      <c r="AM9" s="20">
        <v>1.670977705554846E-2</v>
      </c>
      <c r="AN9" s="20">
        <v>0.1102162208792086</v>
      </c>
      <c r="AP9" s="20">
        <v>0.13549610108189331</v>
      </c>
      <c r="AQ9" s="20">
        <v>0.1280284405468162</v>
      </c>
      <c r="AR9" s="20">
        <v>8.4297020313341117E-2</v>
      </c>
      <c r="AS9" s="20">
        <v>0.26403517792751879</v>
      </c>
      <c r="AT9" s="20">
        <v>0.15384658413326671</v>
      </c>
      <c r="AU9" s="20">
        <v>6.4558471685908447E-2</v>
      </c>
      <c r="AV9" s="20">
        <v>0</v>
      </c>
      <c r="AW9" s="20">
        <v>8.6966238353996569E-2</v>
      </c>
      <c r="AY9" s="20">
        <v>9.842995155162905E-2</v>
      </c>
      <c r="AZ9" s="20">
        <v>9.4842673097864996E-2</v>
      </c>
      <c r="BA9" s="20">
        <v>9.6820691887784846E-2</v>
      </c>
      <c r="BB9" s="20">
        <v>0.29493897024057247</v>
      </c>
      <c r="BC9" s="20">
        <v>0.14719169087901371</v>
      </c>
      <c r="BD9" s="20">
        <v>7.0589542681298051E-2</v>
      </c>
      <c r="BE9" s="20">
        <v>4.5882406128025383E-2</v>
      </c>
      <c r="BF9" s="20">
        <v>4.9213517893612613E-2</v>
      </c>
      <c r="BG9" s="20">
        <v>0.13459194383765491</v>
      </c>
    </row>
    <row r="10" spans="2:61" ht="19" customHeight="1" x14ac:dyDescent="0.35">
      <c r="B10" s="22" t="s">
        <v>257</v>
      </c>
      <c r="C10" s="20">
        <v>0.1754863095388654</v>
      </c>
      <c r="D10" s="20">
        <v>0.17012719884609939</v>
      </c>
      <c r="E10" s="20">
        <v>0.1707387931428643</v>
      </c>
      <c r="F10" s="20">
        <v>0.16921168363275249</v>
      </c>
      <c r="G10" s="20">
        <v>0.18452432927498921</v>
      </c>
      <c r="H10" s="20">
        <v>0.20995522615815931</v>
      </c>
      <c r="I10" s="20">
        <v>0.15759657734037091</v>
      </c>
      <c r="K10" s="20">
        <v>0.19902586388975979</v>
      </c>
      <c r="L10" s="20">
        <v>0.1531809184111535</v>
      </c>
      <c r="N10" s="20">
        <v>0.18166469014447059</v>
      </c>
      <c r="O10" s="20">
        <v>0.20010491673578359</v>
      </c>
      <c r="P10" s="20">
        <v>0.14983055978193119</v>
      </c>
      <c r="Q10" s="20">
        <v>0.11640068222279799</v>
      </c>
      <c r="R10" s="20">
        <v>0.172708784892599</v>
      </c>
      <c r="S10" s="20">
        <v>0.2013839255800563</v>
      </c>
      <c r="T10" s="20">
        <v>0.19109193507001501</v>
      </c>
      <c r="U10" s="20">
        <v>0.16833037233473799</v>
      </c>
      <c r="V10" s="20">
        <v>0.1919692265764559</v>
      </c>
      <c r="W10" s="20">
        <v>0.1681651186252319</v>
      </c>
      <c r="X10" s="20">
        <v>0.15546252074133171</v>
      </c>
      <c r="Y10" s="20">
        <v>0.1796802092067106</v>
      </c>
      <c r="AA10" s="20">
        <v>0.21711275958459009</v>
      </c>
      <c r="AB10" s="20">
        <v>0.1956355301619831</v>
      </c>
      <c r="AC10" s="20">
        <v>0.15527225781593421</v>
      </c>
      <c r="AD10" s="20">
        <v>0.12513613992765019</v>
      </c>
      <c r="AF10" s="20">
        <v>0.15986514392092671</v>
      </c>
      <c r="AG10" s="20">
        <v>0.2337113223337359</v>
      </c>
      <c r="AH10" s="20">
        <v>0.30013115871953661</v>
      </c>
      <c r="AI10" s="20">
        <v>0.13940725379965979</v>
      </c>
      <c r="AJ10" s="20">
        <v>7.9006740891204033E-2</v>
      </c>
      <c r="AK10" s="20">
        <v>0.19644711560631731</v>
      </c>
      <c r="AL10" s="20">
        <v>9.858349804202525E-2</v>
      </c>
      <c r="AM10" s="20">
        <v>0</v>
      </c>
      <c r="AN10" s="20">
        <v>0.16759414162156011</v>
      </c>
      <c r="AP10" s="20">
        <v>0.12920807585066291</v>
      </c>
      <c r="AQ10" s="20">
        <v>0.2267940180328768</v>
      </c>
      <c r="AR10" s="20">
        <v>0.31425006735962169</v>
      </c>
      <c r="AS10" s="20">
        <v>0.1207730901285035</v>
      </c>
      <c r="AT10" s="20">
        <v>0.1650223171232777</v>
      </c>
      <c r="AU10" s="20">
        <v>0.25959300430832649</v>
      </c>
      <c r="AV10" s="20">
        <v>2.3482637886616638E-2</v>
      </c>
      <c r="AW10" s="20">
        <v>0.1159041854181008</v>
      </c>
      <c r="AY10" s="20">
        <v>0.1192804465246713</v>
      </c>
      <c r="AZ10" s="20">
        <v>0.254592885233069</v>
      </c>
      <c r="BA10" s="20">
        <v>0.36280645440849041</v>
      </c>
      <c r="BB10" s="20">
        <v>0.16450818747165599</v>
      </c>
      <c r="BC10" s="20">
        <v>0.15141224246330909</v>
      </c>
      <c r="BD10" s="20">
        <v>0.24168454966751921</v>
      </c>
      <c r="BE10" s="20">
        <v>4.3422520146265312E-2</v>
      </c>
      <c r="BF10" s="20">
        <v>0.116849446442989</v>
      </c>
      <c r="BG10" s="20">
        <v>0.12854230407915029</v>
      </c>
    </row>
    <row r="11" spans="2:61" ht="19" customHeight="1" x14ac:dyDescent="0.35">
      <c r="B11" s="22" t="s">
        <v>258</v>
      </c>
      <c r="C11" s="20">
        <v>0.14476756574215269</v>
      </c>
      <c r="D11" s="20">
        <v>0.25823601428357068</v>
      </c>
      <c r="E11" s="20">
        <v>0.25454265953774058</v>
      </c>
      <c r="F11" s="20">
        <v>0.1470224090359204</v>
      </c>
      <c r="G11" s="20">
        <v>0.1183718291072582</v>
      </c>
      <c r="H11" s="20">
        <v>4.6915755011366821E-2</v>
      </c>
      <c r="I11" s="20">
        <v>6.537336619100978E-2</v>
      </c>
      <c r="K11" s="20">
        <v>0.15420777043195369</v>
      </c>
      <c r="L11" s="20">
        <v>0.13491150114102721</v>
      </c>
      <c r="N11" s="20">
        <v>8.1994779884234759E-2</v>
      </c>
      <c r="O11" s="20">
        <v>0.13595501349251701</v>
      </c>
      <c r="P11" s="20">
        <v>0.15941686153006021</v>
      </c>
      <c r="Q11" s="20">
        <v>0.1049999212223803</v>
      </c>
      <c r="R11" s="20">
        <v>0.18040303875776609</v>
      </c>
      <c r="S11" s="20">
        <v>0.10634399103317969</v>
      </c>
      <c r="T11" s="20">
        <v>0.1535372450633187</v>
      </c>
      <c r="U11" s="20">
        <v>0.20053302400854631</v>
      </c>
      <c r="V11" s="20">
        <v>0.1838299718290719</v>
      </c>
      <c r="W11" s="20">
        <v>0.1162514402377853</v>
      </c>
      <c r="X11" s="20">
        <v>0.16378204151544329</v>
      </c>
      <c r="Y11" s="20">
        <v>0.1114804192160536</v>
      </c>
      <c r="AA11" s="20">
        <v>0.15331573484043551</v>
      </c>
      <c r="AB11" s="20">
        <v>0.1349800534172805</v>
      </c>
      <c r="AC11" s="20">
        <v>0.1557086301103264</v>
      </c>
      <c r="AD11" s="20">
        <v>0.1364781802904062</v>
      </c>
      <c r="AF11" s="20">
        <v>0.16638757303634391</v>
      </c>
      <c r="AG11" s="20">
        <v>0.17713720863580931</v>
      </c>
      <c r="AH11" s="20">
        <v>9.5999177208321115E-2</v>
      </c>
      <c r="AI11" s="20">
        <v>0.12500740110893449</v>
      </c>
      <c r="AJ11" s="20">
        <v>0.14897493420220179</v>
      </c>
      <c r="AK11" s="20">
        <v>5.8445776318266529E-2</v>
      </c>
      <c r="AL11" s="20">
        <v>8.5103477296274571E-2</v>
      </c>
      <c r="AM11" s="20">
        <v>3.3363918551951782E-2</v>
      </c>
      <c r="AN11" s="20">
        <v>0.17718368519817049</v>
      </c>
      <c r="AP11" s="20">
        <v>0.2265246375669924</v>
      </c>
      <c r="AQ11" s="20">
        <v>0.1598269986640414</v>
      </c>
      <c r="AR11" s="20">
        <v>0.1035451861195459</v>
      </c>
      <c r="AS11" s="20">
        <v>0.17274709184860371</v>
      </c>
      <c r="AT11" s="20">
        <v>8.9849894835502542E-2</v>
      </c>
      <c r="AU11" s="20">
        <v>8.102908971923363E-2</v>
      </c>
      <c r="AV11" s="20">
        <v>4.0101350530069392E-2</v>
      </c>
      <c r="AW11" s="20">
        <v>0.10820183583674441</v>
      </c>
      <c r="AY11" s="20">
        <v>0.30848211660213992</v>
      </c>
      <c r="AZ11" s="20">
        <v>0.16902159167137129</v>
      </c>
      <c r="BA11" s="20">
        <v>6.1825111267818408E-2</v>
      </c>
      <c r="BB11" s="20">
        <v>0.15022891125395521</v>
      </c>
      <c r="BC11" s="20">
        <v>8.8789580825841555E-2</v>
      </c>
      <c r="BD11" s="20">
        <v>6.9628530963294577E-2</v>
      </c>
      <c r="BE11" s="20">
        <v>8.8473707001920351E-2</v>
      </c>
      <c r="BF11" s="20">
        <v>7.5418003661933922E-2</v>
      </c>
      <c r="BG11" s="20">
        <v>0.1768953563367103</v>
      </c>
    </row>
    <row r="12" spans="2:61" ht="19" customHeight="1" x14ac:dyDescent="0.35">
      <c r="B12" s="22" t="s">
        <v>163</v>
      </c>
      <c r="C12" s="20">
        <v>0.1399300988608197</v>
      </c>
      <c r="D12" s="20">
        <v>0.16208027551728049</v>
      </c>
      <c r="E12" s="20">
        <v>0.17579895672256929</v>
      </c>
      <c r="F12" s="20">
        <v>0.15090884028652879</v>
      </c>
      <c r="G12" s="20">
        <v>0.1580621574953153</v>
      </c>
      <c r="H12" s="20">
        <v>0.1024442230862264</v>
      </c>
      <c r="I12" s="20">
        <v>9.7758832631591699E-2</v>
      </c>
      <c r="K12" s="20">
        <v>0.15230807887416881</v>
      </c>
      <c r="L12" s="20">
        <v>0.12735232662228199</v>
      </c>
      <c r="N12" s="20">
        <v>0.1642391517907556</v>
      </c>
      <c r="O12" s="20">
        <v>6.3680346253540118E-2</v>
      </c>
      <c r="P12" s="20">
        <v>0.13986737776099509</v>
      </c>
      <c r="Q12" s="20">
        <v>0.25806674824398218</v>
      </c>
      <c r="R12" s="20">
        <v>0.16840271990676031</v>
      </c>
      <c r="S12" s="20">
        <v>0.17040656457064929</v>
      </c>
      <c r="T12" s="20">
        <v>8.1637850845544854E-2</v>
      </c>
      <c r="U12" s="20">
        <v>0.13456179663765641</v>
      </c>
      <c r="V12" s="20">
        <v>0.12907734655355521</v>
      </c>
      <c r="W12" s="20">
        <v>0.13002151697667019</v>
      </c>
      <c r="X12" s="20">
        <v>9.6295839253361493E-2</v>
      </c>
      <c r="Y12" s="20">
        <v>0.14765626869592979</v>
      </c>
      <c r="AA12" s="20">
        <v>0.1162039169541967</v>
      </c>
      <c r="AB12" s="20">
        <v>0.1112399890582538</v>
      </c>
      <c r="AC12" s="20">
        <v>0.163716855241092</v>
      </c>
      <c r="AD12" s="20">
        <v>0.17480910805624211</v>
      </c>
      <c r="AF12" s="20">
        <v>0.1375061759705922</v>
      </c>
      <c r="AG12" s="20">
        <v>0.12917996815464519</v>
      </c>
      <c r="AH12" s="20">
        <v>0.1174268986910709</v>
      </c>
      <c r="AI12" s="20">
        <v>0.15735742724001961</v>
      </c>
      <c r="AJ12" s="20">
        <v>0.31773344864647518</v>
      </c>
      <c r="AK12" s="20">
        <v>0.15714245818119771</v>
      </c>
      <c r="AL12" s="20">
        <v>0.1195929579529922</v>
      </c>
      <c r="AM12" s="20">
        <v>0.12274309123042949</v>
      </c>
      <c r="AN12" s="20">
        <v>0.15752499810098719</v>
      </c>
      <c r="AP12" s="20">
        <v>0.13162584483579609</v>
      </c>
      <c r="AQ12" s="20">
        <v>0.13897981794219799</v>
      </c>
      <c r="AR12" s="20">
        <v>9.7160973795730979E-2</v>
      </c>
      <c r="AS12" s="20">
        <v>9.9856419882465922E-2</v>
      </c>
      <c r="AT12" s="20">
        <v>0.2852312565969975</v>
      </c>
      <c r="AU12" s="20">
        <v>0.10936655125670761</v>
      </c>
      <c r="AV12" s="20">
        <v>7.0423745234894725E-2</v>
      </c>
      <c r="AW12" s="20">
        <v>9.4250861227658397E-2</v>
      </c>
      <c r="AY12" s="20">
        <v>9.2696874594781764E-2</v>
      </c>
      <c r="AZ12" s="20">
        <v>0.1399988565680956</v>
      </c>
      <c r="BA12" s="20">
        <v>8.716793830374972E-2</v>
      </c>
      <c r="BB12" s="20">
        <v>0.1080517995165786</v>
      </c>
      <c r="BC12" s="20">
        <v>0.27389380877409247</v>
      </c>
      <c r="BD12" s="20">
        <v>0.11115020755026001</v>
      </c>
      <c r="BE12" s="20">
        <v>3.117553559522547E-2</v>
      </c>
      <c r="BF12" s="20">
        <v>2.9235360371550129E-2</v>
      </c>
      <c r="BG12" s="20">
        <v>0.16283415591984879</v>
      </c>
    </row>
    <row r="13" spans="2:61" ht="32" customHeight="1" x14ac:dyDescent="0.35">
      <c r="B13" s="22" t="s">
        <v>259</v>
      </c>
      <c r="C13" s="20">
        <v>3.2485991377673669E-2</v>
      </c>
      <c r="D13" s="20">
        <v>3.9143878000483523E-2</v>
      </c>
      <c r="E13" s="20">
        <v>4.1187596916829612E-2</v>
      </c>
      <c r="F13" s="20">
        <v>2.329020052475329E-2</v>
      </c>
      <c r="G13" s="20">
        <v>3.4043703256584512E-2</v>
      </c>
      <c r="H13" s="20">
        <v>4.5373719516666168E-2</v>
      </c>
      <c r="I13" s="20">
        <v>1.8550067601749182E-2</v>
      </c>
      <c r="K13" s="20">
        <v>3.1397530482428548E-2</v>
      </c>
      <c r="L13" s="20">
        <v>3.3688480930013143E-2</v>
      </c>
      <c r="N13" s="20">
        <v>9.0919763841491946E-2</v>
      </c>
      <c r="O13" s="20">
        <v>7.0349472193716317E-2</v>
      </c>
      <c r="P13" s="20">
        <v>8.5582347490406139E-3</v>
      </c>
      <c r="Q13" s="20">
        <v>1.182220235908382E-2</v>
      </c>
      <c r="R13" s="20">
        <v>2.6334652818722871E-2</v>
      </c>
      <c r="S13" s="20">
        <v>2.498999280438961E-2</v>
      </c>
      <c r="T13" s="20">
        <v>4.0765321621896007E-2</v>
      </c>
      <c r="U13" s="20">
        <v>2.059250914998265E-2</v>
      </c>
      <c r="V13" s="20">
        <v>3.3598266521122723E-2</v>
      </c>
      <c r="W13" s="20">
        <v>2.8213054781532191E-2</v>
      </c>
      <c r="X13" s="20">
        <v>4.1399529037895923E-3</v>
      </c>
      <c r="Y13" s="20">
        <v>3.328542447624238E-2</v>
      </c>
      <c r="AA13" s="20">
        <v>3.0529660478195761E-2</v>
      </c>
      <c r="AB13" s="20">
        <v>2.8139313002216421E-2</v>
      </c>
      <c r="AC13" s="20">
        <v>3.8416498275523861E-2</v>
      </c>
      <c r="AD13" s="20">
        <v>3.398359075841044E-2</v>
      </c>
      <c r="AF13" s="20">
        <v>2.48598902551555E-2</v>
      </c>
      <c r="AG13" s="20">
        <v>2.3870653945301318E-2</v>
      </c>
      <c r="AH13" s="20">
        <v>1.3179116023477671E-2</v>
      </c>
      <c r="AI13" s="20">
        <v>7.9026358549442732E-2</v>
      </c>
      <c r="AJ13" s="20">
        <v>5.0691271040785559E-2</v>
      </c>
      <c r="AK13" s="20">
        <v>0.1551215635285168</v>
      </c>
      <c r="AL13" s="20">
        <v>2.493075871237033E-2</v>
      </c>
      <c r="AM13" s="20">
        <v>3.4785338939133277E-2</v>
      </c>
      <c r="AN13" s="20">
        <v>3.1017334555847719E-2</v>
      </c>
      <c r="AP13" s="20">
        <v>3.6067172881903052E-2</v>
      </c>
      <c r="AQ13" s="20">
        <v>2.3087665850078591E-2</v>
      </c>
      <c r="AR13" s="20">
        <v>1.8425434556632769E-2</v>
      </c>
      <c r="AS13" s="20">
        <v>4.7059479668986062E-2</v>
      </c>
      <c r="AT13" s="20">
        <v>3.3059437198314591E-2</v>
      </c>
      <c r="AU13" s="20">
        <v>0.18208459285652201</v>
      </c>
      <c r="AV13" s="20">
        <v>2.3434372197149271E-2</v>
      </c>
      <c r="AW13" s="20">
        <v>2.1837172274940281E-2</v>
      </c>
      <c r="AY13" s="20">
        <v>3.0375938455238519E-2</v>
      </c>
      <c r="AZ13" s="20">
        <v>1.687377927211671E-2</v>
      </c>
      <c r="BA13" s="20">
        <v>7.1128391991273797E-3</v>
      </c>
      <c r="BB13" s="20">
        <v>3.8643771213904818E-2</v>
      </c>
      <c r="BC13" s="20">
        <v>2.538500832331881E-2</v>
      </c>
      <c r="BD13" s="20">
        <v>0.2152673813851568</v>
      </c>
      <c r="BE13" s="20">
        <v>3.0654309796683429E-2</v>
      </c>
      <c r="BF13" s="20">
        <v>1.4454916517876429E-2</v>
      </c>
      <c r="BG13" s="20">
        <v>6.2702305683987145E-2</v>
      </c>
    </row>
    <row r="14" spans="2:61" ht="19" customHeight="1" x14ac:dyDescent="0.35">
      <c r="B14" s="22" t="s">
        <v>135</v>
      </c>
      <c r="C14" s="20">
        <v>0.3816433682418417</v>
      </c>
      <c r="D14" s="20">
        <v>0.23048047523314291</v>
      </c>
      <c r="E14" s="20">
        <v>0.24706621451071459</v>
      </c>
      <c r="F14" s="20">
        <v>0.382702317809056</v>
      </c>
      <c r="G14" s="20">
        <v>0.39086940624750161</v>
      </c>
      <c r="H14" s="20">
        <v>0.48334969510239911</v>
      </c>
      <c r="I14" s="20">
        <v>0.51480004579828376</v>
      </c>
      <c r="K14" s="20">
        <v>0.32102341053843508</v>
      </c>
      <c r="L14" s="20">
        <v>0.4406575462864421</v>
      </c>
      <c r="N14" s="20">
        <v>0.39281165766591258</v>
      </c>
      <c r="O14" s="20">
        <v>0.42940216544802262</v>
      </c>
      <c r="P14" s="20">
        <v>0.44324106949120429</v>
      </c>
      <c r="Q14" s="20">
        <v>0.4250263531883795</v>
      </c>
      <c r="R14" s="20">
        <v>0.31130612369408311</v>
      </c>
      <c r="S14" s="20">
        <v>0.39037443726146082</v>
      </c>
      <c r="T14" s="20">
        <v>0.36288911224392278</v>
      </c>
      <c r="U14" s="20">
        <v>0.35618270539937052</v>
      </c>
      <c r="V14" s="20">
        <v>0.31308699221354569</v>
      </c>
      <c r="W14" s="20">
        <v>0.43079799327159302</v>
      </c>
      <c r="X14" s="20">
        <v>0.4573860254494917</v>
      </c>
      <c r="Y14" s="20">
        <v>0.38748425135519748</v>
      </c>
      <c r="AA14" s="20">
        <v>0.33730276803938908</v>
      </c>
      <c r="AB14" s="20">
        <v>0.39093667434226309</v>
      </c>
      <c r="AC14" s="20">
        <v>0.37914938989145458</v>
      </c>
      <c r="AD14" s="20">
        <v>0.42309255081014108</v>
      </c>
      <c r="AF14" s="20">
        <v>0.35989904010440688</v>
      </c>
      <c r="AG14" s="20">
        <v>0.32432425173660578</v>
      </c>
      <c r="AH14" s="20">
        <v>0.37803857043641209</v>
      </c>
      <c r="AI14" s="20">
        <v>0.2480262191888446</v>
      </c>
      <c r="AJ14" s="20">
        <v>0.2026808339968571</v>
      </c>
      <c r="AK14" s="20">
        <v>0.31925513898533092</v>
      </c>
      <c r="AL14" s="20">
        <v>0.57877402772413933</v>
      </c>
      <c r="AM14" s="20">
        <v>0.79239787422293717</v>
      </c>
      <c r="AN14" s="20">
        <v>0.35646361964422579</v>
      </c>
      <c r="AP14" s="20">
        <v>0.34107816778275218</v>
      </c>
      <c r="AQ14" s="20">
        <v>0.32328305896398879</v>
      </c>
      <c r="AR14" s="20">
        <v>0.38232131785512768</v>
      </c>
      <c r="AS14" s="20">
        <v>0.29552874054392198</v>
      </c>
      <c r="AT14" s="20">
        <v>0.27299051011264092</v>
      </c>
      <c r="AU14" s="20">
        <v>0.30336829017330191</v>
      </c>
      <c r="AV14" s="20">
        <v>0.84255789415127003</v>
      </c>
      <c r="AW14" s="20">
        <v>0.57283970688855956</v>
      </c>
      <c r="AY14" s="20">
        <v>0.35073467227153948</v>
      </c>
      <c r="AZ14" s="20">
        <v>0.32467021415748237</v>
      </c>
      <c r="BA14" s="20">
        <v>0.3842669649330292</v>
      </c>
      <c r="BB14" s="20">
        <v>0.24362836030333279</v>
      </c>
      <c r="BC14" s="20">
        <v>0.31332766873442408</v>
      </c>
      <c r="BD14" s="20">
        <v>0.2916797877524715</v>
      </c>
      <c r="BE14" s="20">
        <v>0.76039152133188004</v>
      </c>
      <c r="BF14" s="20">
        <v>0.71482875511203792</v>
      </c>
      <c r="BG14" s="20">
        <v>0.33443393414264871</v>
      </c>
    </row>
    <row r="16" spans="2:61" x14ac:dyDescent="0.35">
      <c r="B16" t="s">
        <v>260</v>
      </c>
    </row>
    <row r="17" spans="2:2" x14ac:dyDescent="0.35">
      <c r="B17" t="s">
        <v>9</v>
      </c>
    </row>
    <row r="19" spans="2:2" x14ac:dyDescent="0.35">
      <c r="B19"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I21"/>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9" width="10" customWidth="1"/>
    <col min="10" max="10" width="1.453125" customWidth="1"/>
    <col min="11"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30" t="s">
        <v>97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5" spans="2:61" x14ac:dyDescent="0.35">
      <c r="D5" s="28" t="s">
        <v>25</v>
      </c>
      <c r="E5" s="29"/>
      <c r="F5" s="29"/>
      <c r="G5" s="29"/>
      <c r="H5" s="29"/>
      <c r="I5" s="29"/>
      <c r="K5" s="28" t="s">
        <v>26</v>
      </c>
      <c r="L5" s="29"/>
      <c r="N5" s="28" t="s">
        <v>27</v>
      </c>
      <c r="O5" s="29"/>
      <c r="P5" s="29"/>
      <c r="Q5" s="29"/>
      <c r="R5" s="29"/>
      <c r="S5" s="29"/>
      <c r="T5" s="29"/>
      <c r="U5" s="29"/>
      <c r="V5" s="29"/>
      <c r="W5" s="29"/>
      <c r="X5" s="29"/>
      <c r="Y5" s="29"/>
      <c r="AA5" s="28" t="s">
        <v>28</v>
      </c>
      <c r="AB5" s="29"/>
      <c r="AC5" s="29"/>
      <c r="AD5" s="29"/>
      <c r="AF5" s="28" t="s">
        <v>29</v>
      </c>
      <c r="AG5" s="29"/>
      <c r="AH5" s="29"/>
      <c r="AI5" s="29"/>
      <c r="AJ5" s="29"/>
      <c r="AK5" s="29"/>
      <c r="AL5" s="29"/>
      <c r="AM5" s="29"/>
      <c r="AN5" s="29"/>
      <c r="AP5" s="28" t="s">
        <v>30</v>
      </c>
      <c r="AQ5" s="29"/>
      <c r="AR5" s="29"/>
      <c r="AS5" s="29"/>
      <c r="AT5" s="29"/>
      <c r="AU5" s="29"/>
      <c r="AV5" s="29"/>
      <c r="AW5" s="29"/>
      <c r="AY5" s="28" t="s">
        <v>31</v>
      </c>
      <c r="AZ5" s="29"/>
      <c r="BA5" s="29"/>
      <c r="BB5" s="29"/>
      <c r="BC5" s="29"/>
      <c r="BD5" s="29"/>
      <c r="BE5" s="29"/>
      <c r="BF5" s="29"/>
      <c r="BG5" s="29"/>
    </row>
    <row r="6" spans="2:61" ht="43.5" x14ac:dyDescent="0.35">
      <c r="C6" s="11" t="s">
        <v>32</v>
      </c>
      <c r="D6" s="12" t="s">
        <v>33</v>
      </c>
      <c r="E6" s="12" t="s">
        <v>34</v>
      </c>
      <c r="F6" s="12" t="s">
        <v>35</v>
      </c>
      <c r="G6" s="12" t="s">
        <v>36</v>
      </c>
      <c r="H6" s="12" t="s">
        <v>37</v>
      </c>
      <c r="I6" s="12" t="s">
        <v>38</v>
      </c>
      <c r="K6" s="12" t="s">
        <v>39</v>
      </c>
      <c r="L6" s="12" t="s">
        <v>40</v>
      </c>
      <c r="N6" s="12" t="s">
        <v>41</v>
      </c>
      <c r="O6" s="12" t="s">
        <v>42</v>
      </c>
      <c r="P6" s="12" t="s">
        <v>43</v>
      </c>
      <c r="Q6" s="12" t="s">
        <v>44</v>
      </c>
      <c r="R6" s="12" t="s">
        <v>45</v>
      </c>
      <c r="S6" s="12" t="s">
        <v>46</v>
      </c>
      <c r="T6" s="12" t="s">
        <v>47</v>
      </c>
      <c r="U6" s="12" t="s">
        <v>48</v>
      </c>
      <c r="V6" s="12" t="s">
        <v>49</v>
      </c>
      <c r="W6" s="12" t="s">
        <v>50</v>
      </c>
      <c r="X6" s="12" t="s">
        <v>51</v>
      </c>
      <c r="Y6" s="12" t="s">
        <v>52</v>
      </c>
      <c r="AA6" s="12" t="s">
        <v>53</v>
      </c>
      <c r="AB6" s="12" t="s">
        <v>54</v>
      </c>
      <c r="AC6" s="12" t="s">
        <v>55</v>
      </c>
      <c r="AD6" s="12" t="s">
        <v>56</v>
      </c>
      <c r="AF6" s="12" t="s">
        <v>57</v>
      </c>
      <c r="AG6" s="12" t="s">
        <v>58</v>
      </c>
      <c r="AH6" s="12" t="s">
        <v>59</v>
      </c>
      <c r="AI6" s="12" t="s">
        <v>60</v>
      </c>
      <c r="AJ6" s="12" t="s">
        <v>61</v>
      </c>
      <c r="AK6" s="12" t="s">
        <v>62</v>
      </c>
      <c r="AL6" s="12" t="s">
        <v>63</v>
      </c>
      <c r="AM6" s="12" t="s">
        <v>64</v>
      </c>
      <c r="AN6" s="12" t="s">
        <v>65</v>
      </c>
      <c r="AP6" s="12" t="s">
        <v>57</v>
      </c>
      <c r="AQ6" s="12" t="s">
        <v>58</v>
      </c>
      <c r="AR6" s="12" t="s">
        <v>59</v>
      </c>
      <c r="AS6" s="12" t="s">
        <v>60</v>
      </c>
      <c r="AT6" s="12" t="s">
        <v>66</v>
      </c>
      <c r="AU6" s="12" t="s">
        <v>62</v>
      </c>
      <c r="AV6" s="12" t="s">
        <v>64</v>
      </c>
      <c r="AW6" s="12" t="s">
        <v>65</v>
      </c>
      <c r="AY6" s="12" t="s">
        <v>57</v>
      </c>
      <c r="AZ6" s="12" t="s">
        <v>58</v>
      </c>
      <c r="BA6" s="12" t="s">
        <v>59</v>
      </c>
      <c r="BB6" s="12" t="s">
        <v>60</v>
      </c>
      <c r="BC6" s="12" t="s">
        <v>66</v>
      </c>
      <c r="BD6" s="12" t="s">
        <v>62</v>
      </c>
      <c r="BE6" s="12" t="s">
        <v>63</v>
      </c>
      <c r="BF6" s="12" t="s">
        <v>64</v>
      </c>
      <c r="BG6" s="12" t="s">
        <v>65</v>
      </c>
    </row>
    <row r="7" spans="2:61" x14ac:dyDescent="0.35">
      <c r="B7" s="10" t="s">
        <v>67</v>
      </c>
      <c r="C7" s="14">
        <v>2012</v>
      </c>
      <c r="D7" s="14">
        <v>299</v>
      </c>
      <c r="E7" s="14">
        <v>358</v>
      </c>
      <c r="F7" s="14">
        <v>371</v>
      </c>
      <c r="G7" s="14">
        <v>342</v>
      </c>
      <c r="H7" s="14">
        <v>281</v>
      </c>
      <c r="I7" s="14">
        <v>361</v>
      </c>
      <c r="K7" s="14">
        <v>990</v>
      </c>
      <c r="L7" s="14">
        <v>1018</v>
      </c>
      <c r="N7" s="14">
        <v>189</v>
      </c>
      <c r="O7" s="14">
        <v>42</v>
      </c>
      <c r="P7" s="14">
        <v>108</v>
      </c>
      <c r="Q7" s="14">
        <v>89</v>
      </c>
      <c r="R7" s="14">
        <v>233</v>
      </c>
      <c r="S7" s="14">
        <v>171</v>
      </c>
      <c r="T7" s="14">
        <v>124</v>
      </c>
      <c r="U7" s="14">
        <v>187</v>
      </c>
      <c r="V7" s="14">
        <v>269</v>
      </c>
      <c r="W7" s="14">
        <v>248</v>
      </c>
      <c r="X7" s="14">
        <v>171</v>
      </c>
      <c r="Y7" s="14">
        <v>181</v>
      </c>
      <c r="AA7" s="14">
        <v>603</v>
      </c>
      <c r="AB7" s="14">
        <v>470</v>
      </c>
      <c r="AC7" s="14">
        <v>460</v>
      </c>
      <c r="AD7" s="14">
        <v>478</v>
      </c>
      <c r="AF7" s="14">
        <v>531</v>
      </c>
      <c r="AG7" s="14">
        <v>582</v>
      </c>
      <c r="AH7" s="14">
        <v>134</v>
      </c>
      <c r="AI7" s="14">
        <v>103</v>
      </c>
      <c r="AJ7" s="14">
        <v>55</v>
      </c>
      <c r="AK7" s="14">
        <v>68</v>
      </c>
      <c r="AL7" s="14">
        <v>271</v>
      </c>
      <c r="AM7" s="14">
        <v>63</v>
      </c>
      <c r="AN7" s="14">
        <v>205</v>
      </c>
      <c r="AP7" s="14">
        <v>355</v>
      </c>
      <c r="AQ7" s="14">
        <v>639</v>
      </c>
      <c r="AR7" s="14">
        <v>143</v>
      </c>
      <c r="AS7" s="14">
        <v>133</v>
      </c>
      <c r="AT7" s="14">
        <v>253</v>
      </c>
      <c r="AU7" s="14">
        <v>62</v>
      </c>
      <c r="AV7" s="14">
        <v>50</v>
      </c>
      <c r="AW7" s="14">
        <v>377</v>
      </c>
      <c r="AY7" s="14">
        <v>282</v>
      </c>
      <c r="AZ7" s="14">
        <v>422</v>
      </c>
      <c r="BA7" s="14">
        <v>132</v>
      </c>
      <c r="BB7" s="14">
        <v>251</v>
      </c>
      <c r="BC7" s="14">
        <v>451</v>
      </c>
      <c r="BD7" s="14">
        <v>71</v>
      </c>
      <c r="BE7" s="14">
        <v>121</v>
      </c>
      <c r="BF7" s="14">
        <v>184</v>
      </c>
      <c r="BG7" s="14">
        <v>98</v>
      </c>
    </row>
    <row r="8" spans="2:61" x14ac:dyDescent="0.35">
      <c r="B8" s="7" t="s">
        <v>68</v>
      </c>
      <c r="C8" s="16">
        <v>2013</v>
      </c>
      <c r="D8" s="16">
        <v>282</v>
      </c>
      <c r="E8" s="16">
        <v>342</v>
      </c>
      <c r="F8" s="16">
        <v>341</v>
      </c>
      <c r="G8" s="16">
        <v>341</v>
      </c>
      <c r="H8" s="16">
        <v>283</v>
      </c>
      <c r="I8" s="16">
        <v>423</v>
      </c>
      <c r="K8" s="16">
        <v>994</v>
      </c>
      <c r="L8" s="16">
        <v>1015</v>
      </c>
      <c r="N8" s="16">
        <v>181</v>
      </c>
      <c r="O8" s="16">
        <v>60</v>
      </c>
      <c r="P8" s="16">
        <v>101</v>
      </c>
      <c r="Q8" s="16">
        <v>80</v>
      </c>
      <c r="R8" s="16">
        <v>221</v>
      </c>
      <c r="S8" s="16">
        <v>161</v>
      </c>
      <c r="T8" s="16">
        <v>141</v>
      </c>
      <c r="U8" s="16">
        <v>181</v>
      </c>
      <c r="V8" s="16">
        <v>282</v>
      </c>
      <c r="W8" s="16">
        <v>262</v>
      </c>
      <c r="X8" s="16">
        <v>161</v>
      </c>
      <c r="Y8" s="16">
        <v>181</v>
      </c>
      <c r="AA8" s="16">
        <v>543</v>
      </c>
      <c r="AB8" s="16">
        <v>523</v>
      </c>
      <c r="AC8" s="16">
        <v>443</v>
      </c>
      <c r="AD8" s="16">
        <v>503</v>
      </c>
      <c r="AF8" s="16">
        <v>550</v>
      </c>
      <c r="AG8" s="16">
        <v>566</v>
      </c>
      <c r="AH8" s="16">
        <v>134</v>
      </c>
      <c r="AI8" s="16">
        <v>102</v>
      </c>
      <c r="AJ8" s="16">
        <v>59</v>
      </c>
      <c r="AK8" s="16">
        <v>65</v>
      </c>
      <c r="AL8" s="16">
        <v>268</v>
      </c>
      <c r="AM8" s="16">
        <v>62</v>
      </c>
      <c r="AN8" s="16">
        <v>206</v>
      </c>
      <c r="AP8" s="16">
        <v>366</v>
      </c>
      <c r="AQ8" s="16">
        <v>624</v>
      </c>
      <c r="AR8" s="16">
        <v>143</v>
      </c>
      <c r="AS8" s="16">
        <v>131</v>
      </c>
      <c r="AT8" s="16">
        <v>259</v>
      </c>
      <c r="AU8" s="16">
        <v>60</v>
      </c>
      <c r="AV8" s="16">
        <v>49</v>
      </c>
      <c r="AW8" s="16">
        <v>381</v>
      </c>
      <c r="AY8" s="16">
        <v>287</v>
      </c>
      <c r="AZ8" s="16">
        <v>410</v>
      </c>
      <c r="BA8" s="16">
        <v>132</v>
      </c>
      <c r="BB8" s="16">
        <v>243</v>
      </c>
      <c r="BC8" s="16">
        <v>460</v>
      </c>
      <c r="BD8" s="16">
        <v>68</v>
      </c>
      <c r="BE8" s="16">
        <v>121</v>
      </c>
      <c r="BF8" s="16">
        <v>187</v>
      </c>
      <c r="BG8" s="16">
        <v>106</v>
      </c>
    </row>
    <row r="9" spans="2:61" ht="19" customHeight="1" x14ac:dyDescent="0.35">
      <c r="B9" s="22" t="s">
        <v>88</v>
      </c>
      <c r="C9" s="20">
        <v>4.9608312682315123E-2</v>
      </c>
      <c r="D9" s="20">
        <v>5.0529101003527303E-2</v>
      </c>
      <c r="E9" s="20">
        <v>5.6388916416506327E-2</v>
      </c>
      <c r="F9" s="20">
        <v>3.9997995060330228E-2</v>
      </c>
      <c r="G9" s="20">
        <v>6.2968080478077851E-2</v>
      </c>
      <c r="H9" s="20">
        <v>4.9438897857867897E-2</v>
      </c>
      <c r="I9" s="20">
        <v>4.0595552854294337E-2</v>
      </c>
      <c r="K9" s="20">
        <v>5.574459234098636E-2</v>
      </c>
      <c r="L9" s="20">
        <v>4.3810031753442037E-2</v>
      </c>
      <c r="N9" s="20">
        <v>4.216277329834469E-2</v>
      </c>
      <c r="O9" s="20">
        <v>7.2118973495503891E-2</v>
      </c>
      <c r="P9" s="20">
        <v>6.5905702733103921E-2</v>
      </c>
      <c r="Q9" s="20">
        <v>3.6988119617019928E-2</v>
      </c>
      <c r="R9" s="20">
        <v>4.8909760026550453E-2</v>
      </c>
      <c r="S9" s="20">
        <v>6.842767663522123E-2</v>
      </c>
      <c r="T9" s="20">
        <v>4.9492166906180628E-2</v>
      </c>
      <c r="U9" s="20">
        <v>3.2143032613428671E-2</v>
      </c>
      <c r="V9" s="20">
        <v>6.565457450065984E-2</v>
      </c>
      <c r="W9" s="20">
        <v>2.426301732710754E-2</v>
      </c>
      <c r="X9" s="20">
        <v>1.6432268407070131E-2</v>
      </c>
      <c r="Y9" s="20">
        <v>8.8978439290844952E-2</v>
      </c>
      <c r="AA9" s="20">
        <v>4.3328911058353098E-2</v>
      </c>
      <c r="AB9" s="20">
        <v>4.0626277176201889E-2</v>
      </c>
      <c r="AC9" s="20">
        <v>6.1910971741998277E-2</v>
      </c>
      <c r="AD9" s="20">
        <v>5.502743211627905E-2</v>
      </c>
      <c r="AF9" s="20">
        <v>7.1384672500751631E-2</v>
      </c>
      <c r="AG9" s="20">
        <v>2.7624891579646389E-2</v>
      </c>
      <c r="AH9" s="20">
        <v>1.654734449581469E-2</v>
      </c>
      <c r="AI9" s="20">
        <v>4.8462173284669452E-2</v>
      </c>
      <c r="AJ9" s="20">
        <v>0.23095190047993619</v>
      </c>
      <c r="AK9" s="20">
        <v>4.7847121885015068E-2</v>
      </c>
      <c r="AL9" s="20">
        <v>2.8449761405260711E-2</v>
      </c>
      <c r="AM9" s="20">
        <v>1.6825272842600911E-2</v>
      </c>
      <c r="AN9" s="20">
        <v>6.0270846058271307E-2</v>
      </c>
      <c r="AP9" s="20">
        <v>5.3602150519928837E-2</v>
      </c>
      <c r="AQ9" s="20">
        <v>3.1588156534211383E-2</v>
      </c>
      <c r="AR9" s="20">
        <v>1.464702316736617E-2</v>
      </c>
      <c r="AS9" s="20">
        <v>1.6528136365685259E-2</v>
      </c>
      <c r="AT9" s="20">
        <v>0.13856227318013209</v>
      </c>
      <c r="AU9" s="20">
        <v>3.5042551656825481E-2</v>
      </c>
      <c r="AV9" s="20">
        <v>2.0827444678353541E-2</v>
      </c>
      <c r="AW9" s="20">
        <v>4.5319899895672512E-2</v>
      </c>
      <c r="AY9" s="20">
        <v>3.4200179775073128E-2</v>
      </c>
      <c r="AZ9" s="20">
        <v>3.082578030421056E-2</v>
      </c>
      <c r="BA9" s="20">
        <v>7.6565671267948424E-3</v>
      </c>
      <c r="BB9" s="20">
        <v>1.266276794191693E-2</v>
      </c>
      <c r="BC9" s="20">
        <v>9.9508407678820243E-2</v>
      </c>
      <c r="BD9" s="20">
        <v>1.5848648274709581E-2</v>
      </c>
      <c r="BE9" s="20">
        <v>7.8249693647513916E-3</v>
      </c>
      <c r="BF9" s="20">
        <v>3.3691014934135552E-2</v>
      </c>
      <c r="BG9" s="20">
        <v>0.18221178562414689</v>
      </c>
    </row>
    <row r="10" spans="2:61" ht="19" customHeight="1" x14ac:dyDescent="0.35">
      <c r="B10" s="22" t="s">
        <v>89</v>
      </c>
      <c r="C10" s="20">
        <v>5.7214092839635418E-2</v>
      </c>
      <c r="D10" s="20">
        <v>7.6906481011183483E-2</v>
      </c>
      <c r="E10" s="20">
        <v>6.2065227223066108E-2</v>
      </c>
      <c r="F10" s="20">
        <v>7.7220779234885933E-2</v>
      </c>
      <c r="G10" s="20">
        <v>4.0772518905663253E-2</v>
      </c>
      <c r="H10" s="20">
        <v>5.3069109520167718E-2</v>
      </c>
      <c r="I10" s="20">
        <v>4.0079240028878638E-2</v>
      </c>
      <c r="K10" s="20">
        <v>7.1879564846110078E-2</v>
      </c>
      <c r="L10" s="20">
        <v>4.1873597174211803E-2</v>
      </c>
      <c r="N10" s="20">
        <v>4.3804844786383038E-2</v>
      </c>
      <c r="O10" s="20">
        <v>0.13741208766356819</v>
      </c>
      <c r="P10" s="20">
        <v>3.4589579078759647E-2</v>
      </c>
      <c r="Q10" s="20">
        <v>3.0118535396694721E-2</v>
      </c>
      <c r="R10" s="20">
        <v>8.4684862063503522E-2</v>
      </c>
      <c r="S10" s="20">
        <v>4.5520213715492558E-2</v>
      </c>
      <c r="T10" s="20">
        <v>5.9411564338529822E-2</v>
      </c>
      <c r="U10" s="20">
        <v>7.369762235997207E-2</v>
      </c>
      <c r="V10" s="20">
        <v>7.4803492908415134E-2</v>
      </c>
      <c r="W10" s="20">
        <v>3.8387852224933079E-2</v>
      </c>
      <c r="X10" s="20">
        <v>5.3433968285611033E-2</v>
      </c>
      <c r="Y10" s="20">
        <v>3.0519443558140631E-2</v>
      </c>
      <c r="AA10" s="20">
        <v>6.6455828206795894E-2</v>
      </c>
      <c r="AB10" s="20">
        <v>4.1346084331667379E-2</v>
      </c>
      <c r="AC10" s="20">
        <v>7.3697975110683753E-2</v>
      </c>
      <c r="AD10" s="20">
        <v>4.9375992312528497E-2</v>
      </c>
      <c r="AF10" s="20">
        <v>7.078282844391634E-2</v>
      </c>
      <c r="AG10" s="20">
        <v>5.948618638665451E-2</v>
      </c>
      <c r="AH10" s="20">
        <v>5.4721701119059177E-2</v>
      </c>
      <c r="AI10" s="20">
        <v>1.8999572561264239E-2</v>
      </c>
      <c r="AJ10" s="20">
        <v>0.11032459103821229</v>
      </c>
      <c r="AK10" s="20">
        <v>2.7579136884977779E-2</v>
      </c>
      <c r="AL10" s="20">
        <v>3.4997935739727593E-2</v>
      </c>
      <c r="AM10" s="20">
        <v>1.6025513373518738E-2</v>
      </c>
      <c r="AN10" s="20">
        <v>7.0939757805152839E-2</v>
      </c>
      <c r="AP10" s="20">
        <v>6.0528700338491011E-2</v>
      </c>
      <c r="AQ10" s="20">
        <v>5.9976620908691491E-2</v>
      </c>
      <c r="AR10" s="20">
        <v>3.2954532366393341E-2</v>
      </c>
      <c r="AS10" s="20">
        <v>3.7741304882713218E-2</v>
      </c>
      <c r="AT10" s="20">
        <v>0.1218928973588695</v>
      </c>
      <c r="AU10" s="20">
        <v>0</v>
      </c>
      <c r="AV10" s="20">
        <v>0</v>
      </c>
      <c r="AW10" s="20">
        <v>3.7715563899873211E-2</v>
      </c>
      <c r="AY10" s="20">
        <v>3.5808215350801052E-2</v>
      </c>
      <c r="AZ10" s="20">
        <v>6.9391096273405339E-2</v>
      </c>
      <c r="BA10" s="20">
        <v>4.3181372172818359E-2</v>
      </c>
      <c r="BB10" s="20">
        <v>3.2258641805648643E-2</v>
      </c>
      <c r="BC10" s="20">
        <v>9.9714802129276692E-2</v>
      </c>
      <c r="BD10" s="20">
        <v>0</v>
      </c>
      <c r="BE10" s="20">
        <v>1.5272882634611851E-2</v>
      </c>
      <c r="BF10" s="20">
        <v>2.5025267552086391E-2</v>
      </c>
      <c r="BG10" s="20">
        <v>9.9984621975653318E-2</v>
      </c>
    </row>
    <row r="11" spans="2:61" ht="19" customHeight="1" x14ac:dyDescent="0.35">
      <c r="B11" s="22" t="s">
        <v>90</v>
      </c>
      <c r="C11" s="20">
        <v>8.8983356586839674E-2</v>
      </c>
      <c r="D11" s="20">
        <v>0.13312365272471369</v>
      </c>
      <c r="E11" s="20">
        <v>0.1458071434747919</v>
      </c>
      <c r="F11" s="20">
        <v>9.031028148983887E-2</v>
      </c>
      <c r="G11" s="20">
        <v>8.1812913818330488E-2</v>
      </c>
      <c r="H11" s="20">
        <v>3.2424597464664653E-2</v>
      </c>
      <c r="I11" s="20">
        <v>5.6186250171950947E-2</v>
      </c>
      <c r="K11" s="20">
        <v>0.1036930533686975</v>
      </c>
      <c r="L11" s="20">
        <v>7.4957744619264757E-2</v>
      </c>
      <c r="N11" s="20">
        <v>6.0982418405084129E-2</v>
      </c>
      <c r="O11" s="20">
        <v>0.1021019492185099</v>
      </c>
      <c r="P11" s="20">
        <v>8.8716204142433974E-2</v>
      </c>
      <c r="Q11" s="20">
        <v>9.036835605820541E-2</v>
      </c>
      <c r="R11" s="20">
        <v>8.3382492626917937E-2</v>
      </c>
      <c r="S11" s="20">
        <v>9.1238708647367162E-2</v>
      </c>
      <c r="T11" s="20">
        <v>0.1217887075938197</v>
      </c>
      <c r="U11" s="20">
        <v>9.2675924312007663E-2</v>
      </c>
      <c r="V11" s="20">
        <v>0.1080691899120373</v>
      </c>
      <c r="W11" s="20">
        <v>8.9182548512001761E-2</v>
      </c>
      <c r="X11" s="20">
        <v>4.9676257734769157E-2</v>
      </c>
      <c r="Y11" s="20">
        <v>9.2725951436332416E-2</v>
      </c>
      <c r="AA11" s="20">
        <v>0.11918439555893121</v>
      </c>
      <c r="AB11" s="20">
        <v>7.7011954831077006E-2</v>
      </c>
      <c r="AC11" s="20">
        <v>7.7648949029720457E-2</v>
      </c>
      <c r="AD11" s="20">
        <v>7.9054979760777661E-2</v>
      </c>
      <c r="AF11" s="20">
        <v>0.1007353500819045</v>
      </c>
      <c r="AG11" s="20">
        <v>9.656046764644606E-2</v>
      </c>
      <c r="AH11" s="20">
        <v>8.9504097959782106E-2</v>
      </c>
      <c r="AI11" s="20">
        <v>5.8151224679774252E-2</v>
      </c>
      <c r="AJ11" s="20">
        <v>7.2421930079092922E-2</v>
      </c>
      <c r="AK11" s="20">
        <v>2.527135804470107E-2</v>
      </c>
      <c r="AL11" s="20">
        <v>6.4937892908999942E-2</v>
      </c>
      <c r="AM11" s="20">
        <v>7.5835765360597787E-2</v>
      </c>
      <c r="AN11" s="20">
        <v>0.11201915021149771</v>
      </c>
      <c r="AP11" s="20">
        <v>9.0480970754640108E-2</v>
      </c>
      <c r="AQ11" s="20">
        <v>0.10630239081384139</v>
      </c>
      <c r="AR11" s="20">
        <v>6.5230746806932971E-2</v>
      </c>
      <c r="AS11" s="20">
        <v>8.8678137779191341E-2</v>
      </c>
      <c r="AT11" s="20">
        <v>0.11609005572625131</v>
      </c>
      <c r="AU11" s="20">
        <v>1.6993615995864551E-2</v>
      </c>
      <c r="AV11" s="20">
        <v>8.7160585194755516E-2</v>
      </c>
      <c r="AW11" s="20">
        <v>6.1359967701809577E-2</v>
      </c>
      <c r="AY11" s="20">
        <v>8.1690860311156938E-2</v>
      </c>
      <c r="AZ11" s="20">
        <v>0.12286391975657859</v>
      </c>
      <c r="BA11" s="20">
        <v>0.104855052984467</v>
      </c>
      <c r="BB11" s="20">
        <v>6.5235135747562373E-2</v>
      </c>
      <c r="BC11" s="20">
        <v>0.1061448718740491</v>
      </c>
      <c r="BD11" s="20">
        <v>4.2872953415897322E-2</v>
      </c>
      <c r="BE11" s="20">
        <v>2.7118976270500889E-2</v>
      </c>
      <c r="BF11" s="20">
        <v>6.6394726476947191E-2</v>
      </c>
      <c r="BG11" s="20">
        <v>7.8082729401515186E-2</v>
      </c>
    </row>
    <row r="12" spans="2:61" ht="19" customHeight="1" x14ac:dyDescent="0.35">
      <c r="B12" s="22" t="s">
        <v>91</v>
      </c>
      <c r="C12" s="20">
        <v>0.25748963789426699</v>
      </c>
      <c r="D12" s="20">
        <v>0.24838516228210031</v>
      </c>
      <c r="E12" s="20">
        <v>0.25103134913150621</v>
      </c>
      <c r="F12" s="20">
        <v>0.29524220920146321</v>
      </c>
      <c r="G12" s="20">
        <v>0.32900075286633562</v>
      </c>
      <c r="H12" s="20">
        <v>0.22217845426537411</v>
      </c>
      <c r="I12" s="20">
        <v>0.20424518864512481</v>
      </c>
      <c r="K12" s="20">
        <v>0.25765696184456532</v>
      </c>
      <c r="L12" s="20">
        <v>0.25841092792106951</v>
      </c>
      <c r="N12" s="20">
        <v>0.20479956721120629</v>
      </c>
      <c r="O12" s="20">
        <v>0.25213358711906342</v>
      </c>
      <c r="P12" s="20">
        <v>0.24441712611923419</v>
      </c>
      <c r="Q12" s="20">
        <v>0.20336541782099529</v>
      </c>
      <c r="R12" s="20">
        <v>0.23865066059816609</v>
      </c>
      <c r="S12" s="20">
        <v>0.26334369924613099</v>
      </c>
      <c r="T12" s="20">
        <v>0.27571394005273597</v>
      </c>
      <c r="U12" s="20">
        <v>0.24412172236015189</v>
      </c>
      <c r="V12" s="20">
        <v>0.30339483936383033</v>
      </c>
      <c r="W12" s="20">
        <v>0.26840818958765578</v>
      </c>
      <c r="X12" s="20">
        <v>0.28582840999054071</v>
      </c>
      <c r="Y12" s="20">
        <v>0.2476687705832033</v>
      </c>
      <c r="AA12" s="20">
        <v>0.24117578522276981</v>
      </c>
      <c r="AB12" s="20">
        <v>0.2478957056864225</v>
      </c>
      <c r="AC12" s="20">
        <v>0.30849799317294069</v>
      </c>
      <c r="AD12" s="20">
        <v>0.24085998483717319</v>
      </c>
      <c r="AF12" s="20">
        <v>0.22441069215556339</v>
      </c>
      <c r="AG12" s="20">
        <v>0.30342712759456031</v>
      </c>
      <c r="AH12" s="20">
        <v>0.25958133006478878</v>
      </c>
      <c r="AI12" s="20">
        <v>0.31265542238100852</v>
      </c>
      <c r="AJ12" s="20">
        <v>0.36023761785756209</v>
      </c>
      <c r="AK12" s="20">
        <v>0.21221571666062899</v>
      </c>
      <c r="AL12" s="20">
        <v>0.25455991042742238</v>
      </c>
      <c r="AM12" s="20">
        <v>0.20544245297719099</v>
      </c>
      <c r="AN12" s="20">
        <v>0.19537554247647601</v>
      </c>
      <c r="AP12" s="20">
        <v>0.26648207553522518</v>
      </c>
      <c r="AQ12" s="20">
        <v>0.28282111574817448</v>
      </c>
      <c r="AR12" s="20">
        <v>0.2264188211162925</v>
      </c>
      <c r="AS12" s="20">
        <v>0.25949083483252028</v>
      </c>
      <c r="AT12" s="20">
        <v>0.22906010979956209</v>
      </c>
      <c r="AU12" s="20">
        <v>0.22720151781198281</v>
      </c>
      <c r="AV12" s="20">
        <v>0.18157550564628561</v>
      </c>
      <c r="AW12" s="20">
        <v>0.25222383331147502</v>
      </c>
      <c r="AY12" s="20">
        <v>0.28718493286615793</v>
      </c>
      <c r="AZ12" s="20">
        <v>0.29386914077287257</v>
      </c>
      <c r="BA12" s="20">
        <v>0.25008410811494108</v>
      </c>
      <c r="BB12" s="20">
        <v>0.2287964920402728</v>
      </c>
      <c r="BC12" s="20">
        <v>0.26388756567046873</v>
      </c>
      <c r="BD12" s="20">
        <v>0.2320581971378825</v>
      </c>
      <c r="BE12" s="20">
        <v>0.21304205318849359</v>
      </c>
      <c r="BF12" s="20">
        <v>0.21886151019803329</v>
      </c>
      <c r="BG12" s="20">
        <v>0.2189213852193968</v>
      </c>
    </row>
    <row r="13" spans="2:61" ht="19" customHeight="1" x14ac:dyDescent="0.35">
      <c r="B13" s="22" t="s">
        <v>92</v>
      </c>
      <c r="C13" s="20">
        <v>7.0908403501243167E-2</v>
      </c>
      <c r="D13" s="20">
        <v>9.2448740437337765E-2</v>
      </c>
      <c r="E13" s="20">
        <v>0.1086367181629293</v>
      </c>
      <c r="F13" s="20">
        <v>7.4276208807014993E-2</v>
      </c>
      <c r="G13" s="20">
        <v>4.4581513364928688E-2</v>
      </c>
      <c r="H13" s="20">
        <v>6.493222946974414E-2</v>
      </c>
      <c r="I13" s="20">
        <v>4.8565548702220199E-2</v>
      </c>
      <c r="K13" s="20">
        <v>7.8520888152376969E-2</v>
      </c>
      <c r="L13" s="20">
        <v>6.3754698832895362E-2</v>
      </c>
      <c r="N13" s="20">
        <v>3.1826406958582978E-2</v>
      </c>
      <c r="O13" s="20">
        <v>6.7860694359250143E-2</v>
      </c>
      <c r="P13" s="20">
        <v>6.8069836310861886E-2</v>
      </c>
      <c r="Q13" s="20">
        <v>0.1081028934432564</v>
      </c>
      <c r="R13" s="20">
        <v>9.1469077666432655E-2</v>
      </c>
      <c r="S13" s="20">
        <v>5.3666286433458152E-2</v>
      </c>
      <c r="T13" s="20">
        <v>8.7299736252390153E-2</v>
      </c>
      <c r="U13" s="20">
        <v>8.3670425718666841E-2</v>
      </c>
      <c r="V13" s="20">
        <v>8.3167380889500028E-2</v>
      </c>
      <c r="W13" s="20">
        <v>6.7046326380689386E-2</v>
      </c>
      <c r="X13" s="20">
        <v>5.7443333156145429E-2</v>
      </c>
      <c r="Y13" s="20">
        <v>5.9324116158759342E-2</v>
      </c>
      <c r="AA13" s="20">
        <v>5.6442900345316932E-2</v>
      </c>
      <c r="AB13" s="20">
        <v>7.4250263564589761E-2</v>
      </c>
      <c r="AC13" s="20">
        <v>7.3977930154588617E-2</v>
      </c>
      <c r="AD13" s="20">
        <v>8.0540996693772321E-2</v>
      </c>
      <c r="AF13" s="20">
        <v>6.5042307727169485E-2</v>
      </c>
      <c r="AG13" s="20">
        <v>7.9057731345969662E-2</v>
      </c>
      <c r="AH13" s="20">
        <v>6.7129096419018361E-2</v>
      </c>
      <c r="AI13" s="20">
        <v>0.12280994780269749</v>
      </c>
      <c r="AJ13" s="20">
        <v>2.0138956232343311E-2</v>
      </c>
      <c r="AK13" s="20">
        <v>4.4918866693376983E-2</v>
      </c>
      <c r="AL13" s="20">
        <v>7.2592923462447542E-2</v>
      </c>
      <c r="AM13" s="20">
        <v>4.604705916073238E-2</v>
      </c>
      <c r="AN13" s="20">
        <v>6.8879868396853949E-2</v>
      </c>
      <c r="AP13" s="20">
        <v>5.7198322933834082E-2</v>
      </c>
      <c r="AQ13" s="20">
        <v>8.7312548180353874E-2</v>
      </c>
      <c r="AR13" s="20">
        <v>7.1884132104568399E-2</v>
      </c>
      <c r="AS13" s="20">
        <v>4.8598924717792237E-2</v>
      </c>
      <c r="AT13" s="20">
        <v>8.4869005126337119E-2</v>
      </c>
      <c r="AU13" s="20">
        <v>4.8865513475440867E-2</v>
      </c>
      <c r="AV13" s="20">
        <v>5.8869982137591953E-2</v>
      </c>
      <c r="AW13" s="20">
        <v>6.0061839364667087E-2</v>
      </c>
      <c r="AY13" s="20">
        <v>6.9064397885635467E-2</v>
      </c>
      <c r="AZ13" s="20">
        <v>6.6997999928326141E-2</v>
      </c>
      <c r="BA13" s="20">
        <v>3.4278671091474887E-2</v>
      </c>
      <c r="BB13" s="20">
        <v>8.0992317972527178E-2</v>
      </c>
      <c r="BC13" s="20">
        <v>8.5103412326796579E-2</v>
      </c>
      <c r="BD13" s="20">
        <v>4.2943886505466412E-2</v>
      </c>
      <c r="BE13" s="20">
        <v>3.3304981249667687E-2</v>
      </c>
      <c r="BF13" s="20">
        <v>7.6988745955265045E-2</v>
      </c>
      <c r="BG13" s="20">
        <v>0.1023824087404394</v>
      </c>
    </row>
    <row r="14" spans="2:61" ht="19" customHeight="1" x14ac:dyDescent="0.35">
      <c r="B14" s="22" t="s">
        <v>93</v>
      </c>
      <c r="C14" s="20">
        <v>6.8964498036011443E-2</v>
      </c>
      <c r="D14" s="20">
        <v>4.7344407739047252E-2</v>
      </c>
      <c r="E14" s="20">
        <v>6.9418487241893589E-2</v>
      </c>
      <c r="F14" s="20">
        <v>5.4095242016440427E-2</v>
      </c>
      <c r="G14" s="20">
        <v>6.2649432652412337E-2</v>
      </c>
      <c r="H14" s="20">
        <v>0.10194692711700901</v>
      </c>
      <c r="I14" s="20">
        <v>7.8007483376914072E-2</v>
      </c>
      <c r="K14" s="20">
        <v>8.3184272167645346E-2</v>
      </c>
      <c r="L14" s="20">
        <v>5.445416482608792E-2</v>
      </c>
      <c r="N14" s="20">
        <v>7.7016985371569521E-2</v>
      </c>
      <c r="O14" s="20">
        <v>3.0268985337790929E-2</v>
      </c>
      <c r="P14" s="20">
        <v>8.4385123411326909E-2</v>
      </c>
      <c r="Q14" s="20">
        <v>8.7483284354908125E-2</v>
      </c>
      <c r="R14" s="20">
        <v>7.468336381825641E-2</v>
      </c>
      <c r="S14" s="20">
        <v>6.747757443572483E-2</v>
      </c>
      <c r="T14" s="20">
        <v>6.8794362654762867E-2</v>
      </c>
      <c r="U14" s="20">
        <v>6.1195714612684457E-2</v>
      </c>
      <c r="V14" s="20">
        <v>7.0079321921697094E-2</v>
      </c>
      <c r="W14" s="20">
        <v>6.3249638535506969E-2</v>
      </c>
      <c r="X14" s="20">
        <v>6.0261536581204041E-2</v>
      </c>
      <c r="Y14" s="20">
        <v>7.3474010380238639E-2</v>
      </c>
      <c r="AA14" s="20">
        <v>4.9287715253825748E-2</v>
      </c>
      <c r="AB14" s="20">
        <v>7.9386666377909962E-2</v>
      </c>
      <c r="AC14" s="20">
        <v>6.279983703378926E-2</v>
      </c>
      <c r="AD14" s="20">
        <v>8.4988307147198044E-2</v>
      </c>
      <c r="AF14" s="20">
        <v>9.0110773475682984E-2</v>
      </c>
      <c r="AG14" s="20">
        <v>6.0307622594568122E-2</v>
      </c>
      <c r="AH14" s="20">
        <v>7.8679015349832612E-2</v>
      </c>
      <c r="AI14" s="20">
        <v>8.5645617212343733E-2</v>
      </c>
      <c r="AJ14" s="20">
        <v>6.6418507501510418E-2</v>
      </c>
      <c r="AK14" s="20">
        <v>6.3189115812255142E-2</v>
      </c>
      <c r="AL14" s="20">
        <v>5.5435287041840288E-2</v>
      </c>
      <c r="AM14" s="20">
        <v>4.6669149931987702E-2</v>
      </c>
      <c r="AN14" s="20">
        <v>4.8475224538429451E-2</v>
      </c>
      <c r="AP14" s="20">
        <v>9.1232803368247961E-2</v>
      </c>
      <c r="AQ14" s="20">
        <v>5.9858420702001931E-2</v>
      </c>
      <c r="AR14" s="20">
        <v>8.2925394677534792E-2</v>
      </c>
      <c r="AS14" s="20">
        <v>8.6845403697279555E-2</v>
      </c>
      <c r="AT14" s="20">
        <v>8.833147326225968E-2</v>
      </c>
      <c r="AU14" s="20">
        <v>3.4572419020012048E-2</v>
      </c>
      <c r="AV14" s="20">
        <v>3.7075842072370982E-2</v>
      </c>
      <c r="AW14" s="20">
        <v>4.7398586767773657E-2</v>
      </c>
      <c r="AY14" s="20">
        <v>7.9532315921049354E-2</v>
      </c>
      <c r="AZ14" s="20">
        <v>5.4781552603649628E-2</v>
      </c>
      <c r="BA14" s="20">
        <v>9.901522698730629E-2</v>
      </c>
      <c r="BB14" s="20">
        <v>8.7629032541088475E-2</v>
      </c>
      <c r="BC14" s="20">
        <v>7.4291292786926658E-2</v>
      </c>
      <c r="BD14" s="20">
        <v>3.038285966975468E-2</v>
      </c>
      <c r="BE14" s="20">
        <v>5.1208927075337821E-2</v>
      </c>
      <c r="BF14" s="20">
        <v>4.9603462219009617E-2</v>
      </c>
      <c r="BG14" s="20">
        <v>7.0985827045551286E-2</v>
      </c>
    </row>
    <row r="15" spans="2:61" ht="19" customHeight="1" x14ac:dyDescent="0.35">
      <c r="B15" s="22" t="s">
        <v>94</v>
      </c>
      <c r="C15" s="20">
        <v>0.1810348712941231</v>
      </c>
      <c r="D15" s="20">
        <v>0.11932686787533731</v>
      </c>
      <c r="E15" s="20">
        <v>0.1371707071197758</v>
      </c>
      <c r="F15" s="20">
        <v>0.154721104791574</v>
      </c>
      <c r="G15" s="20">
        <v>0.16669626653015451</v>
      </c>
      <c r="H15" s="20">
        <v>0.23120413986129101</v>
      </c>
      <c r="I15" s="20">
        <v>0.2568309326559895</v>
      </c>
      <c r="K15" s="20">
        <v>0.200732763038969</v>
      </c>
      <c r="L15" s="20">
        <v>0.16251379997263579</v>
      </c>
      <c r="N15" s="20">
        <v>0.23907560417190221</v>
      </c>
      <c r="O15" s="20">
        <v>0.14522479361583401</v>
      </c>
      <c r="P15" s="20">
        <v>0.24601581579808851</v>
      </c>
      <c r="Q15" s="20">
        <v>0.13517460202748829</v>
      </c>
      <c r="R15" s="20">
        <v>0.1217062090217796</v>
      </c>
      <c r="S15" s="20">
        <v>0.17080441929308329</v>
      </c>
      <c r="T15" s="20">
        <v>0.1811374959857063</v>
      </c>
      <c r="U15" s="20">
        <v>0.15180105012644909</v>
      </c>
      <c r="V15" s="20">
        <v>0.14390206177669171</v>
      </c>
      <c r="W15" s="20">
        <v>0.2349613585876906</v>
      </c>
      <c r="X15" s="20">
        <v>0.19089263447631249</v>
      </c>
      <c r="Y15" s="20">
        <v>0.2005807400966016</v>
      </c>
      <c r="AA15" s="20">
        <v>0.213664869628788</v>
      </c>
      <c r="AB15" s="20">
        <v>0.19053774847233529</v>
      </c>
      <c r="AC15" s="20">
        <v>0.160877606961044</v>
      </c>
      <c r="AD15" s="20">
        <v>0.15417965334479039</v>
      </c>
      <c r="AF15" s="20">
        <v>0.18506713139179101</v>
      </c>
      <c r="AG15" s="20">
        <v>0.1910457589475803</v>
      </c>
      <c r="AH15" s="20">
        <v>0.21219197959377281</v>
      </c>
      <c r="AI15" s="20">
        <v>0.16777543900667211</v>
      </c>
      <c r="AJ15" s="20">
        <v>7.3204524465029203E-2</v>
      </c>
      <c r="AK15" s="20">
        <v>0.34444764585530879</v>
      </c>
      <c r="AL15" s="20">
        <v>0.16071277257325031</v>
      </c>
      <c r="AM15" s="20">
        <v>6.1585189467585393E-2</v>
      </c>
      <c r="AN15" s="20">
        <v>0.17014723220158839</v>
      </c>
      <c r="AP15" s="20">
        <v>0.17853176007636129</v>
      </c>
      <c r="AQ15" s="20">
        <v>0.18486770725329421</v>
      </c>
      <c r="AR15" s="20">
        <v>0.29630736129932472</v>
      </c>
      <c r="AS15" s="20">
        <v>0.18903890919631769</v>
      </c>
      <c r="AT15" s="20">
        <v>0.1165180882084067</v>
      </c>
      <c r="AU15" s="20">
        <v>0.37708446941731899</v>
      </c>
      <c r="AV15" s="20">
        <v>5.6693304777268937E-2</v>
      </c>
      <c r="AW15" s="20">
        <v>0.15992128254968191</v>
      </c>
      <c r="AY15" s="20">
        <v>0.1971346067109607</v>
      </c>
      <c r="AZ15" s="20">
        <v>0.18879419444214099</v>
      </c>
      <c r="BA15" s="20">
        <v>0.25958468554621522</v>
      </c>
      <c r="BB15" s="20">
        <v>0.2182296374619809</v>
      </c>
      <c r="BC15" s="20">
        <v>0.1098018938625135</v>
      </c>
      <c r="BD15" s="20">
        <v>0.39440474264760073</v>
      </c>
      <c r="BE15" s="20">
        <v>0.25011716983792021</v>
      </c>
      <c r="BF15" s="20">
        <v>0.1131815221405066</v>
      </c>
      <c r="BG15" s="20">
        <v>0.13581448405726301</v>
      </c>
    </row>
    <row r="16" spans="2:61" ht="19" customHeight="1" x14ac:dyDescent="0.35">
      <c r="B16" s="22" t="s">
        <v>95</v>
      </c>
      <c r="C16" s="20">
        <v>0.22579682716556501</v>
      </c>
      <c r="D16" s="20">
        <v>0.23193558692675309</v>
      </c>
      <c r="E16" s="20">
        <v>0.16948145122953071</v>
      </c>
      <c r="F16" s="20">
        <v>0.21413617939845239</v>
      </c>
      <c r="G16" s="20">
        <v>0.21151852138409741</v>
      </c>
      <c r="H16" s="20">
        <v>0.24480564444388139</v>
      </c>
      <c r="I16" s="20">
        <v>0.27548980356462749</v>
      </c>
      <c r="K16" s="20">
        <v>0.1485879042406493</v>
      </c>
      <c r="L16" s="20">
        <v>0.30022503490039287</v>
      </c>
      <c r="N16" s="20">
        <v>0.30033139979692719</v>
      </c>
      <c r="O16" s="20">
        <v>0.1928789291904795</v>
      </c>
      <c r="P16" s="20">
        <v>0.16790061240619089</v>
      </c>
      <c r="Q16" s="20">
        <v>0.30839879128143188</v>
      </c>
      <c r="R16" s="20">
        <v>0.25651357417839338</v>
      </c>
      <c r="S16" s="20">
        <v>0.23952142159352191</v>
      </c>
      <c r="T16" s="20">
        <v>0.1563620262158745</v>
      </c>
      <c r="U16" s="20">
        <v>0.26069450789663939</v>
      </c>
      <c r="V16" s="20">
        <v>0.1509291387271684</v>
      </c>
      <c r="W16" s="20">
        <v>0.21450106884441461</v>
      </c>
      <c r="X16" s="20">
        <v>0.28603159136834688</v>
      </c>
      <c r="Y16" s="20">
        <v>0.2067285284958793</v>
      </c>
      <c r="AA16" s="20">
        <v>0.21045959472521941</v>
      </c>
      <c r="AB16" s="20">
        <v>0.24894529955979619</v>
      </c>
      <c r="AC16" s="20">
        <v>0.18058873679523479</v>
      </c>
      <c r="AD16" s="20">
        <v>0.25597265378748069</v>
      </c>
      <c r="AF16" s="20">
        <v>0.19246624422322081</v>
      </c>
      <c r="AG16" s="20">
        <v>0.18249021390457459</v>
      </c>
      <c r="AH16" s="20">
        <v>0.22164543499793149</v>
      </c>
      <c r="AI16" s="20">
        <v>0.18550060307157029</v>
      </c>
      <c r="AJ16" s="20">
        <v>6.6301972346313673E-2</v>
      </c>
      <c r="AK16" s="20">
        <v>0.23453103816373641</v>
      </c>
      <c r="AL16" s="20">
        <v>0.32831351644105111</v>
      </c>
      <c r="AM16" s="20">
        <v>0.53156959688578609</v>
      </c>
      <c r="AN16" s="20">
        <v>0.27389237831173052</v>
      </c>
      <c r="AP16" s="20">
        <v>0.2019432164732714</v>
      </c>
      <c r="AQ16" s="20">
        <v>0.18727303985943111</v>
      </c>
      <c r="AR16" s="20">
        <v>0.20963198846158729</v>
      </c>
      <c r="AS16" s="20">
        <v>0.27307834852850021</v>
      </c>
      <c r="AT16" s="20">
        <v>0.1046760973381816</v>
      </c>
      <c r="AU16" s="20">
        <v>0.26023991262255519</v>
      </c>
      <c r="AV16" s="20">
        <v>0.55779733549337351</v>
      </c>
      <c r="AW16" s="20">
        <v>0.33599902650904701</v>
      </c>
      <c r="AY16" s="20">
        <v>0.21538449117916561</v>
      </c>
      <c r="AZ16" s="20">
        <v>0.17247631591881621</v>
      </c>
      <c r="BA16" s="20">
        <v>0.20134431597598221</v>
      </c>
      <c r="BB16" s="20">
        <v>0.27419597448900263</v>
      </c>
      <c r="BC16" s="20">
        <v>0.16154775367114849</v>
      </c>
      <c r="BD16" s="20">
        <v>0.24148871234868891</v>
      </c>
      <c r="BE16" s="20">
        <v>0.40211004037871662</v>
      </c>
      <c r="BF16" s="20">
        <v>0.41625375052401642</v>
      </c>
      <c r="BG16" s="20">
        <v>0.11161675793603421</v>
      </c>
    </row>
    <row r="18" spans="2:2" x14ac:dyDescent="0.35">
      <c r="B18" t="s">
        <v>260</v>
      </c>
    </row>
    <row r="19" spans="2:2" x14ac:dyDescent="0.35">
      <c r="B19" t="s">
        <v>9</v>
      </c>
    </row>
    <row r="21" spans="2:2" x14ac:dyDescent="0.35">
      <c r="B21" s="5" t="str">
        <f>HYPERLINK("#Contents!A1", "Return to Contents")</f>
        <v>Return to Contents</v>
      </c>
    </row>
  </sheetData>
  <mergeCells count="8">
    <mergeCell ref="D2:BI2"/>
    <mergeCell ref="AP5:AW5"/>
    <mergeCell ref="D5:I5"/>
    <mergeCell ref="AF5:AN5"/>
    <mergeCell ref="AY5:BG5"/>
    <mergeCell ref="K5:L5"/>
    <mergeCell ref="N5:Y5"/>
    <mergeCell ref="AA5:AD5"/>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Jules Walkden</cp:lastModifiedBy>
  <dcterms:created xsi:type="dcterms:W3CDTF">2026-06-29T12:21:13Z</dcterms:created>
  <dcterms:modified xsi:type="dcterms:W3CDTF">2026-07-09T10:32:47Z</dcterms:modified>
</cp:coreProperties>
</file>