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ulesWalkden\Documents\"/>
    </mc:Choice>
  </mc:AlternateContent>
  <xr:revisionPtr revIDLastSave="0" documentId="13_ncr:1_{3457C036-B06E-4208-AB68-986709FAD4A7}" xr6:coauthVersionLast="47" xr6:coauthVersionMax="47" xr10:uidLastSave="{00000000-0000-0000-0000-000000000000}"/>
  <bookViews>
    <workbookView xWindow="34395" yWindow="-165" windowWidth="29130" windowHeight="15810" xr2:uid="{00000000-000D-0000-FFFF-FFFF00000000}"/>
  </bookViews>
  <sheets>
    <sheet name="Cover Sheet" sheetId="1" r:id="rId1"/>
    <sheet name="Contents" sheetId="2" r:id="rId2"/>
    <sheet name="Full Results" sheetId="3" r:id="rId3"/>
    <sheet name="Table 1" sheetId="4" r:id="rId4"/>
    <sheet name="Table 2" sheetId="5" r:id="rId5"/>
    <sheet name="Table 3" sheetId="6" r:id="rId6"/>
    <sheet name="Table 4" sheetId="7" r:id="rId7"/>
    <sheet name="Table 5" sheetId="8" r:id="rId8"/>
    <sheet name="Table 6" sheetId="9" r:id="rId9"/>
    <sheet name="Table 7" sheetId="10" r:id="rId10"/>
    <sheet name="Table 8" sheetId="11" r:id="rId11"/>
    <sheet name="Table 9" sheetId="12" r:id="rId12"/>
    <sheet name="Table 10" sheetId="13" r:id="rId13"/>
    <sheet name="Table 11" sheetId="14" r:id="rId14"/>
    <sheet name="Table 12" sheetId="15" r:id="rId15"/>
    <sheet name="Table 13" sheetId="16" r:id="rId16"/>
    <sheet name="Table 14" sheetId="17" r:id="rId17"/>
    <sheet name="Table 15" sheetId="18" r:id="rId18"/>
    <sheet name="Table 16" sheetId="19" r:id="rId19"/>
    <sheet name="Table 17" sheetId="20" r:id="rId20"/>
    <sheet name="Table 18" sheetId="21" r:id="rId21"/>
    <sheet name="Table 19" sheetId="22" r:id="rId22"/>
    <sheet name="Table 20" sheetId="23" r:id="rId23"/>
    <sheet name="Table 21" sheetId="24" r:id="rId24"/>
    <sheet name="Table 22" sheetId="25" r:id="rId25"/>
    <sheet name="Table 23" sheetId="26" r:id="rId26"/>
    <sheet name="Table 24" sheetId="27" r:id="rId27"/>
    <sheet name="Table 25" sheetId="28" r:id="rId28"/>
    <sheet name="Table 26" sheetId="29" r:id="rId29"/>
    <sheet name="Table 27" sheetId="30" r:id="rId30"/>
    <sheet name="Table 28" sheetId="31" r:id="rId31"/>
    <sheet name="Table 29" sheetId="32" r:id="rId32"/>
    <sheet name="Table 30" sheetId="33" r:id="rId33"/>
    <sheet name="Table 31" sheetId="34" r:id="rId34"/>
    <sheet name="Table 32" sheetId="35" r:id="rId35"/>
    <sheet name="Table 33" sheetId="36" r:id="rId36"/>
    <sheet name="Table 34" sheetId="37" r:id="rId37"/>
    <sheet name="Table 35" sheetId="38" r:id="rId38"/>
    <sheet name="Table 36" sheetId="39" r:id="rId39"/>
    <sheet name="Table 37" sheetId="40" r:id="rId40"/>
    <sheet name="Table 38" sheetId="41" r:id="rId41"/>
    <sheet name="Table 39" sheetId="42" r:id="rId42"/>
    <sheet name="Table 40" sheetId="43" r:id="rId43"/>
    <sheet name="Table 41" sheetId="44" r:id="rId44"/>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263" i="3" l="1"/>
  <c r="AS263" i="3"/>
  <c r="C245" i="3"/>
  <c r="C38" i="3"/>
  <c r="AT317" i="3"/>
  <c r="AS317" i="3"/>
  <c r="AR317" i="3"/>
  <c r="AQ317" i="3"/>
  <c r="AP317" i="3"/>
  <c r="AO317" i="3"/>
  <c r="AT281" i="3"/>
  <c r="AS281" i="3"/>
  <c r="AR281" i="3"/>
  <c r="AQ281" i="3"/>
  <c r="AP281" i="3"/>
  <c r="AO281" i="3"/>
  <c r="AT290" i="3"/>
  <c r="AS290" i="3"/>
  <c r="AR290" i="3"/>
  <c r="AQ290" i="3"/>
  <c r="AP290" i="3"/>
  <c r="AO290" i="3"/>
  <c r="AT299" i="3"/>
  <c r="AS299" i="3"/>
  <c r="AR299" i="3"/>
  <c r="AQ299" i="3"/>
  <c r="AP299" i="3"/>
  <c r="AO299" i="3"/>
  <c r="AT308" i="3"/>
  <c r="AO308" i="3"/>
  <c r="AP308" i="3"/>
  <c r="AQ308" i="3"/>
  <c r="AR308" i="3"/>
  <c r="AS308" i="3"/>
  <c r="C308" i="3"/>
  <c r="C299" i="3"/>
  <c r="C290" i="3"/>
  <c r="C281" i="3"/>
  <c r="AS272" i="3"/>
  <c r="AS254" i="3"/>
  <c r="AS236" i="3"/>
  <c r="AS227" i="3"/>
  <c r="AS245" i="3"/>
  <c r="C227" i="3"/>
  <c r="C221" i="3"/>
  <c r="E221" i="3" s="1"/>
  <c r="AW104" i="3"/>
  <c r="AV104" i="3"/>
  <c r="AU104" i="3"/>
  <c r="AT104" i="3"/>
  <c r="AS104" i="3"/>
  <c r="AR104" i="3"/>
  <c r="AQ104" i="3"/>
  <c r="AP104" i="3"/>
  <c r="AO104" i="3"/>
  <c r="L104" i="3"/>
  <c r="K104" i="3"/>
  <c r="J104" i="3"/>
  <c r="I104" i="3"/>
  <c r="H104" i="3"/>
  <c r="G104" i="3"/>
  <c r="AW115" i="3"/>
  <c r="AV115" i="3"/>
  <c r="AU115" i="3"/>
  <c r="AT115" i="3"/>
  <c r="AS115" i="3"/>
  <c r="AR115" i="3"/>
  <c r="AQ115" i="3"/>
  <c r="AP115" i="3"/>
  <c r="AO115" i="3"/>
  <c r="L115" i="3"/>
  <c r="K115" i="3"/>
  <c r="J115" i="3"/>
  <c r="I115" i="3"/>
  <c r="H115" i="3"/>
  <c r="G115" i="3"/>
  <c r="C115" i="3"/>
  <c r="C104" i="3"/>
  <c r="C93" i="3"/>
  <c r="B17" i="44"/>
  <c r="B16" i="43"/>
  <c r="B16" i="42"/>
  <c r="B19" i="41"/>
  <c r="B19" i="40"/>
  <c r="B19" i="39"/>
  <c r="B19" i="38"/>
  <c r="B19" i="37"/>
  <c r="B19" i="36"/>
  <c r="B19" i="35"/>
  <c r="B19" i="34"/>
  <c r="B19" i="33"/>
  <c r="B19" i="32"/>
  <c r="B19" i="31"/>
  <c r="B19" i="30"/>
  <c r="B16" i="29"/>
  <c r="B17" i="28"/>
  <c r="B17" i="27"/>
  <c r="B21" i="26"/>
  <c r="B21" i="25"/>
  <c r="B16" i="24"/>
  <c r="B18" i="23"/>
  <c r="B18" i="22"/>
  <c r="B18" i="21"/>
  <c r="B18" i="20"/>
  <c r="B18" i="19"/>
  <c r="B18" i="18"/>
  <c r="B18" i="17"/>
  <c r="B18" i="16"/>
  <c r="B18" i="15"/>
  <c r="B21" i="14"/>
  <c r="B21" i="13"/>
  <c r="B21" i="12"/>
  <c r="B21" i="11"/>
  <c r="B21" i="10"/>
  <c r="B21" i="9"/>
  <c r="B21" i="8"/>
  <c r="B21" i="7"/>
  <c r="B21" i="6"/>
  <c r="B21" i="5"/>
  <c r="B29" i="4"/>
  <c r="E49" i="2"/>
  <c r="D49" i="2"/>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6" i="2"/>
  <c r="F20" i="1"/>
  <c r="D221" i="3" l="1"/>
</calcChain>
</file>

<file path=xl/sharedStrings.xml><?xml version="1.0" encoding="utf-8"?>
<sst xmlns="http://schemas.openxmlformats.org/spreadsheetml/2006/main" count="2602" uniqueCount="195">
  <si>
    <t>Public First Omnibus (July)</t>
  </si>
  <si>
    <t>Fieldwork:</t>
  </si>
  <si>
    <t>24 Jul 2026 - 27 Jul 2026</t>
  </si>
  <si>
    <t>Interview Method:</t>
  </si>
  <si>
    <t>Online Survey</t>
  </si>
  <si>
    <t>Population represented:</t>
  </si>
  <si>
    <t>UK Adults</t>
  </si>
  <si>
    <t>Sample size:</t>
  </si>
  <si>
    <t>Methodology:</t>
  </si>
  <si>
    <t>Data are weighted to nationally representative proportions by SEG, Region, Education, GenderAge.</t>
  </si>
  <si>
    <t>Public First is a member of the BPC and abides by its rules. For more information please contact the Public First polling team:</t>
  </si>
  <si>
    <t>Table of Contents</t>
  </si>
  <si>
    <t>Table #</t>
  </si>
  <si>
    <t>Individual Tables</t>
  </si>
  <si>
    <t>Full Result Row</t>
  </si>
  <si>
    <t>Question Base</t>
  </si>
  <si>
    <t>BASE: All Respondents</t>
  </si>
  <si>
    <t>BASE: 1,096 respondents (54% of total)</t>
  </si>
  <si>
    <t>Full Results</t>
  </si>
  <si>
    <t>Gender</t>
  </si>
  <si>
    <t>Age</t>
  </si>
  <si>
    <t>Region</t>
  </si>
  <si>
    <t>Social Grade</t>
  </si>
  <si>
    <t>2024 Vote</t>
  </si>
  <si>
    <t>Vote Intention</t>
  </si>
  <si>
    <t>Total</t>
  </si>
  <si>
    <t>Male</t>
  </si>
  <si>
    <t>Female</t>
  </si>
  <si>
    <t>18-24</t>
  </si>
  <si>
    <t>25-34</t>
  </si>
  <si>
    <t>35-44</t>
  </si>
  <si>
    <t>45-54</t>
  </si>
  <si>
    <t>55-64</t>
  </si>
  <si>
    <t>65+</t>
  </si>
  <si>
    <t>Scotland</t>
  </si>
  <si>
    <t>Northern Ireland</t>
  </si>
  <si>
    <t>Wales</t>
  </si>
  <si>
    <t>North East</t>
  </si>
  <si>
    <t>North West</t>
  </si>
  <si>
    <t>Yorkshire and the Humber</t>
  </si>
  <si>
    <t>East Midlands</t>
  </si>
  <si>
    <t>West Midlands</t>
  </si>
  <si>
    <t>London</t>
  </si>
  <si>
    <t>South East</t>
  </si>
  <si>
    <t>South West</t>
  </si>
  <si>
    <t>East of England</t>
  </si>
  <si>
    <t>AB</t>
  </si>
  <si>
    <t>C1</t>
  </si>
  <si>
    <t>C2</t>
  </si>
  <si>
    <t>DE</t>
  </si>
  <si>
    <t>Con</t>
  </si>
  <si>
    <t>Lab</t>
  </si>
  <si>
    <t>Lib Dem</t>
  </si>
  <si>
    <t>Green</t>
  </si>
  <si>
    <t>Reform</t>
  </si>
  <si>
    <t>SNP</t>
  </si>
  <si>
    <t>DK</t>
  </si>
  <si>
    <t>Other</t>
  </si>
  <si>
    <t>No vote</t>
  </si>
  <si>
    <t>Unweighted</t>
  </si>
  <si>
    <t>Weighted</t>
  </si>
  <si>
    <t>Which of the following do you think are the most important issues facing the country at this time? Please select up to three.</t>
  </si>
  <si>
    <t>Quality of the NHS</t>
  </si>
  <si>
    <t>State of the economy</t>
  </si>
  <si>
    <t>Cost of living</t>
  </si>
  <si>
    <t>Threat of climate change</t>
  </si>
  <si>
    <t>Levels of immigration</t>
  </si>
  <si>
    <t>Britain leaving the EU</t>
  </si>
  <si>
    <t>Levels of crime</t>
  </si>
  <si>
    <t>Availability of housing</t>
  </si>
  <si>
    <t>Level of taxation</t>
  </si>
  <si>
    <t>Threat of terrorism</t>
  </si>
  <si>
    <t>Number of people on welfare</t>
  </si>
  <si>
    <t>Quality / cost of public transport</t>
  </si>
  <si>
    <t>Access to good pensions</t>
  </si>
  <si>
    <t>Quality of and access to schools / universities</t>
  </si>
  <si>
    <t>State of Britain’s Armed Forces</t>
  </si>
  <si>
    <t>None of the above</t>
  </si>
  <si>
    <t>Please tell us whether you have a favourable or unfavourable view of each of the following: Andy Burnham</t>
  </si>
  <si>
    <t>Very favourable</t>
  </si>
  <si>
    <t>Somewhat favourable</t>
  </si>
  <si>
    <t>Slightly favourable</t>
  </si>
  <si>
    <t>Neutral</t>
  </si>
  <si>
    <t>Slightly unfavourable</t>
  </si>
  <si>
    <t>Somewhat unfavourable</t>
  </si>
  <si>
    <t>Very unfavourable</t>
  </si>
  <si>
    <t>Don't know</t>
  </si>
  <si>
    <t>Please tell us whether you have a favourable or unfavourable view of each of the following: Kemi Badenoch</t>
  </si>
  <si>
    <t>Please tell us whether you have a favourable or unfavourable view of each of the following: Ed Davey</t>
  </si>
  <si>
    <t>Please tell us whether you have a favourable or unfavourable view of each of the following: Zack Polanski</t>
  </si>
  <si>
    <t>Please tell us whether you have a favourable or unfavourable view of each of the following: Nigel Farage</t>
  </si>
  <si>
    <t>Please tell us whether you have a favourable or unfavourable view of each of the following.: John Healey</t>
  </si>
  <si>
    <t>Please tell us whether you have a favourable or unfavourable view of each of the following.: Shabana Mahmood</t>
  </si>
  <si>
    <t>Please tell us whether you have a favourable or unfavourable view of each of the following.: Ed Miliband</t>
  </si>
  <si>
    <t>How would you rate Andy Burnham along these traits and characteristics?: Incompetent | Competent</t>
  </si>
  <si>
    <t>-2</t>
  </si>
  <si>
    <t>-1</t>
  </si>
  <si>
    <t>0</t>
  </si>
  <si>
    <t>1</t>
  </si>
  <si>
    <t>2</t>
  </si>
  <si>
    <t>How would you rate Andy Burnham along these traits and characteristics?: Weak | Strong</t>
  </si>
  <si>
    <t>How would you rate Andy Burnham along these traits and characteristics?: Weird | Normal</t>
  </si>
  <si>
    <t>How would you rate Andy Burnham along these traits and characteristics?: Dishonest | Honest</t>
  </si>
  <si>
    <t>How would you rate Andy Burnham along these traits and characteristics?: Left-wing | Right-wing</t>
  </si>
  <si>
    <t>How would you rate Andy Burnham along these traits and characteristics?: Humourless | Good-humoured</t>
  </si>
  <si>
    <t>How would you rate Andy Burnham along these traits and characteristics?: Wishy-washy | Firm</t>
  </si>
  <si>
    <t>How would you rate Andy Burnham along these traits and characteristics?: Unpatriotic | Patriotic</t>
  </si>
  <si>
    <t>Andy Burnham became Prime Minister on 20 July 2026 after an uncontested Labour leadership contest, without a general election. Which of the following comes closest to your view?</t>
  </si>
  <si>
    <t>Andy Burnham should call and try to win a general election to give his government legitimacy</t>
  </si>
  <si>
    <t>Andy Burnham should not call a general election because his government is already legitimate</t>
  </si>
  <si>
    <t>If Andy Burnham was not in the Labour Party, which party do you think he would be in?</t>
  </si>
  <si>
    <t>Conservative Party</t>
  </si>
  <si>
    <t>Liberal Democrats</t>
  </si>
  <si>
    <t>Green Party</t>
  </si>
  <si>
    <t>Reform UK</t>
  </si>
  <si>
    <t>Scottish National Party</t>
  </si>
  <si>
    <t>Restore Britain</t>
  </si>
  <si>
    <t>None of these</t>
  </si>
  <si>
    <t>If Nigel Farage was not in the Reform UK Party, which party do you think he would be in?</t>
  </si>
  <si>
    <t>Labour</t>
  </si>
  <si>
    <t>When Andy Burnham became Prime Minister, he replaced some of the ministers from Keir Starmer's government while keeping others in place. Thinking about the changes he made, which comes closest to your view?</t>
  </si>
  <si>
    <t>He changed too much and should have kept more ministers from the previous government</t>
  </si>
  <si>
    <t>He struck about the right balance</t>
  </si>
  <si>
    <t>He changed too little and should have kept fewer ministers from the previous government</t>
  </si>
  <si>
    <t>Andy Burnham has replaced Rachel Reeves with John Healey as Chancellor of the Exchequer. From what you know, do you think John Healey will do a better or worse job than Rachel Reeves?</t>
  </si>
  <si>
    <t>Better than Rachel Reeves</t>
  </si>
  <si>
    <t>About the same</t>
  </si>
  <si>
    <t>Worse than Rachel Reeves</t>
  </si>
  <si>
    <t>On Monday 20 July, Andy Burnham gave his first speech as Prime Minister outside 10 Downing Street. Have you watched or listened to the speech?</t>
  </si>
  <si>
    <t>Yes, I watched or listened to all of it</t>
  </si>
  <si>
    <t>Yes, I watched or listened to some of it</t>
  </si>
  <si>
    <t>No, I have not</t>
  </si>
  <si>
    <t>Thinking about Andy Burnham's first speech as Prime Minister, to what extent do you agree or disagree with each of the following?: He set out a clear vision for the country</t>
  </si>
  <si>
    <t>Strongly agree</t>
  </si>
  <si>
    <t>Somewhat agree</t>
  </si>
  <si>
    <t>Neither agree nor disagree</t>
  </si>
  <si>
    <t>Somewhat disagree</t>
  </si>
  <si>
    <t>Strongly disagree</t>
  </si>
  <si>
    <t>Don’t know</t>
  </si>
  <si>
    <t>Thinking about Andy Burnham's first speech as Prime Minister, to what extent do you agree or disagree with each of the following?: He is a good public speaker</t>
  </si>
  <si>
    <t>Thinking about Andy Burnham's first speech as Prime Minister, to what extent do you agree or disagree with each of the following?: I believe he will do the things he promised</t>
  </si>
  <si>
    <t>Thinking about Andy Burnham's first speech as Prime Minister, to what extent do you agree or disagree with each of the following?: He understands the problems facing people like me</t>
  </si>
  <si>
    <t>Thinking about Andy Burnham's first speech as Prime Minister, to what extent do you agree or disagree with each of the following?: His speech made me feel more hopeful about the future</t>
  </si>
  <si>
    <t>The government has announced, or is considering, the following. To what extent do you support or oppose each?: Cutting VAT on household electricity bills from 5% to 0% for six months from October</t>
  </si>
  <si>
    <t>Strongly support</t>
  </si>
  <si>
    <t>Somewhat support</t>
  </si>
  <si>
    <t>Neither support nor oppose</t>
  </si>
  <si>
    <t>Somewhat oppose</t>
  </si>
  <si>
    <t>Strongly oppose</t>
  </si>
  <si>
    <t>The government has announced, or is considering, the following. To what extent do you support or oppose each?: Scrapping the planned digital ID scheme</t>
  </si>
  <si>
    <t>The government has announced, or is considering, the following. To what extent do you support or oppose each?: Capping bus fares in England at £2</t>
  </si>
  <si>
    <t>The government has announced, or is considering, the following. To what extent do you support or oppose each?: Allowing new oil and gas exploration in the North Sea</t>
  </si>
  <si>
    <t>The government has announced, or is considering, the following. To what extent do you support or oppose each?: Building the largest council housing programme since the post-war period</t>
  </si>
  <si>
    <t>The government says this change will save the average household around £45 a year on electricity bills. Thinking about that amount, which comes closest to your view?</t>
  </si>
  <si>
    <t>This is a positive first step towards easing the pressure on household budgets</t>
  </si>
  <si>
    <t>This is a token gesture that doesn't really address the pressures households face</t>
  </si>
  <si>
    <t>Andy Burnham's government has announced new spending, including cutting VAT on electricity bills and a plan to end rough sleeping. Which comes closer to your view?</t>
  </si>
  <si>
    <t>I believe the government has a credible plan to pay for these things</t>
  </si>
  <si>
    <t>I don’t believe the government has a credible plan to pay for these things</t>
  </si>
  <si>
    <t>Which comes closer to your view of Andy Burnham's early spending decisions?</t>
  </si>
  <si>
    <t>He is spending money on the right priorities</t>
  </si>
  <si>
    <t>He is spending money on the wrong priorities</t>
  </si>
  <si>
    <t>He shouldn't be making new spending commitments at all</t>
  </si>
  <si>
    <t>Fieldwork: 24 Jul 2026 - 27 Jul 2026</t>
  </si>
  <si>
    <t>Grid Summary: Please tell us whether you have a favourable or unfavourable view of each of the following:</t>
  </si>
  <si>
    <t>Zack Polanski</t>
  </si>
  <si>
    <t>Nigel Farage</t>
  </si>
  <si>
    <t>Andy Burnham</t>
  </si>
  <si>
    <t>Kemi Badenoch</t>
  </si>
  <si>
    <t>Ed Davey</t>
  </si>
  <si>
    <t>Grid Summary: Please tell us whether you have a favourable or unfavourable view of each of the following.</t>
  </si>
  <si>
    <t>John Healey</t>
  </si>
  <si>
    <t>Shabana Mahmood</t>
  </si>
  <si>
    <t>Ed Miliband</t>
  </si>
  <si>
    <t>Grid Summary: How would you rate Andy Burnham along these traits and characteristics?</t>
  </si>
  <si>
    <t>Incompetent | Competent</t>
  </si>
  <si>
    <t>Weak | Strong</t>
  </si>
  <si>
    <t>Weird | Normal</t>
  </si>
  <si>
    <t>Dishonest | Honest</t>
  </si>
  <si>
    <t>Left-wing | Right-wing</t>
  </si>
  <si>
    <t>Humourless | Good-humoured</t>
  </si>
  <si>
    <t>Wishy-washy | Firm</t>
  </si>
  <si>
    <t>Unpatriotic | Patriotic</t>
  </si>
  <si>
    <t>Grid Summary: Thinking about Andy Burnham's first speech as Prime Minister, to what extent do you agree or disagree with each of the following?</t>
  </si>
  <si>
    <t>He is a good public speaker</t>
  </si>
  <si>
    <t>I believe he will do the things he promised</t>
  </si>
  <si>
    <t>He understands the problems facing people like me</t>
  </si>
  <si>
    <t>His speech made me feel more hopeful about the future</t>
  </si>
  <si>
    <t>He set out a clear vision for the country</t>
  </si>
  <si>
    <t>Grid Summary: The government has announced, or is considering, the following. To what extent do you support or oppose each?</t>
  </si>
  <si>
    <t>Cutting VAT on household electricity bills from 5% to 0% for six months from October</t>
  </si>
  <si>
    <t>Scrapping the planned digital ID scheme</t>
  </si>
  <si>
    <t>Capping bus fares in England at £2</t>
  </si>
  <si>
    <t>Allowing new oil and gas exploration in the North Sea</t>
  </si>
  <si>
    <t>Building the largest council housing programme since the post-war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</si>
</sst>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0%"/>
    <numFmt numFmtId="188" formatCode="0.0%"/>
  </numFmts>
  <fonts count="11" x14ac:knownFonts="1">
    <font>
      <sz val="11"/>
      <color theme="1"/>
      <name val="Calibri"/>
      <family val="2"/>
      <scheme val="minor"/>
    </font>
    <font>
      <b/>
      <sz val="12"/>
      <color rgb="FF000000"/>
      <name val="Calibri"/>
    </font>
    <font>
      <b/>
      <sz val="18"/>
      <color rgb="FF000000"/>
      <name val="Calibri"/>
    </font>
    <font>
      <sz val="11"/>
      <name val="Calibri"/>
    </font>
    <font>
      <b/>
      <sz val="11"/>
      <name val="Calibri"/>
    </font>
    <font>
      <b/>
      <sz val="14"/>
      <name val="Calibri"/>
    </font>
    <font>
      <sz val="14"/>
      <name val="Calibri"/>
    </font>
    <font>
      <sz val="13"/>
      <name val="Calibri"/>
    </font>
    <font>
      <i/>
      <sz val="13"/>
      <name val="Calibri"/>
    </font>
    <font>
      <b/>
      <i/>
      <sz val="11"/>
      <name val="Calibri"/>
    </font>
    <font>
      <u/>
      <sz val="11"/>
      <color rgb="FF0563C1"/>
      <name val="Calibri"/>
    </font>
  </fonts>
  <fills count="2">
    <fill>
      <patternFill patternType="none"/>
    </fill>
    <fill>
      <patternFill patternType="gray125"/>
    </fill>
  </fills>
  <borders count="6">
    <border>
      <left/>
      <right/>
      <top/>
      <bottom/>
      <diagonal/>
    </border>
    <border>
      <left/>
      <right/>
      <top/>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s>
  <cellStyleXfs count="2">
    <xf numFmtId="0" fontId="0" fillId="0" borderId="0"/>
    <xf numFmtId="0" fontId="3" fillId="0" borderId="1">
      <alignment horizontal="center" vertical="center" wrapText="1"/>
    </xf>
  </cellStyleXfs>
  <cellXfs count="34">
    <xf numFmtId="0" fontId="0" fillId="0" borderId="0" xfId="0"/>
    <xf numFmtId="0" fontId="5" fillId="0" borderId="0" xfId="0" applyFont="1"/>
    <xf numFmtId="0" fontId="6" fillId="0" borderId="0" xfId="0" applyFont="1" applyAlignment="1">
      <alignment horizontal="left" vertical="center"/>
    </xf>
    <xf numFmtId="0" fontId="8" fillId="0" borderId="0" xfId="0" applyFont="1" applyAlignment="1">
      <alignment horizontal="left" vertical="top"/>
    </xf>
    <xf numFmtId="0" fontId="2" fillId="0" borderId="0" xfId="0" applyFont="1"/>
    <xf numFmtId="0" fontId="10" fillId="0" borderId="0" xfId="0" applyFont="1"/>
    <xf numFmtId="0" fontId="4"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10" fillId="0" borderId="0" xfId="0" applyFont="1" applyAlignment="1">
      <alignment horizontal="center" vertical="center"/>
    </xf>
    <xf numFmtId="0" fontId="3" fillId="0" borderId="0" xfId="0" applyFont="1"/>
    <xf numFmtId="0" fontId="4"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0" xfId="0" applyFont="1" applyAlignment="1">
      <alignment horizontal="left" vertical="center"/>
    </xf>
    <xf numFmtId="1" fontId="0" fillId="0" borderId="2" xfId="0" applyNumberFormat="1" applyBorder="1" applyAlignment="1">
      <alignment horizontal="center" vertical="center"/>
    </xf>
    <xf numFmtId="0" fontId="4" fillId="0" borderId="0" xfId="0" applyFont="1" applyAlignment="1">
      <alignment horizontal="left" vertical="center"/>
    </xf>
    <xf numFmtId="1" fontId="0" fillId="0" borderId="4" xfId="0" applyNumberFormat="1" applyBorder="1" applyAlignment="1">
      <alignment horizontal="center" vertical="center"/>
    </xf>
    <xf numFmtId="0" fontId="4"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wrapText="1"/>
    </xf>
    <xf numFmtId="9" fontId="0" fillId="0" borderId="0" xfId="0" applyNumberFormat="1" applyAlignment="1">
      <alignment horizontal="center" vertical="center"/>
    </xf>
    <xf numFmtId="0" fontId="1" fillId="0" borderId="0" xfId="0" applyFont="1"/>
    <xf numFmtId="0" fontId="3" fillId="0" borderId="0" xfId="0" applyFont="1" applyAlignment="1">
      <alignment horizontal="center" vertical="center" wrapText="1"/>
    </xf>
    <xf numFmtId="0" fontId="4" fillId="0" borderId="3" xfId="0" applyFont="1" applyBorder="1" applyAlignment="1">
      <alignment horizontal="center" vertical="center" wrapText="1"/>
    </xf>
    <xf numFmtId="0" fontId="9" fillId="0" borderId="0" xfId="0" applyFont="1"/>
    <xf numFmtId="9" fontId="0" fillId="0" borderId="0" xfId="0" applyNumberFormat="1"/>
    <xf numFmtId="165" fontId="0" fillId="0" borderId="0" xfId="0" applyNumberFormat="1"/>
    <xf numFmtId="0" fontId="1" fillId="0" borderId="0" xfId="0" applyFont="1"/>
    <xf numFmtId="0" fontId="0" fillId="0" borderId="0" xfId="0"/>
    <xf numFmtId="0" fontId="4" fillId="0" borderId="2" xfId="0" applyFont="1" applyBorder="1" applyAlignment="1">
      <alignment horizontal="center" vertical="center"/>
    </xf>
    <xf numFmtId="0" fontId="0" fillId="0" borderId="5" xfId="0" applyBorder="1"/>
    <xf numFmtId="0" fontId="7" fillId="0" borderId="0" xfId="0" applyFont="1" applyAlignment="1">
      <alignment horizontal="left" vertical="top" wrapText="1"/>
    </xf>
    <xf numFmtId="0" fontId="2" fillId="0" borderId="0" xfId="0" applyFont="1" applyAlignment="1">
      <alignment horizontal="center" vertical="top" wrapText="1"/>
    </xf>
    <xf numFmtId="188" fontId="0" fillId="0" borderId="0" xfId="0" applyNumberFormat="1"/>
  </cellXfs>
  <cellStyles count="2">
    <cellStyle name="Normal" xfId="0" builtinId="0"/>
    <cellStyle name="style_answers" xfId="1" xr:uid="{00000000-0005-0000-0000-00001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1</xdr:row>
      <xdr:rowOff>0</xdr:rowOff>
    </xdr:from>
    <xdr:ext cx="4389120" cy="82296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0</xdr:rowOff>
    </xdr:from>
    <xdr:ext cx="1463040" cy="274320"/>
    <xdr:pic>
      <xdr:nvPicPr>
        <xdr:cNvPr id="2" name="Image 1" descr="Picture">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F7:M20"/>
  <sheetViews>
    <sheetView showGridLines="0" tabSelected="1" workbookViewId="0">
      <selection activeCell="F20" sqref="F20"/>
    </sheetView>
  </sheetViews>
  <sheetFormatPr defaultRowHeight="14.5" x14ac:dyDescent="0.35"/>
  <cols>
    <col min="6" max="6" width="25" customWidth="1"/>
    <col min="11" max="11" width="40" customWidth="1"/>
  </cols>
  <sheetData>
    <row r="7" spans="6:12" ht="40" customHeight="1" x14ac:dyDescent="0.35">
      <c r="F7" s="32" t="s">
        <v>0</v>
      </c>
      <c r="G7" s="28"/>
      <c r="H7" s="28"/>
      <c r="I7" s="28"/>
      <c r="J7" s="28"/>
      <c r="K7" s="28"/>
      <c r="L7" s="28"/>
    </row>
    <row r="10" spans="6:12" ht="20" customHeight="1" x14ac:dyDescent="0.45">
      <c r="F10" s="1" t="s">
        <v>1</v>
      </c>
      <c r="K10" s="2" t="s">
        <v>2</v>
      </c>
    </row>
    <row r="11" spans="6:12" ht="20" customHeight="1" x14ac:dyDescent="0.45">
      <c r="F11" s="1" t="s">
        <v>3</v>
      </c>
      <c r="K11" s="2" t="s">
        <v>4</v>
      </c>
    </row>
    <row r="12" spans="6:12" ht="20" customHeight="1" x14ac:dyDescent="0.45">
      <c r="F12" s="1" t="s">
        <v>5</v>
      </c>
      <c r="K12" s="2" t="s">
        <v>6</v>
      </c>
    </row>
    <row r="13" spans="6:12" ht="20" customHeight="1" x14ac:dyDescent="0.45">
      <c r="F13" s="1" t="s">
        <v>7</v>
      </c>
      <c r="K13" s="2">
        <v>1995</v>
      </c>
    </row>
    <row r="16" spans="6:12" ht="18.5" x14ac:dyDescent="0.45">
      <c r="F16" s="1" t="s">
        <v>8</v>
      </c>
    </row>
    <row r="17" spans="6:13" ht="50" customHeight="1" x14ac:dyDescent="0.35">
      <c r="F17" s="31" t="s">
        <v>9</v>
      </c>
      <c r="G17" s="28"/>
      <c r="H17" s="28"/>
      <c r="I17" s="28"/>
      <c r="J17" s="28"/>
      <c r="K17" s="28"/>
      <c r="L17" s="28"/>
      <c r="M17" s="28"/>
    </row>
    <row r="19" spans="6:13" ht="30" customHeight="1" x14ac:dyDescent="0.35">
      <c r="F19" s="3" t="s">
        <v>10</v>
      </c>
    </row>
    <row r="20" spans="6:13" ht="17" x14ac:dyDescent="0.35">
      <c r="F20" s="3" t="str">
        <f>HYPERLINK("mailto:polling@publicfirst.co.uk?subject=" &amp; F7, "polling@publicfirst.co.uk")</f>
        <v>polling@publicfirst.co.uk</v>
      </c>
    </row>
  </sheetData>
  <mergeCells count="2">
    <mergeCell ref="F17:M17"/>
    <mergeCell ref="F7:L7"/>
  </mergeCells>
  <pageMargins left="0.75" right="0.75" top="1" bottom="1" header="0.5" footer="0.5"/>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90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0.1233426989109446</v>
      </c>
      <c r="D9" s="20">
        <v>0.1558453598862834</v>
      </c>
      <c r="E9" s="20">
        <v>9.2176656588113068E-2</v>
      </c>
      <c r="G9" s="20">
        <v>9.5049862766099238E-2</v>
      </c>
      <c r="H9" s="20">
        <v>0.1156260335785082</v>
      </c>
      <c r="I9" s="20">
        <v>0.1012348131259853</v>
      </c>
      <c r="J9" s="20">
        <v>0.14700243433815241</v>
      </c>
      <c r="K9" s="20">
        <v>0.15896933542941549</v>
      </c>
      <c r="L9" s="20">
        <v>0.1231678009729425</v>
      </c>
      <c r="N9" s="20">
        <v>0.12581794716809661</v>
      </c>
      <c r="O9" s="20">
        <v>6.1558112185475987E-2</v>
      </c>
      <c r="P9" s="20">
        <v>0.13559178636997379</v>
      </c>
      <c r="Q9" s="20">
        <v>0.2005480394954825</v>
      </c>
      <c r="R9" s="20">
        <v>0.12105007003639071</v>
      </c>
      <c r="S9" s="20">
        <v>9.5306269877932268E-2</v>
      </c>
      <c r="T9" s="20">
        <v>0.15908094094134231</v>
      </c>
      <c r="U9" s="20">
        <v>0.14533285620282271</v>
      </c>
      <c r="V9" s="20">
        <v>0.10086851363825861</v>
      </c>
      <c r="W9" s="20">
        <v>0.1299418907413227</v>
      </c>
      <c r="X9" s="20">
        <v>0.1268147613034451</v>
      </c>
      <c r="Y9" s="20">
        <v>0.1003922604870406</v>
      </c>
      <c r="AA9" s="20">
        <v>0.10185353350461381</v>
      </c>
      <c r="AB9" s="20">
        <v>8.9790883619298975E-2</v>
      </c>
      <c r="AC9" s="20">
        <v>0.15240147117019881</v>
      </c>
      <c r="AD9" s="20">
        <v>0.15678479604738851</v>
      </c>
      <c r="AF9" s="20">
        <v>0.1104413805156968</v>
      </c>
      <c r="AG9" s="20">
        <v>5.9942121417004633E-2</v>
      </c>
      <c r="AH9" s="20">
        <v>5.9984761594903638E-2</v>
      </c>
      <c r="AI9" s="20">
        <v>2.9788489260505511E-2</v>
      </c>
      <c r="AJ9" s="20">
        <v>0.4809654538392904</v>
      </c>
      <c r="AK9" s="20">
        <v>4.5141920582408152E-2</v>
      </c>
      <c r="AL9" s="20">
        <v>5.2545961742109071E-2</v>
      </c>
      <c r="AM9" s="20">
        <v>6.9891784743160226E-2</v>
      </c>
      <c r="AO9" s="20">
        <v>3.5671521610669769E-2</v>
      </c>
      <c r="AP9" s="20">
        <v>3.1474644287267442E-2</v>
      </c>
      <c r="AQ9" s="20">
        <v>4.1190693821972178E-2</v>
      </c>
      <c r="AR9" s="20">
        <v>2.676239091952734E-2</v>
      </c>
      <c r="AS9" s="20">
        <v>0.45623846190254808</v>
      </c>
      <c r="AT9" s="20">
        <v>3.5870095815584549E-2</v>
      </c>
      <c r="AU9" s="20">
        <v>0</v>
      </c>
      <c r="AV9" s="20">
        <v>2.5396188084124079E-2</v>
      </c>
      <c r="AW9" s="20">
        <v>5.6056025354950537E-2</v>
      </c>
    </row>
    <row r="10" spans="2:51" ht="19" customHeight="1" x14ac:dyDescent="0.35">
      <c r="B10" s="22" t="s">
        <v>80</v>
      </c>
      <c r="C10" s="20">
        <v>0.1017087049581907</v>
      </c>
      <c r="D10" s="20">
        <v>0.1244502273986665</v>
      </c>
      <c r="E10" s="20">
        <v>7.9099288315665456E-2</v>
      </c>
      <c r="G10" s="20">
        <v>6.7479564617628163E-2</v>
      </c>
      <c r="H10" s="20">
        <v>0.11826407419085561</v>
      </c>
      <c r="I10" s="20">
        <v>9.3172155305888238E-2</v>
      </c>
      <c r="J10" s="20">
        <v>0.1122729453843944</v>
      </c>
      <c r="K10" s="20">
        <v>0.1054818677203605</v>
      </c>
      <c r="L10" s="20">
        <v>0.10682892608091329</v>
      </c>
      <c r="N10" s="20">
        <v>0.101999760824018</v>
      </c>
      <c r="O10" s="20">
        <v>5.1993249116892938E-2</v>
      </c>
      <c r="P10" s="20">
        <v>0.115939590661283</v>
      </c>
      <c r="Q10" s="20">
        <v>9.7842302437275264E-2</v>
      </c>
      <c r="R10" s="20">
        <v>0.1005972195957562</v>
      </c>
      <c r="S10" s="20">
        <v>8.6417246321587232E-2</v>
      </c>
      <c r="T10" s="20">
        <v>9.8253314513009435E-2</v>
      </c>
      <c r="U10" s="20">
        <v>0.1004064712268803</v>
      </c>
      <c r="V10" s="20">
        <v>0.1167165625947469</v>
      </c>
      <c r="W10" s="20">
        <v>9.2470239352156397E-2</v>
      </c>
      <c r="X10" s="20">
        <v>0.1082362734613265</v>
      </c>
      <c r="Y10" s="20">
        <v>0.1149846630644917</v>
      </c>
      <c r="AA10" s="20">
        <v>9.4884549036076155E-2</v>
      </c>
      <c r="AB10" s="20">
        <v>7.5971653964456709E-2</v>
      </c>
      <c r="AC10" s="20">
        <v>0.13408004079093419</v>
      </c>
      <c r="AD10" s="20">
        <v>0.1081105254590614</v>
      </c>
      <c r="AF10" s="20">
        <v>0.12923936781270551</v>
      </c>
      <c r="AG10" s="20">
        <v>7.1262918540241957E-2</v>
      </c>
      <c r="AH10" s="20">
        <v>6.4044126198685339E-2</v>
      </c>
      <c r="AI10" s="20">
        <v>6.5215356366218155E-2</v>
      </c>
      <c r="AJ10" s="20">
        <v>0.2152657866746833</v>
      </c>
      <c r="AK10" s="20">
        <v>9.9933050113827096E-2</v>
      </c>
      <c r="AL10" s="20">
        <v>5.6994803877319783E-2</v>
      </c>
      <c r="AM10" s="20">
        <v>8.2218922819680518E-2</v>
      </c>
      <c r="AO10" s="20">
        <v>9.5840595524497002E-2</v>
      </c>
      <c r="AP10" s="20">
        <v>4.732572871715595E-2</v>
      </c>
      <c r="AQ10" s="20">
        <v>7.2845014313853901E-2</v>
      </c>
      <c r="AR10" s="20">
        <v>2.88946495439701E-2</v>
      </c>
      <c r="AS10" s="20">
        <v>0.26763382452151507</v>
      </c>
      <c r="AT10" s="20">
        <v>4.8400896930120493E-2</v>
      </c>
      <c r="AU10" s="20">
        <v>3.1292330702426187E-2</v>
      </c>
      <c r="AV10" s="20">
        <v>6.0943882310485219E-2</v>
      </c>
      <c r="AW10" s="20">
        <v>2.306482145398308E-2</v>
      </c>
    </row>
    <row r="11" spans="2:51" ht="19" customHeight="1" x14ac:dyDescent="0.35">
      <c r="B11" s="22" t="s">
        <v>81</v>
      </c>
      <c r="C11" s="20">
        <v>0.1000158070742935</v>
      </c>
      <c r="D11" s="20">
        <v>0.1125921289729816</v>
      </c>
      <c r="E11" s="20">
        <v>8.8249398703888121E-2</v>
      </c>
      <c r="G11" s="20">
        <v>0.1110682666866491</v>
      </c>
      <c r="H11" s="20">
        <v>8.8980293832675153E-2</v>
      </c>
      <c r="I11" s="20">
        <v>0.1470181723496827</v>
      </c>
      <c r="J11" s="20">
        <v>9.869676773997213E-2</v>
      </c>
      <c r="K11" s="20">
        <v>6.2179191992677317E-2</v>
      </c>
      <c r="L11" s="20">
        <v>9.0213225893574764E-2</v>
      </c>
      <c r="N11" s="20">
        <v>7.9326451182377855E-2</v>
      </c>
      <c r="O11" s="20">
        <v>0.1116718494246822</v>
      </c>
      <c r="P11" s="20">
        <v>8.764746664725058E-2</v>
      </c>
      <c r="Q11" s="20">
        <v>8.2724053657225988E-2</v>
      </c>
      <c r="R11" s="20">
        <v>0.1183630979193548</v>
      </c>
      <c r="S11" s="20">
        <v>0.11473305049698319</v>
      </c>
      <c r="T11" s="20">
        <v>8.2618855072319974E-2</v>
      </c>
      <c r="U11" s="20">
        <v>9.6803461087560702E-2</v>
      </c>
      <c r="V11" s="20">
        <v>9.6635406181659819E-2</v>
      </c>
      <c r="W11" s="20">
        <v>0.1095606156992531</v>
      </c>
      <c r="X11" s="20">
        <v>9.1508626285618788E-2</v>
      </c>
      <c r="Y11" s="20">
        <v>0.111749957231891</v>
      </c>
      <c r="AA11" s="20">
        <v>8.9533780179383959E-2</v>
      </c>
      <c r="AB11" s="20">
        <v>9.1768034785585539E-2</v>
      </c>
      <c r="AC11" s="20">
        <v>0.124952670815299</v>
      </c>
      <c r="AD11" s="20">
        <v>9.7381841215898643E-2</v>
      </c>
      <c r="AF11" s="20">
        <v>0.14673079351133589</v>
      </c>
      <c r="AG11" s="20">
        <v>8.9385815047970926E-2</v>
      </c>
      <c r="AH11" s="20">
        <v>9.5549772694650648E-2</v>
      </c>
      <c r="AI11" s="20">
        <v>5.7895396068459198E-2</v>
      </c>
      <c r="AJ11" s="20">
        <v>0.12551199756012371</v>
      </c>
      <c r="AK11" s="20">
        <v>2.3180601669534211E-2</v>
      </c>
      <c r="AL11" s="20">
        <v>8.882894274769558E-2</v>
      </c>
      <c r="AM11" s="20">
        <v>8.6369124702018019E-2</v>
      </c>
      <c r="AO11" s="20">
        <v>0.1523287964773366</v>
      </c>
      <c r="AP11" s="20">
        <v>8.2207786274838254E-2</v>
      </c>
      <c r="AQ11" s="20">
        <v>6.3609084015547129E-2</v>
      </c>
      <c r="AR11" s="20">
        <v>2.5328449527484261E-2</v>
      </c>
      <c r="AS11" s="20">
        <v>0.1418201708022111</v>
      </c>
      <c r="AT11" s="20">
        <v>3.5940024706754142E-2</v>
      </c>
      <c r="AU11" s="20">
        <v>7.3077331628644576E-2</v>
      </c>
      <c r="AV11" s="20">
        <v>8.9532431931509407E-2</v>
      </c>
      <c r="AW11" s="20">
        <v>0.13449481923385909</v>
      </c>
    </row>
    <row r="12" spans="2:51" ht="19" customHeight="1" x14ac:dyDescent="0.35">
      <c r="B12" s="22" t="s">
        <v>82</v>
      </c>
      <c r="C12" s="20">
        <v>0.1096473944096434</v>
      </c>
      <c r="D12" s="20">
        <v>0.1033850019488331</v>
      </c>
      <c r="E12" s="20">
        <v>0.116399124300286</v>
      </c>
      <c r="G12" s="20">
        <v>0.1061279799503508</v>
      </c>
      <c r="H12" s="20">
        <v>0.151377439171409</v>
      </c>
      <c r="I12" s="20">
        <v>0.1428091853441335</v>
      </c>
      <c r="J12" s="20">
        <v>8.1003467124428602E-2</v>
      </c>
      <c r="K12" s="20">
        <v>7.7594338751532738E-2</v>
      </c>
      <c r="L12" s="20">
        <v>9.5967657546143476E-2</v>
      </c>
      <c r="N12" s="20">
        <v>0.12687758163537641</v>
      </c>
      <c r="O12" s="20">
        <v>9.0026185008259957E-2</v>
      </c>
      <c r="P12" s="20">
        <v>0.1275919048035323</v>
      </c>
      <c r="Q12" s="20">
        <v>0.11203421996119781</v>
      </c>
      <c r="R12" s="20">
        <v>0.10411799644819721</v>
      </c>
      <c r="S12" s="20">
        <v>9.1839919766370889E-2</v>
      </c>
      <c r="T12" s="20">
        <v>9.3958814171930569E-2</v>
      </c>
      <c r="U12" s="20">
        <v>0.12910738691533111</v>
      </c>
      <c r="V12" s="20">
        <v>0.1216910318964954</v>
      </c>
      <c r="W12" s="20">
        <v>8.3054441185074879E-2</v>
      </c>
      <c r="X12" s="20">
        <v>0.11886475301578441</v>
      </c>
      <c r="Y12" s="20">
        <v>0.1148145055764468</v>
      </c>
      <c r="AA12" s="20">
        <v>9.8979501319132773E-2</v>
      </c>
      <c r="AB12" s="20">
        <v>0.10606227359878451</v>
      </c>
      <c r="AC12" s="20">
        <v>0.12555050747881491</v>
      </c>
      <c r="AD12" s="20">
        <v>0.1103680679963894</v>
      </c>
      <c r="AF12" s="20">
        <v>0.13862482275632931</v>
      </c>
      <c r="AG12" s="20">
        <v>0.1066966220460059</v>
      </c>
      <c r="AH12" s="20">
        <v>4.5706519039348012E-2</v>
      </c>
      <c r="AI12" s="20">
        <v>0.1285244503326807</v>
      </c>
      <c r="AJ12" s="20">
        <v>7.5183607957285792E-2</v>
      </c>
      <c r="AK12" s="20">
        <v>6.0720600893268313E-2</v>
      </c>
      <c r="AL12" s="20">
        <v>7.7754539627589617E-2</v>
      </c>
      <c r="AM12" s="20">
        <v>0.13928987954380759</v>
      </c>
      <c r="AO12" s="20">
        <v>0.16783400578030619</v>
      </c>
      <c r="AP12" s="20">
        <v>0.1090240564202223</v>
      </c>
      <c r="AQ12" s="20">
        <v>4.9285963649515853E-2</v>
      </c>
      <c r="AR12" s="20">
        <v>0.1050313110176687</v>
      </c>
      <c r="AS12" s="20">
        <v>5.4468402295376951E-2</v>
      </c>
      <c r="AT12" s="20">
        <v>0.1261071748612157</v>
      </c>
      <c r="AU12" s="20">
        <v>0.15498749324064751</v>
      </c>
      <c r="AV12" s="20">
        <v>0.16126785154980691</v>
      </c>
      <c r="AW12" s="20">
        <v>0.13785869115073149</v>
      </c>
    </row>
    <row r="13" spans="2:51" ht="19" customHeight="1" x14ac:dyDescent="0.35">
      <c r="B13" s="22" t="s">
        <v>83</v>
      </c>
      <c r="C13" s="20">
        <v>6.7961892331166063E-2</v>
      </c>
      <c r="D13" s="20">
        <v>6.5933881316579623E-2</v>
      </c>
      <c r="E13" s="20">
        <v>7.0330052543325208E-2</v>
      </c>
      <c r="G13" s="20">
        <v>7.5220335552080755E-2</v>
      </c>
      <c r="H13" s="20">
        <v>0.1009947198813422</v>
      </c>
      <c r="I13" s="20">
        <v>5.0478798272957912E-2</v>
      </c>
      <c r="J13" s="20">
        <v>6.061990866139215E-2</v>
      </c>
      <c r="K13" s="20">
        <v>4.7232823574631461E-2</v>
      </c>
      <c r="L13" s="20">
        <v>7.0345369179903305E-2</v>
      </c>
      <c r="N13" s="20">
        <v>3.015986382862058E-2</v>
      </c>
      <c r="O13" s="20">
        <v>1.478581638156291E-2</v>
      </c>
      <c r="P13" s="20">
        <v>5.7124124568978203E-2</v>
      </c>
      <c r="Q13" s="20">
        <v>4.3312919937699028E-2</v>
      </c>
      <c r="R13" s="20">
        <v>6.4959038173214675E-2</v>
      </c>
      <c r="S13" s="20">
        <v>0.12065298954977841</v>
      </c>
      <c r="T13" s="20">
        <v>5.9833614086749767E-2</v>
      </c>
      <c r="U13" s="20">
        <v>7.487816545412683E-2</v>
      </c>
      <c r="V13" s="20">
        <v>0.1071663018173124</v>
      </c>
      <c r="W13" s="20">
        <v>5.768044340265243E-2</v>
      </c>
      <c r="X13" s="20">
        <v>4.4267186484507677E-2</v>
      </c>
      <c r="Y13" s="20">
        <v>7.1788604336397055E-2</v>
      </c>
      <c r="AA13" s="20">
        <v>7.5713494597930309E-2</v>
      </c>
      <c r="AB13" s="20">
        <v>5.8389092948752941E-2</v>
      </c>
      <c r="AC13" s="20">
        <v>7.0032006712281061E-2</v>
      </c>
      <c r="AD13" s="20">
        <v>6.8212035931029674E-2</v>
      </c>
      <c r="AF13" s="20">
        <v>0.10664205043967361</v>
      </c>
      <c r="AG13" s="20">
        <v>6.9593085707639266E-2</v>
      </c>
      <c r="AH13" s="20">
        <v>6.3707793441288837E-2</v>
      </c>
      <c r="AI13" s="20">
        <v>4.7165137043896598E-2</v>
      </c>
      <c r="AJ13" s="20">
        <v>2.9569725610246379E-2</v>
      </c>
      <c r="AK13" s="20">
        <v>3.5654116457161218E-2</v>
      </c>
      <c r="AL13" s="20">
        <v>0.15947881606849881</v>
      </c>
      <c r="AM13" s="20">
        <v>6.1105935016677153E-2</v>
      </c>
      <c r="AO13" s="20">
        <v>0.12602552763920191</v>
      </c>
      <c r="AP13" s="20">
        <v>6.3329866167843946E-2</v>
      </c>
      <c r="AQ13" s="20">
        <v>7.7431254071483421E-2</v>
      </c>
      <c r="AR13" s="20">
        <v>5.3185094980558741E-2</v>
      </c>
      <c r="AS13" s="20">
        <v>2.854912071393188E-2</v>
      </c>
      <c r="AT13" s="20">
        <v>4.7953550610923247E-2</v>
      </c>
      <c r="AU13" s="20">
        <v>0.1171961949607481</v>
      </c>
      <c r="AV13" s="20">
        <v>6.7249079024818331E-2</v>
      </c>
      <c r="AW13" s="20">
        <v>6.2828572305357863E-2</v>
      </c>
    </row>
    <row r="14" spans="2:51" ht="19" customHeight="1" x14ac:dyDescent="0.35">
      <c r="B14" s="22" t="s">
        <v>84</v>
      </c>
      <c r="C14" s="20">
        <v>7.3387059316151984E-2</v>
      </c>
      <c r="D14" s="20">
        <v>6.5272165127817167E-2</v>
      </c>
      <c r="E14" s="20">
        <v>8.175147244225657E-2</v>
      </c>
      <c r="G14" s="20">
        <v>8.5430876446128817E-2</v>
      </c>
      <c r="H14" s="20">
        <v>7.0984127301433733E-2</v>
      </c>
      <c r="I14" s="20">
        <v>6.2748846954843465E-2</v>
      </c>
      <c r="J14" s="20">
        <v>9.0097975207622194E-2</v>
      </c>
      <c r="K14" s="20">
        <v>6.7894418027537345E-2</v>
      </c>
      <c r="L14" s="20">
        <v>6.6171332719429279E-2</v>
      </c>
      <c r="N14" s="20">
        <v>7.8061970304283926E-2</v>
      </c>
      <c r="O14" s="20">
        <v>0.14197702517847721</v>
      </c>
      <c r="P14" s="20">
        <v>3.5443791231323123E-2</v>
      </c>
      <c r="Q14" s="20">
        <v>4.6927829742496659E-2</v>
      </c>
      <c r="R14" s="20">
        <v>6.3893243088690557E-2</v>
      </c>
      <c r="S14" s="20">
        <v>7.3074534495842752E-2</v>
      </c>
      <c r="T14" s="20">
        <v>0.1150257233220085</v>
      </c>
      <c r="U14" s="20">
        <v>6.9326188651396295E-2</v>
      </c>
      <c r="V14" s="20">
        <v>5.0545711557700282E-2</v>
      </c>
      <c r="W14" s="20">
        <v>6.1783591786949102E-2</v>
      </c>
      <c r="X14" s="20">
        <v>9.5909620465927714E-2</v>
      </c>
      <c r="Y14" s="20">
        <v>9.4516194906103634E-2</v>
      </c>
      <c r="AA14" s="20">
        <v>6.1193577281310363E-2</v>
      </c>
      <c r="AB14" s="20">
        <v>7.7872149077341871E-2</v>
      </c>
      <c r="AC14" s="20">
        <v>8.8751574074655518E-2</v>
      </c>
      <c r="AD14" s="20">
        <v>6.7846319000162969E-2</v>
      </c>
      <c r="AF14" s="20">
        <v>8.9464729542226673E-2</v>
      </c>
      <c r="AG14" s="20">
        <v>7.3383491406947526E-2</v>
      </c>
      <c r="AH14" s="20">
        <v>8.2060253067388136E-2</v>
      </c>
      <c r="AI14" s="20">
        <v>8.9009814814031696E-2</v>
      </c>
      <c r="AJ14" s="20">
        <v>3.3164535359109973E-2</v>
      </c>
      <c r="AK14" s="20">
        <v>8.5174243345228065E-2</v>
      </c>
      <c r="AL14" s="20">
        <v>2.547346793000094E-2</v>
      </c>
      <c r="AM14" s="20">
        <v>8.2019677197943577E-2</v>
      </c>
      <c r="AO14" s="20">
        <v>9.7691874748745841E-2</v>
      </c>
      <c r="AP14" s="20">
        <v>7.0406760296194817E-2</v>
      </c>
      <c r="AQ14" s="20">
        <v>8.6065740931537238E-2</v>
      </c>
      <c r="AR14" s="20">
        <v>6.163789762031284E-2</v>
      </c>
      <c r="AS14" s="20">
        <v>2.9621365844048089E-2</v>
      </c>
      <c r="AT14" s="20">
        <v>8.9573252702924336E-2</v>
      </c>
      <c r="AU14" s="20">
        <v>0.1024875586338983</v>
      </c>
      <c r="AV14" s="20">
        <v>0.11400663811438171</v>
      </c>
      <c r="AW14" s="20">
        <v>0.11044750034510099</v>
      </c>
    </row>
    <row r="15" spans="2:51" ht="19" customHeight="1" x14ac:dyDescent="0.35">
      <c r="B15" s="22" t="s">
        <v>85</v>
      </c>
      <c r="C15" s="20">
        <v>0.39362894031581919</v>
      </c>
      <c r="D15" s="20">
        <v>0.35390565402286772</v>
      </c>
      <c r="E15" s="20">
        <v>0.43075542983541132</v>
      </c>
      <c r="G15" s="20">
        <v>0.40286011645994929</v>
      </c>
      <c r="H15" s="20">
        <v>0.32849097523449938</v>
      </c>
      <c r="I15" s="20">
        <v>0.35396767719883881</v>
      </c>
      <c r="J15" s="20">
        <v>0.38195138545067342</v>
      </c>
      <c r="K15" s="20">
        <v>0.46398647664454029</v>
      </c>
      <c r="L15" s="20">
        <v>0.43448372869751828</v>
      </c>
      <c r="N15" s="20">
        <v>0.43899177838581671</v>
      </c>
      <c r="O15" s="20">
        <v>0.48104912052701071</v>
      </c>
      <c r="P15" s="20">
        <v>0.41034034560102928</v>
      </c>
      <c r="Q15" s="20">
        <v>0.38136777165748809</v>
      </c>
      <c r="R15" s="20">
        <v>0.39937068809363951</v>
      </c>
      <c r="S15" s="20">
        <v>0.38468540323385558</v>
      </c>
      <c r="T15" s="20">
        <v>0.36285381744821471</v>
      </c>
      <c r="U15" s="20">
        <v>0.3511478101989271</v>
      </c>
      <c r="V15" s="20">
        <v>0.36381173246871551</v>
      </c>
      <c r="W15" s="20">
        <v>0.42600982855862068</v>
      </c>
      <c r="X15" s="20">
        <v>0.38963194969568732</v>
      </c>
      <c r="Y15" s="20">
        <v>0.38574959696152678</v>
      </c>
      <c r="AA15" s="20">
        <v>0.46517566330869048</v>
      </c>
      <c r="AB15" s="20">
        <v>0.45781616853858642</v>
      </c>
      <c r="AC15" s="20">
        <v>0.27035626329169582</v>
      </c>
      <c r="AD15" s="20">
        <v>0.35735592137666849</v>
      </c>
      <c r="AF15" s="20">
        <v>0.27393520589473319</v>
      </c>
      <c r="AG15" s="20">
        <v>0.50988093050760674</v>
      </c>
      <c r="AH15" s="20">
        <v>0.55525052411739007</v>
      </c>
      <c r="AI15" s="20">
        <v>0.56396109149827467</v>
      </c>
      <c r="AJ15" s="20">
        <v>3.2763644241070547E-2</v>
      </c>
      <c r="AK15" s="20">
        <v>0.65019546693857289</v>
      </c>
      <c r="AL15" s="20">
        <v>0.22595937415092859</v>
      </c>
      <c r="AM15" s="20">
        <v>0.41365636461541272</v>
      </c>
      <c r="AO15" s="20">
        <v>0.31857850936301629</v>
      </c>
      <c r="AP15" s="20">
        <v>0.56550259338340658</v>
      </c>
      <c r="AQ15" s="20">
        <v>0.58907479046927158</v>
      </c>
      <c r="AR15" s="20">
        <v>0.66421129343180263</v>
      </c>
      <c r="AS15" s="20">
        <v>9.82996317985055E-3</v>
      </c>
      <c r="AT15" s="20">
        <v>0.6161550043724775</v>
      </c>
      <c r="AU15" s="20">
        <v>0.36524096665158839</v>
      </c>
      <c r="AV15" s="20">
        <v>0.39326375228594618</v>
      </c>
      <c r="AW15" s="20">
        <v>0.47524957015601699</v>
      </c>
    </row>
    <row r="16" spans="2:51" ht="19" customHeight="1" x14ac:dyDescent="0.35">
      <c r="B16" s="22" t="s">
        <v>86</v>
      </c>
      <c r="C16" s="20">
        <v>3.0307502683790549E-2</v>
      </c>
      <c r="D16" s="20">
        <v>1.8615581325970819E-2</v>
      </c>
      <c r="E16" s="20">
        <v>4.1238577271054067E-2</v>
      </c>
      <c r="G16" s="20">
        <v>5.6762997521113891E-2</v>
      </c>
      <c r="H16" s="20">
        <v>2.528233680927678E-2</v>
      </c>
      <c r="I16" s="20">
        <v>4.8570351447670107E-2</v>
      </c>
      <c r="J16" s="20">
        <v>2.835511609336477E-2</v>
      </c>
      <c r="K16" s="20">
        <v>1.6661547859304921E-2</v>
      </c>
      <c r="L16" s="20">
        <v>1.282195890957505E-2</v>
      </c>
      <c r="N16" s="20">
        <v>1.876464667141001E-2</v>
      </c>
      <c r="O16" s="20">
        <v>4.6938642177637907E-2</v>
      </c>
      <c r="P16" s="20">
        <v>3.0320990116629531E-2</v>
      </c>
      <c r="Q16" s="20">
        <v>3.5242863111134552E-2</v>
      </c>
      <c r="R16" s="20">
        <v>2.7648646644756379E-2</v>
      </c>
      <c r="S16" s="20">
        <v>3.3290586257649447E-2</v>
      </c>
      <c r="T16" s="20">
        <v>2.8374920444425009E-2</v>
      </c>
      <c r="U16" s="20">
        <v>3.299766026295501E-2</v>
      </c>
      <c r="V16" s="20">
        <v>4.2564739845111187E-2</v>
      </c>
      <c r="W16" s="20">
        <v>3.9498949273970699E-2</v>
      </c>
      <c r="X16" s="20">
        <v>2.4766829287702491E-2</v>
      </c>
      <c r="Y16" s="20">
        <v>6.0042174361023652E-3</v>
      </c>
      <c r="AA16" s="20">
        <v>1.266590077286228E-2</v>
      </c>
      <c r="AB16" s="20">
        <v>4.2329743467193037E-2</v>
      </c>
      <c r="AC16" s="20">
        <v>3.3875465666120687E-2</v>
      </c>
      <c r="AD16" s="20">
        <v>3.3940492973400967E-2</v>
      </c>
      <c r="AF16" s="20">
        <v>4.9216495272989521E-3</v>
      </c>
      <c r="AG16" s="20">
        <v>1.985501532658317E-2</v>
      </c>
      <c r="AH16" s="20">
        <v>3.3696249846345089E-2</v>
      </c>
      <c r="AI16" s="20">
        <v>1.8440264615933611E-2</v>
      </c>
      <c r="AJ16" s="20">
        <v>7.5752487581899394E-3</v>
      </c>
      <c r="AK16" s="20">
        <v>0</v>
      </c>
      <c r="AL16" s="20">
        <v>0.31296409385585761</v>
      </c>
      <c r="AM16" s="20">
        <v>6.5448311361300263E-2</v>
      </c>
      <c r="AO16" s="20">
        <v>6.0291688562263716E-3</v>
      </c>
      <c r="AP16" s="20">
        <v>3.0728564453070661E-2</v>
      </c>
      <c r="AQ16" s="20">
        <v>2.0497458726818619E-2</v>
      </c>
      <c r="AR16" s="20">
        <v>3.4948912958675513E-2</v>
      </c>
      <c r="AS16" s="20">
        <v>1.1838690740518191E-2</v>
      </c>
      <c r="AT16" s="20">
        <v>0</v>
      </c>
      <c r="AU16" s="20">
        <v>0.15571812418204689</v>
      </c>
      <c r="AV16" s="20">
        <v>8.8340176698928061E-2</v>
      </c>
      <c r="AW16" s="20">
        <v>0</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E21"/>
  <sheetViews>
    <sheetView showGridLines="0" workbookViewId="0"/>
  </sheetViews>
  <sheetFormatPr defaultRowHeight="14.5" x14ac:dyDescent="0.35"/>
  <cols>
    <col min="1" max="1" width="5" customWidth="1"/>
    <col min="2" max="2" width="25" customWidth="1"/>
    <col min="3" max="5" width="20" customWidth="1"/>
  </cols>
  <sheetData>
    <row r="2" spans="2:5" ht="40" customHeight="1" x14ac:dyDescent="0.35">
      <c r="D2" s="21" t="s">
        <v>170</v>
      </c>
    </row>
    <row r="6" spans="2:5" ht="50" customHeight="1" x14ac:dyDescent="0.35">
      <c r="C6" s="23" t="s">
        <v>171</v>
      </c>
      <c r="D6" s="23" t="s">
        <v>172</v>
      </c>
      <c r="E6" s="23" t="s">
        <v>173</v>
      </c>
    </row>
    <row r="7" spans="2:5" x14ac:dyDescent="0.35">
      <c r="B7" s="22" t="s">
        <v>79</v>
      </c>
      <c r="C7" s="20">
        <v>2.709371389789602E-2</v>
      </c>
      <c r="D7" s="20">
        <v>2.527448999710194E-2</v>
      </c>
      <c r="E7" s="20">
        <v>2.564451405933137E-2</v>
      </c>
    </row>
    <row r="8" spans="2:5" x14ac:dyDescent="0.35">
      <c r="B8" s="22" t="s">
        <v>80</v>
      </c>
      <c r="C8" s="20">
        <v>7.9038878494689338E-2</v>
      </c>
      <c r="D8" s="20">
        <v>7.3825920032524181E-2</v>
      </c>
      <c r="E8" s="20">
        <v>8.0652029416888302E-2</v>
      </c>
    </row>
    <row r="9" spans="2:5" x14ac:dyDescent="0.35">
      <c r="B9" s="22" t="s">
        <v>81</v>
      </c>
      <c r="C9" s="20">
        <v>8.6676966636791017E-2</v>
      </c>
      <c r="D9" s="20">
        <v>9.521216131195262E-2</v>
      </c>
      <c r="E9" s="20">
        <v>0.1176579539876432</v>
      </c>
    </row>
    <row r="10" spans="2:5" x14ac:dyDescent="0.35">
      <c r="B10" s="22" t="s">
        <v>82</v>
      </c>
      <c r="C10" s="20">
        <v>0.34885725486568059</v>
      </c>
      <c r="D10" s="20">
        <v>0.2896186173206739</v>
      </c>
      <c r="E10" s="20">
        <v>0.247800953051249</v>
      </c>
    </row>
    <row r="11" spans="2:5" x14ac:dyDescent="0.35">
      <c r="B11" s="22" t="s">
        <v>83</v>
      </c>
      <c r="C11" s="20">
        <v>6.7823661796087661E-2</v>
      </c>
      <c r="D11" s="20">
        <v>0.1061562818498003</v>
      </c>
      <c r="E11" s="20">
        <v>0.12798704071517669</v>
      </c>
    </row>
    <row r="12" spans="2:5" x14ac:dyDescent="0.35">
      <c r="B12" s="22" t="s">
        <v>84</v>
      </c>
      <c r="C12" s="20">
        <v>5.2229986319773228E-2</v>
      </c>
      <c r="D12" s="20">
        <v>7.8652560211412315E-2</v>
      </c>
      <c r="E12" s="20">
        <v>8.7234359124387942E-2</v>
      </c>
    </row>
    <row r="13" spans="2:5" x14ac:dyDescent="0.35">
      <c r="B13" s="22" t="s">
        <v>85</v>
      </c>
      <c r="C13" s="20">
        <v>7.9523162928840624E-2</v>
      </c>
      <c r="D13" s="20">
        <v>0.1378601416581576</v>
      </c>
      <c r="E13" s="20">
        <v>0.2092592326842318</v>
      </c>
    </row>
    <row r="14" spans="2:5" x14ac:dyDescent="0.35">
      <c r="B14" s="22" t="s">
        <v>86</v>
      </c>
      <c r="C14" s="20">
        <v>0.25875637506024157</v>
      </c>
      <c r="D14" s="20">
        <v>0.19339982761837721</v>
      </c>
      <c r="E14" s="20">
        <v>0.1037639169610918</v>
      </c>
    </row>
    <row r="17" spans="2:2" x14ac:dyDescent="0.35">
      <c r="B17" t="s">
        <v>163</v>
      </c>
    </row>
    <row r="18" spans="2:2" x14ac:dyDescent="0.35">
      <c r="B18" t="s">
        <v>9</v>
      </c>
    </row>
    <row r="21" spans="2:2" x14ac:dyDescent="0.35">
      <c r="B21" t="str">
        <f>HYPERLINK("#Contents!A1", "Return to Contents")</f>
        <v>Return to Contents</v>
      </c>
    </row>
  </sheetData>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91</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2.709371389789602E-2</v>
      </c>
      <c r="D9" s="20">
        <v>2.999551427539816E-2</v>
      </c>
      <c r="E9" s="20">
        <v>2.4401274507576509E-2</v>
      </c>
      <c r="G9" s="20">
        <v>2.748931333081002E-2</v>
      </c>
      <c r="H9" s="20">
        <v>3.9120665365730313E-2</v>
      </c>
      <c r="I9" s="20">
        <v>1.2377040512157669E-2</v>
      </c>
      <c r="J9" s="20">
        <v>1.759417882634912E-2</v>
      </c>
      <c r="K9" s="20">
        <v>2.8105886060747869E-2</v>
      </c>
      <c r="L9" s="20">
        <v>3.594314378545279E-2</v>
      </c>
      <c r="N9" s="20">
        <v>1.161841032290362E-2</v>
      </c>
      <c r="O9" s="20">
        <v>1.6424095030332011E-2</v>
      </c>
      <c r="P9" s="20">
        <v>8.3455219266238643E-3</v>
      </c>
      <c r="Q9" s="20">
        <v>2.2735246906324148E-2</v>
      </c>
      <c r="R9" s="20">
        <v>3.783984800323769E-2</v>
      </c>
      <c r="S9" s="20">
        <v>4.4180254909792618E-2</v>
      </c>
      <c r="T9" s="20">
        <v>1.407865733749953E-2</v>
      </c>
      <c r="U9" s="20">
        <v>3.4864118016757241E-2</v>
      </c>
      <c r="V9" s="20">
        <v>2.8917557695456439E-2</v>
      </c>
      <c r="W9" s="20">
        <v>2.338601886875738E-2</v>
      </c>
      <c r="X9" s="20">
        <v>2.098761500723793E-2</v>
      </c>
      <c r="Y9" s="20">
        <v>4.0597451509475101E-2</v>
      </c>
      <c r="AA9" s="20">
        <v>4.6344933857365593E-2</v>
      </c>
      <c r="AB9" s="20">
        <v>1.7845125252542528E-2</v>
      </c>
      <c r="AC9" s="20">
        <v>2.657793860976812E-2</v>
      </c>
      <c r="AD9" s="20">
        <v>1.6564336665689211E-2</v>
      </c>
      <c r="AF9" s="20">
        <v>2.602355262164632E-2</v>
      </c>
      <c r="AG9" s="20">
        <v>4.5131237177443058E-2</v>
      </c>
      <c r="AH9" s="20">
        <v>2.304794680879942E-2</v>
      </c>
      <c r="AI9" s="20">
        <v>2.8805190795438931E-2</v>
      </c>
      <c r="AJ9" s="20">
        <v>1.51302397164472E-2</v>
      </c>
      <c r="AK9" s="20">
        <v>0</v>
      </c>
      <c r="AL9" s="20">
        <v>0</v>
      </c>
      <c r="AM9" s="20">
        <v>1.2118034269349119E-2</v>
      </c>
      <c r="AO9" s="20">
        <v>2.473180367160718E-2</v>
      </c>
      <c r="AP9" s="20">
        <v>5.3773537016046098E-2</v>
      </c>
      <c r="AQ9" s="20">
        <v>2.13966318448345E-2</v>
      </c>
      <c r="AR9" s="20">
        <v>2.1212088759421741E-2</v>
      </c>
      <c r="AS9" s="20">
        <v>1.783288574550166E-2</v>
      </c>
      <c r="AT9" s="20">
        <v>0</v>
      </c>
      <c r="AU9" s="20">
        <v>1.0935498322968751E-2</v>
      </c>
      <c r="AV9" s="20">
        <v>1.329939463598683E-2</v>
      </c>
      <c r="AW9" s="20">
        <v>1.045348313638423E-2</v>
      </c>
    </row>
    <row r="10" spans="2:51" ht="19" customHeight="1" x14ac:dyDescent="0.35">
      <c r="B10" s="22" t="s">
        <v>80</v>
      </c>
      <c r="C10" s="20">
        <v>7.9038878494689338E-2</v>
      </c>
      <c r="D10" s="20">
        <v>9.045786476440823E-2</v>
      </c>
      <c r="E10" s="20">
        <v>6.7514849273285646E-2</v>
      </c>
      <c r="G10" s="20">
        <v>5.5037810828728162E-2</v>
      </c>
      <c r="H10" s="20">
        <v>8.8795442287777956E-2</v>
      </c>
      <c r="I10" s="20">
        <v>6.7991201294866146E-2</v>
      </c>
      <c r="J10" s="20">
        <v>5.9138380325840068E-2</v>
      </c>
      <c r="K10" s="20">
        <v>6.9011302908454475E-2</v>
      </c>
      <c r="L10" s="20">
        <v>0.118821073986895</v>
      </c>
      <c r="N10" s="20">
        <v>5.6327582543282247E-2</v>
      </c>
      <c r="O10" s="20">
        <v>1.6081529612514859E-2</v>
      </c>
      <c r="P10" s="20">
        <v>4.5991253046981262E-2</v>
      </c>
      <c r="Q10" s="20">
        <v>5.9162054306473477E-2</v>
      </c>
      <c r="R10" s="20">
        <v>6.8335334954991722E-2</v>
      </c>
      <c r="S10" s="20">
        <v>9.4367325236150976E-2</v>
      </c>
      <c r="T10" s="20">
        <v>7.7880509667215395E-2</v>
      </c>
      <c r="U10" s="20">
        <v>0.10555777974754529</v>
      </c>
      <c r="V10" s="20">
        <v>0.1115527050941609</v>
      </c>
      <c r="W10" s="20">
        <v>5.609865566191348E-2</v>
      </c>
      <c r="X10" s="20">
        <v>9.6764162354586625E-2</v>
      </c>
      <c r="Y10" s="20">
        <v>9.083640303834116E-2</v>
      </c>
      <c r="AA10" s="20">
        <v>0.13719230038917971</v>
      </c>
      <c r="AB10" s="20">
        <v>7.3990649940229414E-2</v>
      </c>
      <c r="AC10" s="20">
        <v>5.4456163031930363E-2</v>
      </c>
      <c r="AD10" s="20">
        <v>4.3653737203048243E-2</v>
      </c>
      <c r="AF10" s="20">
        <v>6.1449463222942813E-2</v>
      </c>
      <c r="AG10" s="20">
        <v>0.13229438501100479</v>
      </c>
      <c r="AH10" s="20">
        <v>0.11263930660636561</v>
      </c>
      <c r="AI10" s="20">
        <v>6.0733287205463851E-2</v>
      </c>
      <c r="AJ10" s="20">
        <v>5.0403892394823839E-2</v>
      </c>
      <c r="AK10" s="20">
        <v>0.1045635769123051</v>
      </c>
      <c r="AL10" s="20">
        <v>0</v>
      </c>
      <c r="AM10" s="20">
        <v>1.865866718561229E-2</v>
      </c>
      <c r="AO10" s="20">
        <v>8.2015330570152992E-2</v>
      </c>
      <c r="AP10" s="20">
        <v>0.13419068806994999</v>
      </c>
      <c r="AQ10" s="20">
        <v>0.1153440499802061</v>
      </c>
      <c r="AR10" s="20">
        <v>6.2860160035558388E-2</v>
      </c>
      <c r="AS10" s="20">
        <v>4.2331864287405437E-2</v>
      </c>
      <c r="AT10" s="20">
        <v>8.5430047311303478E-2</v>
      </c>
      <c r="AU10" s="20">
        <v>1.15859765367902E-2</v>
      </c>
      <c r="AV10" s="20">
        <v>3.747520066813307E-2</v>
      </c>
      <c r="AW10" s="20">
        <v>4.4880737825684802E-2</v>
      </c>
    </row>
    <row r="11" spans="2:51" ht="19" customHeight="1" x14ac:dyDescent="0.35">
      <c r="B11" s="22" t="s">
        <v>81</v>
      </c>
      <c r="C11" s="20">
        <v>8.6676966636791017E-2</v>
      </c>
      <c r="D11" s="20">
        <v>0.1082346671468524</v>
      </c>
      <c r="E11" s="20">
        <v>6.6033047407197287E-2</v>
      </c>
      <c r="G11" s="20">
        <v>9.0722287105426139E-2</v>
      </c>
      <c r="H11" s="20">
        <v>9.407359723096044E-2</v>
      </c>
      <c r="I11" s="20">
        <v>7.4774807248124658E-2</v>
      </c>
      <c r="J11" s="20">
        <v>5.7308376795137922E-2</v>
      </c>
      <c r="K11" s="20">
        <v>7.8800070267762784E-2</v>
      </c>
      <c r="L11" s="20">
        <v>0.1166212251331567</v>
      </c>
      <c r="N11" s="20">
        <v>8.6077864603179552E-2</v>
      </c>
      <c r="O11" s="20">
        <v>4.6761846804353947E-2</v>
      </c>
      <c r="P11" s="20">
        <v>7.4784056949847494E-2</v>
      </c>
      <c r="Q11" s="20">
        <v>5.9429345733586561E-2</v>
      </c>
      <c r="R11" s="20">
        <v>0.1050219579943811</v>
      </c>
      <c r="S11" s="20">
        <v>8.7936316095049885E-2</v>
      </c>
      <c r="T11" s="20">
        <v>9.2385439729490287E-2</v>
      </c>
      <c r="U11" s="20">
        <v>8.5508955380482032E-2</v>
      </c>
      <c r="V11" s="20">
        <v>9.4682387618226699E-2</v>
      </c>
      <c r="W11" s="20">
        <v>8.4195493201306953E-2</v>
      </c>
      <c r="X11" s="20">
        <v>0.10525068928238759</v>
      </c>
      <c r="Y11" s="20">
        <v>6.7231746937132159E-2</v>
      </c>
      <c r="AA11" s="20">
        <v>9.602275696770933E-2</v>
      </c>
      <c r="AB11" s="20">
        <v>8.93431043082452E-2</v>
      </c>
      <c r="AC11" s="20">
        <v>8.439554289033542E-2</v>
      </c>
      <c r="AD11" s="20">
        <v>7.6436004208324096E-2</v>
      </c>
      <c r="AF11" s="20">
        <v>0.12077296560246829</v>
      </c>
      <c r="AG11" s="20">
        <v>0.1060357410910486</v>
      </c>
      <c r="AH11" s="20">
        <v>0.1186703803703625</v>
      </c>
      <c r="AI11" s="20">
        <v>7.4380029566590317E-2</v>
      </c>
      <c r="AJ11" s="20">
        <v>7.7685027582872435E-2</v>
      </c>
      <c r="AK11" s="20">
        <v>2.436239615761707E-2</v>
      </c>
      <c r="AL11" s="20">
        <v>0</v>
      </c>
      <c r="AM11" s="20">
        <v>3.9603250581718548E-2</v>
      </c>
      <c r="AO11" s="20">
        <v>9.9515452127472065E-2</v>
      </c>
      <c r="AP11" s="20">
        <v>0.1175304876448393</v>
      </c>
      <c r="AQ11" s="20">
        <v>8.497499406368221E-2</v>
      </c>
      <c r="AR11" s="20">
        <v>8.1866102155983347E-2</v>
      </c>
      <c r="AS11" s="20">
        <v>7.1480143272715305E-2</v>
      </c>
      <c r="AT11" s="20">
        <v>7.4081071701604828E-2</v>
      </c>
      <c r="AU11" s="20">
        <v>1.122960458526838E-2</v>
      </c>
      <c r="AV11" s="20">
        <v>8.5135343070095154E-2</v>
      </c>
      <c r="AW11" s="20">
        <v>4.3958738779914887E-2</v>
      </c>
    </row>
    <row r="12" spans="2:51" ht="19" customHeight="1" x14ac:dyDescent="0.35">
      <c r="B12" s="22" t="s">
        <v>82</v>
      </c>
      <c r="C12" s="20">
        <v>0.34885725486568059</v>
      </c>
      <c r="D12" s="20">
        <v>0.35872420625104567</v>
      </c>
      <c r="E12" s="20">
        <v>0.34025006158865662</v>
      </c>
      <c r="G12" s="20">
        <v>0.29083194834864901</v>
      </c>
      <c r="H12" s="20">
        <v>0.3554959390073682</v>
      </c>
      <c r="I12" s="20">
        <v>0.37269442283607351</v>
      </c>
      <c r="J12" s="20">
        <v>0.34115167958625081</v>
      </c>
      <c r="K12" s="20">
        <v>0.36657358730367678</v>
      </c>
      <c r="L12" s="20">
        <v>0.356982934156857</v>
      </c>
      <c r="N12" s="20">
        <v>0.29312868160646982</v>
      </c>
      <c r="O12" s="20">
        <v>0.37535861543726801</v>
      </c>
      <c r="P12" s="20">
        <v>0.37513791617254472</v>
      </c>
      <c r="Q12" s="20">
        <v>0.3717570847901121</v>
      </c>
      <c r="R12" s="20">
        <v>0.33055292874918452</v>
      </c>
      <c r="S12" s="20">
        <v>0.3169161421711939</v>
      </c>
      <c r="T12" s="20">
        <v>0.33761557389209262</v>
      </c>
      <c r="U12" s="20">
        <v>0.36216753578590588</v>
      </c>
      <c r="V12" s="20">
        <v>0.37924733141206618</v>
      </c>
      <c r="W12" s="20">
        <v>0.31406818345342791</v>
      </c>
      <c r="X12" s="20">
        <v>0.38444636066274779</v>
      </c>
      <c r="Y12" s="20">
        <v>0.38839263418775122</v>
      </c>
      <c r="AA12" s="20">
        <v>0.34789700717696492</v>
      </c>
      <c r="AB12" s="20">
        <v>0.34905281420046153</v>
      </c>
      <c r="AC12" s="20">
        <v>0.34673857135748259</v>
      </c>
      <c r="AD12" s="20">
        <v>0.34688085137986258</v>
      </c>
      <c r="AF12" s="20">
        <v>0.39019515990192311</v>
      </c>
      <c r="AG12" s="20">
        <v>0.36777994824565668</v>
      </c>
      <c r="AH12" s="20">
        <v>0.30742091645834829</v>
      </c>
      <c r="AI12" s="20">
        <v>0.31419953794579708</v>
      </c>
      <c r="AJ12" s="20">
        <v>0.30268355657288792</v>
      </c>
      <c r="AK12" s="20">
        <v>0.26577297297314167</v>
      </c>
      <c r="AL12" s="20">
        <v>0.3357083824717611</v>
      </c>
      <c r="AM12" s="20">
        <v>0.34807501224733911</v>
      </c>
      <c r="AO12" s="20">
        <v>0.39613823641326129</v>
      </c>
      <c r="AP12" s="20">
        <v>0.37595047483328581</v>
      </c>
      <c r="AQ12" s="20">
        <v>0.40511369707742062</v>
      </c>
      <c r="AR12" s="20">
        <v>0.30001899494056061</v>
      </c>
      <c r="AS12" s="20">
        <v>0.31870898896222649</v>
      </c>
      <c r="AT12" s="20">
        <v>0.32904721540616882</v>
      </c>
      <c r="AU12" s="20">
        <v>0.25205000669569949</v>
      </c>
      <c r="AV12" s="20">
        <v>0.34031636762534939</v>
      </c>
      <c r="AW12" s="20">
        <v>0.32150043330709338</v>
      </c>
    </row>
    <row r="13" spans="2:51" ht="19" customHeight="1" x14ac:dyDescent="0.35">
      <c r="B13" s="22" t="s">
        <v>83</v>
      </c>
      <c r="C13" s="20">
        <v>6.7823661796087661E-2</v>
      </c>
      <c r="D13" s="20">
        <v>7.9950969871735472E-2</v>
      </c>
      <c r="E13" s="20">
        <v>5.6317123285678533E-2</v>
      </c>
      <c r="G13" s="20">
        <v>0.1038509759623529</v>
      </c>
      <c r="H13" s="20">
        <v>8.9754227631760608E-2</v>
      </c>
      <c r="I13" s="20">
        <v>6.3860568522669428E-2</v>
      </c>
      <c r="J13" s="20">
        <v>5.3931075617644639E-2</v>
      </c>
      <c r="K13" s="20">
        <v>4.1432515636619281E-2</v>
      </c>
      <c r="L13" s="20">
        <v>5.8284727230723421E-2</v>
      </c>
      <c r="N13" s="20">
        <v>0.1117532997534398</v>
      </c>
      <c r="O13" s="20">
        <v>0</v>
      </c>
      <c r="P13" s="20">
        <v>5.9715884057301133E-2</v>
      </c>
      <c r="Q13" s="20">
        <v>0.1080843687150901</v>
      </c>
      <c r="R13" s="20">
        <v>8.4652358207661066E-2</v>
      </c>
      <c r="S13" s="20">
        <v>5.7239069437613373E-2</v>
      </c>
      <c r="T13" s="20">
        <v>5.1058325265934512E-2</v>
      </c>
      <c r="U13" s="20">
        <v>6.5792876062352568E-2</v>
      </c>
      <c r="V13" s="20">
        <v>6.3321321869476546E-2</v>
      </c>
      <c r="W13" s="20">
        <v>6.9852817228053143E-2</v>
      </c>
      <c r="X13" s="20">
        <v>4.4620989179126089E-2</v>
      </c>
      <c r="Y13" s="20">
        <v>6.1811732606629102E-2</v>
      </c>
      <c r="AA13" s="20">
        <v>6.0219135635739697E-2</v>
      </c>
      <c r="AB13" s="20">
        <v>5.4152845329786217E-2</v>
      </c>
      <c r="AC13" s="20">
        <v>8.9267706916123957E-2</v>
      </c>
      <c r="AD13" s="20">
        <v>7.1885239465998715E-2</v>
      </c>
      <c r="AF13" s="20">
        <v>7.8015383277748054E-2</v>
      </c>
      <c r="AG13" s="20">
        <v>5.2368209056382328E-2</v>
      </c>
      <c r="AH13" s="20">
        <v>0.125899289497065</v>
      </c>
      <c r="AI13" s="20">
        <v>7.5266446711915694E-2</v>
      </c>
      <c r="AJ13" s="20">
        <v>9.2019993084988386E-2</v>
      </c>
      <c r="AK13" s="20">
        <v>9.7968688114136102E-2</v>
      </c>
      <c r="AL13" s="20">
        <v>5.9812749573756943E-2</v>
      </c>
      <c r="AM13" s="20">
        <v>4.4596349639111889E-2</v>
      </c>
      <c r="AO13" s="20">
        <v>5.8830159587122059E-2</v>
      </c>
      <c r="AP13" s="20">
        <v>4.7627146604764338E-2</v>
      </c>
      <c r="AQ13" s="20">
        <v>9.1075709942100805E-2</v>
      </c>
      <c r="AR13" s="20">
        <v>8.1495401914187027E-2</v>
      </c>
      <c r="AS13" s="20">
        <v>0.10498851006868611</v>
      </c>
      <c r="AT13" s="20">
        <v>0.1016879831496228</v>
      </c>
      <c r="AU13" s="20">
        <v>5.1068123074805107E-2</v>
      </c>
      <c r="AV13" s="20">
        <v>1.8602109584268559E-2</v>
      </c>
      <c r="AW13" s="20">
        <v>4.3405590657618599E-2</v>
      </c>
    </row>
    <row r="14" spans="2:51" ht="19" customHeight="1" x14ac:dyDescent="0.35">
      <c r="B14" s="22" t="s">
        <v>84</v>
      </c>
      <c r="C14" s="20">
        <v>5.2229986319773228E-2</v>
      </c>
      <c r="D14" s="20">
        <v>5.85622949405704E-2</v>
      </c>
      <c r="E14" s="20">
        <v>4.5414436869308412E-2</v>
      </c>
      <c r="G14" s="20">
        <v>5.071486270029682E-2</v>
      </c>
      <c r="H14" s="20">
        <v>4.7510994047043717E-2</v>
      </c>
      <c r="I14" s="20">
        <v>3.9561762731155747E-2</v>
      </c>
      <c r="J14" s="20">
        <v>6.1636662115364331E-2</v>
      </c>
      <c r="K14" s="20">
        <v>6.4345244756835313E-2</v>
      </c>
      <c r="L14" s="20">
        <v>5.1557294931808481E-2</v>
      </c>
      <c r="N14" s="20">
        <v>7.8531814633740732E-2</v>
      </c>
      <c r="O14" s="20">
        <v>3.0837813049077449E-2</v>
      </c>
      <c r="P14" s="20">
        <v>2.8260008027316982E-2</v>
      </c>
      <c r="Q14" s="20">
        <v>5.8165480099356549E-2</v>
      </c>
      <c r="R14" s="20">
        <v>7.41642302003378E-2</v>
      </c>
      <c r="S14" s="20">
        <v>3.8939960175869433E-2</v>
      </c>
      <c r="T14" s="20">
        <v>6.0397081793894997E-2</v>
      </c>
      <c r="U14" s="20">
        <v>6.9654556373960494E-2</v>
      </c>
      <c r="V14" s="20">
        <v>4.1086172738452047E-2</v>
      </c>
      <c r="W14" s="20">
        <v>4.6036009857192577E-2</v>
      </c>
      <c r="X14" s="20">
        <v>3.7984560356119759E-2</v>
      </c>
      <c r="Y14" s="20">
        <v>4.3979336074014483E-2</v>
      </c>
      <c r="AA14" s="20">
        <v>5.0443924864264682E-2</v>
      </c>
      <c r="AB14" s="20">
        <v>4.6693522850006601E-2</v>
      </c>
      <c r="AC14" s="20">
        <v>6.9152329999656273E-2</v>
      </c>
      <c r="AD14" s="20">
        <v>4.5409708387417792E-2</v>
      </c>
      <c r="AF14" s="20">
        <v>6.9803451389991292E-2</v>
      </c>
      <c r="AG14" s="20">
        <v>4.9331075057832657E-2</v>
      </c>
      <c r="AH14" s="20">
        <v>5.2391386905631138E-2</v>
      </c>
      <c r="AI14" s="20">
        <v>3.6521110101072667E-2</v>
      </c>
      <c r="AJ14" s="20">
        <v>8.6083783845197839E-2</v>
      </c>
      <c r="AK14" s="20">
        <v>8.5130461654286269E-2</v>
      </c>
      <c r="AL14" s="20">
        <v>5.7668232757414672E-2</v>
      </c>
      <c r="AM14" s="20">
        <v>1.897772357451739E-2</v>
      </c>
      <c r="AO14" s="20">
        <v>6.1343679319668658E-2</v>
      </c>
      <c r="AP14" s="20">
        <v>2.3046252983169271E-2</v>
      </c>
      <c r="AQ14" s="20">
        <v>5.4038594010260448E-2</v>
      </c>
      <c r="AR14" s="20">
        <v>5.2643844706409967E-2</v>
      </c>
      <c r="AS14" s="20">
        <v>8.1260807626232681E-2</v>
      </c>
      <c r="AT14" s="20">
        <v>8.684249772509775E-2</v>
      </c>
      <c r="AU14" s="20">
        <v>5.0475941847251828E-2</v>
      </c>
      <c r="AV14" s="20">
        <v>4.5551372552330598E-2</v>
      </c>
      <c r="AW14" s="20">
        <v>3.1129035832239079E-2</v>
      </c>
    </row>
    <row r="15" spans="2:51" ht="19" customHeight="1" x14ac:dyDescent="0.35">
      <c r="B15" s="22" t="s">
        <v>85</v>
      </c>
      <c r="C15" s="20">
        <v>7.9523162928840624E-2</v>
      </c>
      <c r="D15" s="20">
        <v>9.3058782874804291E-2</v>
      </c>
      <c r="E15" s="20">
        <v>6.6701804563350675E-2</v>
      </c>
      <c r="G15" s="20">
        <v>8.0646227173816531E-2</v>
      </c>
      <c r="H15" s="20">
        <v>5.6337791730485663E-2</v>
      </c>
      <c r="I15" s="20">
        <v>4.718342683473456E-2</v>
      </c>
      <c r="J15" s="20">
        <v>0.12637825113885681</v>
      </c>
      <c r="K15" s="20">
        <v>7.7974044581707758E-2</v>
      </c>
      <c r="L15" s="20">
        <v>8.7040012307702572E-2</v>
      </c>
      <c r="N15" s="20">
        <v>8.8679051929939565E-2</v>
      </c>
      <c r="O15" s="20">
        <v>4.498054509807585E-2</v>
      </c>
      <c r="P15" s="20">
        <v>8.4351251670873331E-2</v>
      </c>
      <c r="Q15" s="20">
        <v>7.22505300749441E-2</v>
      </c>
      <c r="R15" s="20">
        <v>5.0427406798308559E-2</v>
      </c>
      <c r="S15" s="20">
        <v>5.8326392014458717E-2</v>
      </c>
      <c r="T15" s="20">
        <v>9.8558499501058633E-2</v>
      </c>
      <c r="U15" s="20">
        <v>7.5807356750778862E-2</v>
      </c>
      <c r="V15" s="20">
        <v>9.860489774648766E-2</v>
      </c>
      <c r="W15" s="20">
        <v>8.9742559091945104E-2</v>
      </c>
      <c r="X15" s="20">
        <v>4.4152567153040292E-2</v>
      </c>
      <c r="Y15" s="20">
        <v>0.112643039967916</v>
      </c>
      <c r="AA15" s="20">
        <v>6.6428171391932203E-2</v>
      </c>
      <c r="AB15" s="20">
        <v>6.0901778293282333E-2</v>
      </c>
      <c r="AC15" s="20">
        <v>9.1009020154390968E-2</v>
      </c>
      <c r="AD15" s="20">
        <v>0.1035079765371483</v>
      </c>
      <c r="AF15" s="20">
        <v>7.0812781803274008E-2</v>
      </c>
      <c r="AG15" s="20">
        <v>4.9440022057153692E-2</v>
      </c>
      <c r="AH15" s="20">
        <v>1.2463020666306781E-2</v>
      </c>
      <c r="AI15" s="20">
        <v>7.4597260136283775E-2</v>
      </c>
      <c r="AJ15" s="20">
        <v>0.20550607158372061</v>
      </c>
      <c r="AK15" s="20">
        <v>0.1206954314637977</v>
      </c>
      <c r="AL15" s="20">
        <v>0.10030454617147069</v>
      </c>
      <c r="AM15" s="20">
        <v>7.1389514851495389E-2</v>
      </c>
      <c r="AO15" s="20">
        <v>6.7179247090534105E-2</v>
      </c>
      <c r="AP15" s="20">
        <v>4.128938661916038E-2</v>
      </c>
      <c r="AQ15" s="20">
        <v>1.9744465483084721E-2</v>
      </c>
      <c r="AR15" s="20">
        <v>6.4117172965745248E-2</v>
      </c>
      <c r="AS15" s="20">
        <v>0.15917445769330199</v>
      </c>
      <c r="AT15" s="20">
        <v>8.464341727210617E-2</v>
      </c>
      <c r="AU15" s="20">
        <v>7.8200458249930924E-2</v>
      </c>
      <c r="AV15" s="20">
        <v>3.683925397877056E-2</v>
      </c>
      <c r="AW15" s="20">
        <v>0.15782322077939051</v>
      </c>
    </row>
    <row r="16" spans="2:51" ht="19" customHeight="1" x14ac:dyDescent="0.35">
      <c r="B16" s="22" t="s">
        <v>86</v>
      </c>
      <c r="C16" s="20">
        <v>0.25875637506024157</v>
      </c>
      <c r="D16" s="20">
        <v>0.1810156998751852</v>
      </c>
      <c r="E16" s="20">
        <v>0.33336740250494618</v>
      </c>
      <c r="G16" s="20">
        <v>0.30070657454992039</v>
      </c>
      <c r="H16" s="20">
        <v>0.22891134269887309</v>
      </c>
      <c r="I16" s="20">
        <v>0.32155677002021832</v>
      </c>
      <c r="J16" s="20">
        <v>0.28286139559455642</v>
      </c>
      <c r="K16" s="20">
        <v>0.27375734848419592</v>
      </c>
      <c r="L16" s="20">
        <v>0.17474958846740399</v>
      </c>
      <c r="N16" s="20">
        <v>0.2738832946070448</v>
      </c>
      <c r="O16" s="20">
        <v>0.46955555496837792</v>
      </c>
      <c r="P16" s="20">
        <v>0.32341410814851101</v>
      </c>
      <c r="Q16" s="20">
        <v>0.24841588937411299</v>
      </c>
      <c r="R16" s="20">
        <v>0.2490059350918975</v>
      </c>
      <c r="S16" s="20">
        <v>0.3020945399598709</v>
      </c>
      <c r="T16" s="20">
        <v>0.26802591281281413</v>
      </c>
      <c r="U16" s="20">
        <v>0.20064682188221769</v>
      </c>
      <c r="V16" s="20">
        <v>0.18258762582567351</v>
      </c>
      <c r="W16" s="20">
        <v>0.31662026263740339</v>
      </c>
      <c r="X16" s="20">
        <v>0.26579305600475411</v>
      </c>
      <c r="Y16" s="20">
        <v>0.1945076556787409</v>
      </c>
      <c r="AA16" s="20">
        <v>0.19545176971684411</v>
      </c>
      <c r="AB16" s="20">
        <v>0.30802015982544612</v>
      </c>
      <c r="AC16" s="20">
        <v>0.23840272704031229</v>
      </c>
      <c r="AD16" s="20">
        <v>0.29566214615251107</v>
      </c>
      <c r="AF16" s="20">
        <v>0.18292724218000619</v>
      </c>
      <c r="AG16" s="20">
        <v>0.19761938230347839</v>
      </c>
      <c r="AH16" s="20">
        <v>0.24746775268712101</v>
      </c>
      <c r="AI16" s="20">
        <v>0.33549713753743782</v>
      </c>
      <c r="AJ16" s="20">
        <v>0.1704874352190619</v>
      </c>
      <c r="AK16" s="20">
        <v>0.30150647272471592</v>
      </c>
      <c r="AL16" s="20">
        <v>0.44650608902559641</v>
      </c>
      <c r="AM16" s="20">
        <v>0.44658144765085628</v>
      </c>
      <c r="AO16" s="20">
        <v>0.21024609122018159</v>
      </c>
      <c r="AP16" s="20">
        <v>0.20659202622878489</v>
      </c>
      <c r="AQ16" s="20">
        <v>0.2083118575984105</v>
      </c>
      <c r="AR16" s="20">
        <v>0.33578623452213369</v>
      </c>
      <c r="AS16" s="20">
        <v>0.20422234234393019</v>
      </c>
      <c r="AT16" s="20">
        <v>0.23826776743409619</v>
      </c>
      <c r="AU16" s="20">
        <v>0.53445439068728529</v>
      </c>
      <c r="AV16" s="20">
        <v>0.42278095788506581</v>
      </c>
      <c r="AW16" s="20">
        <v>0.34684875968167461</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92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2.527448999710194E-2</v>
      </c>
      <c r="D9" s="20">
        <v>3.0980778716709019E-2</v>
      </c>
      <c r="E9" s="20">
        <v>1.982312843625679E-2</v>
      </c>
      <c r="G9" s="20">
        <v>2.5302407130989728E-2</v>
      </c>
      <c r="H9" s="20">
        <v>5.5113463723661917E-2</v>
      </c>
      <c r="I9" s="20">
        <v>2.5047490095957262E-2</v>
      </c>
      <c r="J9" s="20">
        <v>8.8270798211200138E-3</v>
      </c>
      <c r="K9" s="20">
        <v>2.8779082440585649E-2</v>
      </c>
      <c r="L9" s="20">
        <v>1.208249525393146E-2</v>
      </c>
      <c r="N9" s="20">
        <v>1.7737488305184509E-2</v>
      </c>
      <c r="O9" s="20">
        <v>1.450431231671007E-2</v>
      </c>
      <c r="P9" s="20">
        <v>2.0162882272203371E-2</v>
      </c>
      <c r="Q9" s="20">
        <v>2.7339694300224739E-2</v>
      </c>
      <c r="R9" s="20">
        <v>3.3326376119340757E-2</v>
      </c>
      <c r="S9" s="20">
        <v>2.243509973117783E-2</v>
      </c>
      <c r="T9" s="20">
        <v>0</v>
      </c>
      <c r="U9" s="20">
        <v>2.078154843498891E-2</v>
      </c>
      <c r="V9" s="20">
        <v>4.1011193995365368E-2</v>
      </c>
      <c r="W9" s="20">
        <v>3.7312793594113117E-2</v>
      </c>
      <c r="X9" s="20">
        <v>1.321711413353528E-2</v>
      </c>
      <c r="Y9" s="20">
        <v>2.4049573787275839E-2</v>
      </c>
      <c r="AA9" s="20">
        <v>3.5647925382567697E-2</v>
      </c>
      <c r="AB9" s="20">
        <v>2.340927108508261E-2</v>
      </c>
      <c r="AC9" s="20">
        <v>2.7995953125459019E-2</v>
      </c>
      <c r="AD9" s="20">
        <v>1.379581404171893E-2</v>
      </c>
      <c r="AF9" s="20">
        <v>2.8576240257099841E-2</v>
      </c>
      <c r="AG9" s="20">
        <v>3.970439004776969E-2</v>
      </c>
      <c r="AH9" s="20">
        <v>7.819004747636157E-3</v>
      </c>
      <c r="AI9" s="20">
        <v>2.6365987407508649E-2</v>
      </c>
      <c r="AJ9" s="20">
        <v>1.211993332329867E-2</v>
      </c>
      <c r="AK9" s="20">
        <v>1.856466828708048E-2</v>
      </c>
      <c r="AL9" s="20">
        <v>0</v>
      </c>
      <c r="AM9" s="20">
        <v>1.526643723165399E-2</v>
      </c>
      <c r="AO9" s="20">
        <v>3.8090845724106821E-2</v>
      </c>
      <c r="AP9" s="20">
        <v>4.4212994304206152E-2</v>
      </c>
      <c r="AQ9" s="20">
        <v>7.1221106981772808E-3</v>
      </c>
      <c r="AR9" s="20">
        <v>1.9899734780069119E-2</v>
      </c>
      <c r="AS9" s="20">
        <v>2.1301686588323342E-2</v>
      </c>
      <c r="AT9" s="20">
        <v>1.5888012869634208E-2</v>
      </c>
      <c r="AU9" s="20">
        <v>0</v>
      </c>
      <c r="AV9" s="20">
        <v>0</v>
      </c>
      <c r="AW9" s="20">
        <v>9.6708659400755424E-3</v>
      </c>
    </row>
    <row r="10" spans="2:51" ht="19" customHeight="1" x14ac:dyDescent="0.35">
      <c r="B10" s="22" t="s">
        <v>80</v>
      </c>
      <c r="C10" s="20">
        <v>7.3825920032524181E-2</v>
      </c>
      <c r="D10" s="20">
        <v>8.4513662318369182E-2</v>
      </c>
      <c r="E10" s="20">
        <v>6.2989415191037484E-2</v>
      </c>
      <c r="G10" s="20">
        <v>5.3946694238778903E-2</v>
      </c>
      <c r="H10" s="20">
        <v>9.1354998094951068E-2</v>
      </c>
      <c r="I10" s="20">
        <v>7.6557110713826593E-2</v>
      </c>
      <c r="J10" s="20">
        <v>5.4552368539638713E-2</v>
      </c>
      <c r="K10" s="20">
        <v>6.8926975440561977E-2</v>
      </c>
      <c r="L10" s="20">
        <v>8.9430407414778409E-2</v>
      </c>
      <c r="N10" s="20">
        <v>6.4374755846764498E-2</v>
      </c>
      <c r="O10" s="20">
        <v>6.3286391473197687E-2</v>
      </c>
      <c r="P10" s="20">
        <v>2.3958875706032601E-2</v>
      </c>
      <c r="Q10" s="20">
        <v>7.6692544517014793E-2</v>
      </c>
      <c r="R10" s="20">
        <v>7.7031174118410137E-2</v>
      </c>
      <c r="S10" s="20">
        <v>4.588244962683969E-2</v>
      </c>
      <c r="T10" s="20">
        <v>7.2182579387804729E-2</v>
      </c>
      <c r="U10" s="20">
        <v>9.6361805687674246E-2</v>
      </c>
      <c r="V10" s="20">
        <v>0.10936074601946311</v>
      </c>
      <c r="W10" s="20">
        <v>7.203143213906707E-2</v>
      </c>
      <c r="X10" s="20">
        <v>7.8269326928247326E-2</v>
      </c>
      <c r="Y10" s="20">
        <v>5.6299498700161037E-2</v>
      </c>
      <c r="AA10" s="20">
        <v>0.1211914992478238</v>
      </c>
      <c r="AB10" s="20">
        <v>6.5190122690376551E-2</v>
      </c>
      <c r="AC10" s="20">
        <v>5.5322991897555497E-2</v>
      </c>
      <c r="AD10" s="20">
        <v>4.8442062144278347E-2</v>
      </c>
      <c r="AF10" s="20">
        <v>7.3437441435885223E-2</v>
      </c>
      <c r="AG10" s="20">
        <v>0.1151197223369054</v>
      </c>
      <c r="AH10" s="20">
        <v>9.5149505061252512E-2</v>
      </c>
      <c r="AI10" s="20">
        <v>3.5992869306248988E-2</v>
      </c>
      <c r="AJ10" s="20">
        <v>6.1120971515413909E-2</v>
      </c>
      <c r="AK10" s="20">
        <v>6.5181502132700728E-2</v>
      </c>
      <c r="AL10" s="20">
        <v>0</v>
      </c>
      <c r="AM10" s="20">
        <v>2.2538355487635001E-2</v>
      </c>
      <c r="AO10" s="20">
        <v>7.7062941681192168E-2</v>
      </c>
      <c r="AP10" s="20">
        <v>0.1253327902938271</v>
      </c>
      <c r="AQ10" s="20">
        <v>9.1204799070456768E-2</v>
      </c>
      <c r="AR10" s="20">
        <v>5.4174311017037888E-2</v>
      </c>
      <c r="AS10" s="20">
        <v>5.369580285249323E-2</v>
      </c>
      <c r="AT10" s="20">
        <v>5.1726083348387422E-2</v>
      </c>
      <c r="AU10" s="20">
        <v>3.3024876608953348E-2</v>
      </c>
      <c r="AV10" s="20">
        <v>2.6849519160605091E-2</v>
      </c>
      <c r="AW10" s="20">
        <v>2.0267683048155599E-2</v>
      </c>
    </row>
    <row r="11" spans="2:51" ht="19" customHeight="1" x14ac:dyDescent="0.35">
      <c r="B11" s="22" t="s">
        <v>81</v>
      </c>
      <c r="C11" s="20">
        <v>9.521216131195262E-2</v>
      </c>
      <c r="D11" s="20">
        <v>0.1065651698788084</v>
      </c>
      <c r="E11" s="20">
        <v>8.4617856214719234E-2</v>
      </c>
      <c r="G11" s="20">
        <v>9.863790042362168E-2</v>
      </c>
      <c r="H11" s="20">
        <v>7.3749729425235458E-2</v>
      </c>
      <c r="I11" s="20">
        <v>0.10455823710489009</v>
      </c>
      <c r="J11" s="20">
        <v>8.0849404244119849E-2</v>
      </c>
      <c r="K11" s="20">
        <v>8.4336682505404395E-2</v>
      </c>
      <c r="L11" s="20">
        <v>0.1217544366145695</v>
      </c>
      <c r="N11" s="20">
        <v>5.7072546509956891E-2</v>
      </c>
      <c r="O11" s="20">
        <v>3.1326150362722481E-2</v>
      </c>
      <c r="P11" s="20">
        <v>8.9026309697862779E-2</v>
      </c>
      <c r="Q11" s="20">
        <v>6.053861089784969E-2</v>
      </c>
      <c r="R11" s="20">
        <v>9.7947024690501205E-2</v>
      </c>
      <c r="S11" s="20">
        <v>0.1061370072132303</v>
      </c>
      <c r="T11" s="20">
        <v>7.9920969479357284E-2</v>
      </c>
      <c r="U11" s="20">
        <v>0.1119412465859532</v>
      </c>
      <c r="V11" s="20">
        <v>0.13199361544015381</v>
      </c>
      <c r="W11" s="20">
        <v>7.6653249073506721E-2</v>
      </c>
      <c r="X11" s="20">
        <v>0.1124756322239916</v>
      </c>
      <c r="Y11" s="20">
        <v>0.1100885089486105</v>
      </c>
      <c r="AA11" s="20">
        <v>0.12202573203278851</v>
      </c>
      <c r="AB11" s="20">
        <v>0.11028040809797771</v>
      </c>
      <c r="AC11" s="20">
        <v>8.4361411018651161E-2</v>
      </c>
      <c r="AD11" s="20">
        <v>6.0798339812893863E-2</v>
      </c>
      <c r="AF11" s="20">
        <v>0.1208482514663229</v>
      </c>
      <c r="AG11" s="20">
        <v>0.1196577049757466</v>
      </c>
      <c r="AH11" s="20">
        <v>0.11632099114626319</v>
      </c>
      <c r="AI11" s="20">
        <v>9.7413571740294108E-2</v>
      </c>
      <c r="AJ11" s="20">
        <v>7.0088903400539665E-2</v>
      </c>
      <c r="AK11" s="20">
        <v>2.0301721037130668E-2</v>
      </c>
      <c r="AL11" s="20">
        <v>5.6629681541217489E-2</v>
      </c>
      <c r="AM11" s="20">
        <v>5.4451500910329152E-2</v>
      </c>
      <c r="AO11" s="20">
        <v>0.1182124098478302</v>
      </c>
      <c r="AP11" s="20">
        <v>0.13251271612040649</v>
      </c>
      <c r="AQ11" s="20">
        <v>0.12156712207983469</v>
      </c>
      <c r="AR11" s="20">
        <v>7.8784716672190572E-2</v>
      </c>
      <c r="AS11" s="20">
        <v>7.137759908764095E-2</v>
      </c>
      <c r="AT11" s="20">
        <v>5.4666954342296202E-2</v>
      </c>
      <c r="AU11" s="20">
        <v>3.123871789490134E-2</v>
      </c>
      <c r="AV11" s="20">
        <v>6.23153074310226E-2</v>
      </c>
      <c r="AW11" s="20">
        <v>6.2934717053810735E-2</v>
      </c>
    </row>
    <row r="12" spans="2:51" ht="19" customHeight="1" x14ac:dyDescent="0.35">
      <c r="B12" s="22" t="s">
        <v>82</v>
      </c>
      <c r="C12" s="20">
        <v>0.2896186173206739</v>
      </c>
      <c r="D12" s="20">
        <v>0.29917344591615952</v>
      </c>
      <c r="E12" s="20">
        <v>0.28008148099681079</v>
      </c>
      <c r="G12" s="20">
        <v>0.26611672444641588</v>
      </c>
      <c r="H12" s="20">
        <v>0.25803986635156401</v>
      </c>
      <c r="I12" s="20">
        <v>0.32814456882737031</v>
      </c>
      <c r="J12" s="20">
        <v>0.29602070680468612</v>
      </c>
      <c r="K12" s="20">
        <v>0.27909945999458491</v>
      </c>
      <c r="L12" s="20">
        <v>0.30166949285229522</v>
      </c>
      <c r="N12" s="20">
        <v>0.30002903645399581</v>
      </c>
      <c r="O12" s="20">
        <v>0.26702235230295918</v>
      </c>
      <c r="P12" s="20">
        <v>0.27901703014740242</v>
      </c>
      <c r="Q12" s="20">
        <v>0.25556026646356028</v>
      </c>
      <c r="R12" s="20">
        <v>0.26566582023158553</v>
      </c>
      <c r="S12" s="20">
        <v>0.33601128723990592</v>
      </c>
      <c r="T12" s="20">
        <v>0.29551848455024932</v>
      </c>
      <c r="U12" s="20">
        <v>0.31038744604196861</v>
      </c>
      <c r="V12" s="20">
        <v>0.29831184656141002</v>
      </c>
      <c r="W12" s="20">
        <v>0.24930822619572041</v>
      </c>
      <c r="X12" s="20">
        <v>0.31287726370107921</v>
      </c>
      <c r="Y12" s="20">
        <v>0.29475648704505808</v>
      </c>
      <c r="AA12" s="20">
        <v>0.26407265379591938</v>
      </c>
      <c r="AB12" s="20">
        <v>0.32041634187327778</v>
      </c>
      <c r="AC12" s="20">
        <v>0.29507681211659947</v>
      </c>
      <c r="AD12" s="20">
        <v>0.27752944670735469</v>
      </c>
      <c r="AF12" s="20">
        <v>0.2843649637575707</v>
      </c>
      <c r="AG12" s="20">
        <v>0.33442933046079348</v>
      </c>
      <c r="AH12" s="20">
        <v>0.31311621231679798</v>
      </c>
      <c r="AI12" s="20">
        <v>0.23750107133463841</v>
      </c>
      <c r="AJ12" s="20">
        <v>0.2480596440741582</v>
      </c>
      <c r="AK12" s="20">
        <v>0.27403703084607289</v>
      </c>
      <c r="AL12" s="20">
        <v>0.21201351840769919</v>
      </c>
      <c r="AM12" s="20">
        <v>0.25993047930664698</v>
      </c>
      <c r="AO12" s="20">
        <v>0.27553141883452831</v>
      </c>
      <c r="AP12" s="20">
        <v>0.36135882393306717</v>
      </c>
      <c r="AQ12" s="20">
        <v>0.34549893549691191</v>
      </c>
      <c r="AR12" s="20">
        <v>0.22643125152980489</v>
      </c>
      <c r="AS12" s="20">
        <v>0.24221189069248719</v>
      </c>
      <c r="AT12" s="20">
        <v>0.31835917722649909</v>
      </c>
      <c r="AU12" s="20">
        <v>0.20801806400525</v>
      </c>
      <c r="AV12" s="20">
        <v>0.32196925298865192</v>
      </c>
      <c r="AW12" s="20">
        <v>0.21853817514773849</v>
      </c>
    </row>
    <row r="13" spans="2:51" ht="19" customHeight="1" x14ac:dyDescent="0.35">
      <c r="B13" s="22" t="s">
        <v>83</v>
      </c>
      <c r="C13" s="20">
        <v>0.1061562818498003</v>
      </c>
      <c r="D13" s="20">
        <v>0.1022313764397519</v>
      </c>
      <c r="E13" s="20">
        <v>0.11059744775864271</v>
      </c>
      <c r="G13" s="20">
        <v>0.1028651643624216</v>
      </c>
      <c r="H13" s="20">
        <v>0.1149147965081721</v>
      </c>
      <c r="I13" s="20">
        <v>7.5237611842138508E-2</v>
      </c>
      <c r="J13" s="20">
        <v>0.1069998479113308</v>
      </c>
      <c r="K13" s="20">
        <v>0.12607888096460379</v>
      </c>
      <c r="L13" s="20">
        <v>0.1121136016909496</v>
      </c>
      <c r="N13" s="20">
        <v>8.9856090072533895E-2</v>
      </c>
      <c r="O13" s="20">
        <v>7.6252784809325042E-2</v>
      </c>
      <c r="P13" s="20">
        <v>8.8892569213941341E-2</v>
      </c>
      <c r="Q13" s="20">
        <v>0.1615108409762154</v>
      </c>
      <c r="R13" s="20">
        <v>0.13934857984568899</v>
      </c>
      <c r="S13" s="20">
        <v>8.7109814354533549E-2</v>
      </c>
      <c r="T13" s="20">
        <v>7.2874773740600959E-2</v>
      </c>
      <c r="U13" s="20">
        <v>0.1005243562831533</v>
      </c>
      <c r="V13" s="20">
        <v>0.1159645761084806</v>
      </c>
      <c r="W13" s="20">
        <v>0.12985785957359619</v>
      </c>
      <c r="X13" s="20">
        <v>7.4545353701876343E-2</v>
      </c>
      <c r="Y13" s="20">
        <v>0.10385287644225311</v>
      </c>
      <c r="AA13" s="20">
        <v>0.1068500058264223</v>
      </c>
      <c r="AB13" s="20">
        <v>8.9958634264634296E-2</v>
      </c>
      <c r="AC13" s="20">
        <v>0.1211740580563157</v>
      </c>
      <c r="AD13" s="20">
        <v>0.1075614235377052</v>
      </c>
      <c r="AF13" s="20">
        <v>0.14789684381286061</v>
      </c>
      <c r="AG13" s="20">
        <v>9.081513321027139E-2</v>
      </c>
      <c r="AH13" s="20">
        <v>0.1186469280162611</v>
      </c>
      <c r="AI13" s="20">
        <v>0.14935294894975129</v>
      </c>
      <c r="AJ13" s="20">
        <v>9.7560419624809533E-2</v>
      </c>
      <c r="AK13" s="20">
        <v>0.10052435131602271</v>
      </c>
      <c r="AL13" s="20">
        <v>0</v>
      </c>
      <c r="AM13" s="20">
        <v>9.7472147239903897E-2</v>
      </c>
      <c r="AO13" s="20">
        <v>0.14507137278284521</v>
      </c>
      <c r="AP13" s="20">
        <v>8.1906824498216665E-2</v>
      </c>
      <c r="AQ13" s="20">
        <v>0.1274306836310039</v>
      </c>
      <c r="AR13" s="20">
        <v>0.10260209363568849</v>
      </c>
      <c r="AS13" s="20">
        <v>0.1226581581429909</v>
      </c>
      <c r="AT13" s="20">
        <v>0.1214730607215594</v>
      </c>
      <c r="AU13" s="20">
        <v>2.794673820424735E-2</v>
      </c>
      <c r="AV13" s="20">
        <v>7.1634812765163286E-2</v>
      </c>
      <c r="AW13" s="20">
        <v>0.13084040592755261</v>
      </c>
    </row>
    <row r="14" spans="2:51" ht="19" customHeight="1" x14ac:dyDescent="0.35">
      <c r="B14" s="22" t="s">
        <v>84</v>
      </c>
      <c r="C14" s="20">
        <v>7.8652560211412315E-2</v>
      </c>
      <c r="D14" s="20">
        <v>8.2897988697160668E-2</v>
      </c>
      <c r="E14" s="20">
        <v>7.4931839376069134E-2</v>
      </c>
      <c r="G14" s="20">
        <v>8.521010079675774E-2</v>
      </c>
      <c r="H14" s="20">
        <v>8.4606255653190549E-2</v>
      </c>
      <c r="I14" s="20">
        <v>5.489733809604206E-2</v>
      </c>
      <c r="J14" s="20">
        <v>8.0154714027325352E-2</v>
      </c>
      <c r="K14" s="20">
        <v>6.730461254549043E-2</v>
      </c>
      <c r="L14" s="20">
        <v>9.5127112693110277E-2</v>
      </c>
      <c r="N14" s="20">
        <v>0.10910456500756049</v>
      </c>
      <c r="O14" s="20">
        <v>9.3269759402990218E-2</v>
      </c>
      <c r="P14" s="20">
        <v>6.2788103505504692E-2</v>
      </c>
      <c r="Q14" s="20">
        <v>6.2847321860588098E-2</v>
      </c>
      <c r="R14" s="20">
        <v>9.2363225968955534E-2</v>
      </c>
      <c r="S14" s="20">
        <v>6.6327866276719591E-2</v>
      </c>
      <c r="T14" s="20">
        <v>9.5045063337694149E-2</v>
      </c>
      <c r="U14" s="20">
        <v>8.951906279358221E-2</v>
      </c>
      <c r="V14" s="20">
        <v>5.9957122913735943E-2</v>
      </c>
      <c r="W14" s="20">
        <v>8.0273543015517951E-2</v>
      </c>
      <c r="X14" s="20">
        <v>8.0666574955394379E-2</v>
      </c>
      <c r="Y14" s="20">
        <v>5.4718081700884907E-2</v>
      </c>
      <c r="AA14" s="20">
        <v>8.3085439474888806E-2</v>
      </c>
      <c r="AB14" s="20">
        <v>6.2154773137295463E-2</v>
      </c>
      <c r="AC14" s="20">
        <v>7.4239805540228188E-2</v>
      </c>
      <c r="AD14" s="20">
        <v>9.5469626762826887E-2</v>
      </c>
      <c r="AF14" s="20">
        <v>8.4187166342650416E-2</v>
      </c>
      <c r="AG14" s="20">
        <v>6.3673143572345367E-2</v>
      </c>
      <c r="AH14" s="20">
        <v>6.8033386324963932E-2</v>
      </c>
      <c r="AI14" s="20">
        <v>0.10497640738892169</v>
      </c>
      <c r="AJ14" s="20">
        <v>0.1230401352376617</v>
      </c>
      <c r="AK14" s="20">
        <v>9.7958437422805966E-2</v>
      </c>
      <c r="AL14" s="20">
        <v>0.1196368280705776</v>
      </c>
      <c r="AM14" s="20">
        <v>6.0397011724093667E-2</v>
      </c>
      <c r="AO14" s="20">
        <v>7.6983693224775565E-2</v>
      </c>
      <c r="AP14" s="20">
        <v>4.8019519687692337E-2</v>
      </c>
      <c r="AQ14" s="20">
        <v>5.5882678142298491E-2</v>
      </c>
      <c r="AR14" s="20">
        <v>0.1145961331277395</v>
      </c>
      <c r="AS14" s="20">
        <v>0.1061840605386478</v>
      </c>
      <c r="AT14" s="20">
        <v>9.9936385882686191E-2</v>
      </c>
      <c r="AU14" s="20">
        <v>7.018324182576105E-2</v>
      </c>
      <c r="AV14" s="20">
        <v>6.9988321047403851E-2</v>
      </c>
      <c r="AW14" s="20">
        <v>9.164061409238089E-2</v>
      </c>
    </row>
    <row r="15" spans="2:51" ht="19" customHeight="1" x14ac:dyDescent="0.35">
      <c r="B15" s="22" t="s">
        <v>85</v>
      </c>
      <c r="C15" s="20">
        <v>0.1378601416581576</v>
      </c>
      <c r="D15" s="20">
        <v>0.16927161386702791</v>
      </c>
      <c r="E15" s="20">
        <v>0.1078448678287602</v>
      </c>
      <c r="G15" s="20">
        <v>9.0073907919178672E-2</v>
      </c>
      <c r="H15" s="20">
        <v>0.1317120234531699</v>
      </c>
      <c r="I15" s="20">
        <v>9.8402534574582368E-2</v>
      </c>
      <c r="J15" s="20">
        <v>0.17724735480340589</v>
      </c>
      <c r="K15" s="20">
        <v>0.17492567275445009</v>
      </c>
      <c r="L15" s="20">
        <v>0.149741810560125</v>
      </c>
      <c r="N15" s="20">
        <v>0.16707069359240739</v>
      </c>
      <c r="O15" s="20">
        <v>0.14613785219298761</v>
      </c>
      <c r="P15" s="20">
        <v>0.1476125840262997</v>
      </c>
      <c r="Q15" s="20">
        <v>0.119928942525428</v>
      </c>
      <c r="R15" s="20">
        <v>0.14056067504662101</v>
      </c>
      <c r="S15" s="20">
        <v>9.53211581924161E-2</v>
      </c>
      <c r="T15" s="20">
        <v>0.16596998216869061</v>
      </c>
      <c r="U15" s="20">
        <v>0.13573681847547411</v>
      </c>
      <c r="V15" s="20">
        <v>0.11731660227277529</v>
      </c>
      <c r="W15" s="20">
        <v>0.12902770775363989</v>
      </c>
      <c r="X15" s="20">
        <v>0.1171509215671771</v>
      </c>
      <c r="Y15" s="20">
        <v>0.18625632049533339</v>
      </c>
      <c r="AA15" s="20">
        <v>0.13302767455932649</v>
      </c>
      <c r="AB15" s="20">
        <v>9.9806970426971037E-2</v>
      </c>
      <c r="AC15" s="20">
        <v>0.17384638546569189</v>
      </c>
      <c r="AD15" s="20">
        <v>0.15200115355939001</v>
      </c>
      <c r="AF15" s="20">
        <v>0.15165052452914041</v>
      </c>
      <c r="AG15" s="20">
        <v>8.6421619084387641E-2</v>
      </c>
      <c r="AH15" s="20">
        <v>7.0293187920134698E-2</v>
      </c>
      <c r="AI15" s="20">
        <v>0.11789515105137691</v>
      </c>
      <c r="AJ15" s="20">
        <v>0.30741814119712202</v>
      </c>
      <c r="AK15" s="20">
        <v>0.2215696262316178</v>
      </c>
      <c r="AL15" s="20">
        <v>8.2709032169325666E-2</v>
      </c>
      <c r="AM15" s="20">
        <v>0.1236029966312758</v>
      </c>
      <c r="AO15" s="20">
        <v>0.1331432265979838</v>
      </c>
      <c r="AP15" s="20">
        <v>5.3847514718340983E-2</v>
      </c>
      <c r="AQ15" s="20">
        <v>6.3331761501411621E-2</v>
      </c>
      <c r="AR15" s="20">
        <v>0.1356850810337758</v>
      </c>
      <c r="AS15" s="20">
        <v>0.25115597627712449</v>
      </c>
      <c r="AT15" s="20">
        <v>0.1849597153611989</v>
      </c>
      <c r="AU15" s="20">
        <v>0.122536548376075</v>
      </c>
      <c r="AV15" s="20">
        <v>9.7716457756405598E-2</v>
      </c>
      <c r="AW15" s="20">
        <v>0.26238776892583199</v>
      </c>
    </row>
    <row r="16" spans="2:51" ht="19" customHeight="1" x14ac:dyDescent="0.35">
      <c r="B16" s="22" t="s">
        <v>86</v>
      </c>
      <c r="C16" s="20">
        <v>0.19339982761837721</v>
      </c>
      <c r="D16" s="20">
        <v>0.12436596416601341</v>
      </c>
      <c r="E16" s="20">
        <v>0.25911396419770361</v>
      </c>
      <c r="G16" s="20">
        <v>0.27784710068183588</v>
      </c>
      <c r="H16" s="20">
        <v>0.19050886679005491</v>
      </c>
      <c r="I16" s="20">
        <v>0.23715510874519291</v>
      </c>
      <c r="J16" s="20">
        <v>0.1953485238483732</v>
      </c>
      <c r="K16" s="20">
        <v>0.17054863335431891</v>
      </c>
      <c r="L16" s="20">
        <v>0.11808064292024049</v>
      </c>
      <c r="N16" s="20">
        <v>0.19475482421159651</v>
      </c>
      <c r="O16" s="20">
        <v>0.30820039713910757</v>
      </c>
      <c r="P16" s="20">
        <v>0.28854164543075289</v>
      </c>
      <c r="Q16" s="20">
        <v>0.23558177845911901</v>
      </c>
      <c r="R16" s="20">
        <v>0.1537571239788966</v>
      </c>
      <c r="S16" s="20">
        <v>0.24077531736517679</v>
      </c>
      <c r="T16" s="20">
        <v>0.21848814733560309</v>
      </c>
      <c r="U16" s="20">
        <v>0.13474771569720531</v>
      </c>
      <c r="V16" s="20">
        <v>0.12608429668861609</v>
      </c>
      <c r="W16" s="20">
        <v>0.22553518865483849</v>
      </c>
      <c r="X16" s="20">
        <v>0.2107978127886988</v>
      </c>
      <c r="Y16" s="20">
        <v>0.1699786528804231</v>
      </c>
      <c r="AA16" s="20">
        <v>0.134099069680263</v>
      </c>
      <c r="AB16" s="20">
        <v>0.2287834784243844</v>
      </c>
      <c r="AC16" s="20">
        <v>0.1679825827794989</v>
      </c>
      <c r="AD16" s="20">
        <v>0.24440213343383199</v>
      </c>
      <c r="AF16" s="20">
        <v>0.1090385683984699</v>
      </c>
      <c r="AG16" s="20">
        <v>0.15017895631178049</v>
      </c>
      <c r="AH16" s="20">
        <v>0.21062078446669019</v>
      </c>
      <c r="AI16" s="20">
        <v>0.2305019928212601</v>
      </c>
      <c r="AJ16" s="20">
        <v>8.0591851626996405E-2</v>
      </c>
      <c r="AK16" s="20">
        <v>0.20186266272656861</v>
      </c>
      <c r="AL16" s="20">
        <v>0.52901093981118008</v>
      </c>
      <c r="AM16" s="20">
        <v>0.36634107146846151</v>
      </c>
      <c r="AO16" s="20">
        <v>0.13590409130673789</v>
      </c>
      <c r="AP16" s="20">
        <v>0.15280881644424299</v>
      </c>
      <c r="AQ16" s="20">
        <v>0.18796190937990551</v>
      </c>
      <c r="AR16" s="20">
        <v>0.26782667820369399</v>
      </c>
      <c r="AS16" s="20">
        <v>0.13141482582029201</v>
      </c>
      <c r="AT16" s="20">
        <v>0.15299061024773861</v>
      </c>
      <c r="AU16" s="20">
        <v>0.50705181308481184</v>
      </c>
      <c r="AV16" s="20">
        <v>0.34952632885074758</v>
      </c>
      <c r="AW16" s="20">
        <v>0.2037197698644542</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93</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2.564451405933137E-2</v>
      </c>
      <c r="D9" s="20">
        <v>2.83288892276994E-2</v>
      </c>
      <c r="E9" s="20">
        <v>2.2382548007156999E-2</v>
      </c>
      <c r="G9" s="20">
        <v>1.5382810432753739E-2</v>
      </c>
      <c r="H9" s="20">
        <v>4.834284342823443E-2</v>
      </c>
      <c r="I9" s="20">
        <v>2.1416437495059181E-2</v>
      </c>
      <c r="J9" s="20">
        <v>2.6574560500100639E-2</v>
      </c>
      <c r="K9" s="20">
        <v>2.8609249499888391E-2</v>
      </c>
      <c r="L9" s="20">
        <v>1.467667364925492E-2</v>
      </c>
      <c r="N9" s="20">
        <v>1.2743308268697131E-2</v>
      </c>
      <c r="O9" s="20">
        <v>1.511329681715224E-2</v>
      </c>
      <c r="P9" s="20">
        <v>1.9751507773011611E-2</v>
      </c>
      <c r="Q9" s="20">
        <v>1.0715240395911121E-2</v>
      </c>
      <c r="R9" s="20">
        <v>3.2008356075482511E-2</v>
      </c>
      <c r="S9" s="20">
        <v>2.0734068585796909E-2</v>
      </c>
      <c r="T9" s="20">
        <v>0</v>
      </c>
      <c r="U9" s="20">
        <v>2.018372864351332E-2</v>
      </c>
      <c r="V9" s="20">
        <v>4.1941474918512203E-2</v>
      </c>
      <c r="W9" s="20">
        <v>3.1065172246290979E-2</v>
      </c>
      <c r="X9" s="20">
        <v>2.6138433156847111E-2</v>
      </c>
      <c r="Y9" s="20">
        <v>4.0450978952417921E-2</v>
      </c>
      <c r="AA9" s="20">
        <v>2.3606073050922261E-2</v>
      </c>
      <c r="AB9" s="20">
        <v>2.3079422316828899E-2</v>
      </c>
      <c r="AC9" s="20">
        <v>2.525891246910526E-2</v>
      </c>
      <c r="AD9" s="20">
        <v>3.1038008072531289E-2</v>
      </c>
      <c r="AF9" s="20">
        <v>2.6505045483239651E-2</v>
      </c>
      <c r="AG9" s="20">
        <v>4.5181053054887163E-2</v>
      </c>
      <c r="AH9" s="20">
        <v>1.7104512872329281E-2</v>
      </c>
      <c r="AI9" s="20">
        <v>3.4485421857627138E-2</v>
      </c>
      <c r="AJ9" s="20">
        <v>1.4718945061976419E-2</v>
      </c>
      <c r="AK9" s="20">
        <v>0</v>
      </c>
      <c r="AL9" s="20">
        <v>0</v>
      </c>
      <c r="AM9" s="20">
        <v>5.0511522846784403E-3</v>
      </c>
      <c r="AO9" s="20">
        <v>2.413463944369142E-2</v>
      </c>
      <c r="AP9" s="20">
        <v>4.3683966213926617E-2</v>
      </c>
      <c r="AQ9" s="20">
        <v>1.41579302608513E-2</v>
      </c>
      <c r="AR9" s="20">
        <v>4.2251726325268107E-2</v>
      </c>
      <c r="AS9" s="20">
        <v>1.6055001143052191E-2</v>
      </c>
      <c r="AT9" s="20">
        <v>0</v>
      </c>
      <c r="AU9" s="20">
        <v>1.15859765367902E-2</v>
      </c>
      <c r="AV9" s="20">
        <v>1.359077443802169E-2</v>
      </c>
      <c r="AW9" s="20">
        <v>1.0076911213699099E-2</v>
      </c>
    </row>
    <row r="10" spans="2:51" ht="19" customHeight="1" x14ac:dyDescent="0.35">
      <c r="B10" s="22" t="s">
        <v>80</v>
      </c>
      <c r="C10" s="20">
        <v>8.0652029416888302E-2</v>
      </c>
      <c r="D10" s="20">
        <v>9.3311111166553398E-2</v>
      </c>
      <c r="E10" s="20">
        <v>6.869610412433029E-2</v>
      </c>
      <c r="G10" s="20">
        <v>6.4683976275979729E-2</v>
      </c>
      <c r="H10" s="20">
        <v>9.2320995690299043E-2</v>
      </c>
      <c r="I10" s="20">
        <v>9.2762412991418047E-2</v>
      </c>
      <c r="J10" s="20">
        <v>9.5821749933107214E-2</v>
      </c>
      <c r="K10" s="20">
        <v>7.5334267166088695E-2</v>
      </c>
      <c r="L10" s="20">
        <v>6.3323135382361465E-2</v>
      </c>
      <c r="N10" s="20">
        <v>6.8219586911241109E-2</v>
      </c>
      <c r="O10" s="20">
        <v>1.4255270733970919E-2</v>
      </c>
      <c r="P10" s="20">
        <v>0.10203015647471721</v>
      </c>
      <c r="Q10" s="20">
        <v>9.2889917269833505E-2</v>
      </c>
      <c r="R10" s="20">
        <v>7.4586559754482848E-2</v>
      </c>
      <c r="S10" s="20">
        <v>0.1031664513214488</v>
      </c>
      <c r="T10" s="20">
        <v>7.1408416366501651E-2</v>
      </c>
      <c r="U10" s="20">
        <v>7.5383094008646345E-2</v>
      </c>
      <c r="V10" s="20">
        <v>0.1115594591934732</v>
      </c>
      <c r="W10" s="20">
        <v>5.3392324545775263E-2</v>
      </c>
      <c r="X10" s="20">
        <v>9.5556969516761764E-2</v>
      </c>
      <c r="Y10" s="20">
        <v>7.5877948567943929E-2</v>
      </c>
      <c r="AA10" s="20">
        <v>0.13243396468572211</v>
      </c>
      <c r="AB10" s="20">
        <v>6.5120242645124213E-2</v>
      </c>
      <c r="AC10" s="20">
        <v>6.8937512580968363E-2</v>
      </c>
      <c r="AD10" s="20">
        <v>5.1748491056965003E-2</v>
      </c>
      <c r="AF10" s="20">
        <v>5.2952167532498803E-2</v>
      </c>
      <c r="AG10" s="20">
        <v>0.1467798381698982</v>
      </c>
      <c r="AH10" s="20">
        <v>0.1145385714384555</v>
      </c>
      <c r="AI10" s="20">
        <v>5.3492194782076147E-2</v>
      </c>
      <c r="AJ10" s="20">
        <v>3.1632700968217263E-2</v>
      </c>
      <c r="AK10" s="20">
        <v>0.1026401092207116</v>
      </c>
      <c r="AL10" s="20">
        <v>0</v>
      </c>
      <c r="AM10" s="20">
        <v>2.31575335057463E-2</v>
      </c>
      <c r="AO10" s="20">
        <v>6.1317780204649633E-2</v>
      </c>
      <c r="AP10" s="20">
        <v>0.17478084973902769</v>
      </c>
      <c r="AQ10" s="20">
        <v>0.1149528085818869</v>
      </c>
      <c r="AR10" s="20">
        <v>6.2602473677969853E-2</v>
      </c>
      <c r="AS10" s="20">
        <v>2.9165583942755501E-2</v>
      </c>
      <c r="AT10" s="20">
        <v>6.8815478665212038E-2</v>
      </c>
      <c r="AU10" s="20">
        <v>1.069600654225351E-2</v>
      </c>
      <c r="AV10" s="20">
        <v>2.4884306629706341E-2</v>
      </c>
      <c r="AW10" s="20">
        <v>2.1301062234825141E-2</v>
      </c>
    </row>
    <row r="11" spans="2:51" ht="19" customHeight="1" x14ac:dyDescent="0.35">
      <c r="B11" s="22" t="s">
        <v>81</v>
      </c>
      <c r="C11" s="20">
        <v>0.1176579539876432</v>
      </c>
      <c r="D11" s="20">
        <v>0.12490848038092919</v>
      </c>
      <c r="E11" s="20">
        <v>0.11121023362841689</v>
      </c>
      <c r="G11" s="20">
        <v>0.1227118792303747</v>
      </c>
      <c r="H11" s="20">
        <v>0.13965397383904141</v>
      </c>
      <c r="I11" s="20">
        <v>0.1221658196837134</v>
      </c>
      <c r="J11" s="20">
        <v>0.1049427328366124</v>
      </c>
      <c r="K11" s="20">
        <v>9.893685222064931E-2</v>
      </c>
      <c r="L11" s="20">
        <v>0.1156638727013867</v>
      </c>
      <c r="N11" s="20">
        <v>9.2354272487896322E-2</v>
      </c>
      <c r="O11" s="20">
        <v>0.15947117832192331</v>
      </c>
      <c r="P11" s="20">
        <v>0.1384191259121792</v>
      </c>
      <c r="Q11" s="20">
        <v>6.9680364139493689E-2</v>
      </c>
      <c r="R11" s="20">
        <v>0.1176082591729898</v>
      </c>
      <c r="S11" s="20">
        <v>0.14931342803477979</v>
      </c>
      <c r="T11" s="20">
        <v>0.1125594783361866</v>
      </c>
      <c r="U11" s="20">
        <v>0.14844921623229429</v>
      </c>
      <c r="V11" s="20">
        <v>0.10766528057357611</v>
      </c>
      <c r="W11" s="20">
        <v>8.8799590888482535E-2</v>
      </c>
      <c r="X11" s="20">
        <v>0.12712130696593579</v>
      </c>
      <c r="Y11" s="20">
        <v>0.13285413783842609</v>
      </c>
      <c r="AA11" s="20">
        <v>0.1261781573144535</v>
      </c>
      <c r="AB11" s="20">
        <v>0.1241431453962734</v>
      </c>
      <c r="AC11" s="20">
        <v>0.12987239554883789</v>
      </c>
      <c r="AD11" s="20">
        <v>9.180946188866175E-2</v>
      </c>
      <c r="AF11" s="20">
        <v>7.1599828983146985E-2</v>
      </c>
      <c r="AG11" s="20">
        <v>0.17526644466460911</v>
      </c>
      <c r="AH11" s="20">
        <v>0.15651382152809809</v>
      </c>
      <c r="AI11" s="20">
        <v>0.11417624940552711</v>
      </c>
      <c r="AJ11" s="20">
        <v>5.148984319792424E-2</v>
      </c>
      <c r="AK11" s="20">
        <v>0.1297945370979422</v>
      </c>
      <c r="AL11" s="20">
        <v>5.360115172948967E-2</v>
      </c>
      <c r="AM11" s="20">
        <v>9.3524889495330679E-2</v>
      </c>
      <c r="AO11" s="20">
        <v>6.7977557309852513E-2</v>
      </c>
      <c r="AP11" s="20">
        <v>0.1988403534135999</v>
      </c>
      <c r="AQ11" s="20">
        <v>0.16210057539197609</v>
      </c>
      <c r="AR11" s="20">
        <v>9.4887209759247429E-2</v>
      </c>
      <c r="AS11" s="20">
        <v>7.06986080645748E-2</v>
      </c>
      <c r="AT11" s="20">
        <v>0.14641032563816081</v>
      </c>
      <c r="AU11" s="20">
        <v>6.1119640433266828E-2</v>
      </c>
      <c r="AV11" s="20">
        <v>8.2024005932110913E-2</v>
      </c>
      <c r="AW11" s="20">
        <v>0.1320872812180989</v>
      </c>
    </row>
    <row r="12" spans="2:51" ht="19" customHeight="1" x14ac:dyDescent="0.35">
      <c r="B12" s="22" t="s">
        <v>82</v>
      </c>
      <c r="C12" s="20">
        <v>0.247800953051249</v>
      </c>
      <c r="D12" s="20">
        <v>0.23889078573083339</v>
      </c>
      <c r="E12" s="20">
        <v>0.25703187414442241</v>
      </c>
      <c r="G12" s="20">
        <v>0.28834137758762968</v>
      </c>
      <c r="H12" s="20">
        <v>0.3181724958258455</v>
      </c>
      <c r="I12" s="20">
        <v>0.31185089377747699</v>
      </c>
      <c r="J12" s="20">
        <v>0.2120529866289261</v>
      </c>
      <c r="K12" s="20">
        <v>0.19871097509942159</v>
      </c>
      <c r="L12" s="20">
        <v>0.17379163518725421</v>
      </c>
      <c r="N12" s="20">
        <v>0.21886990549388249</v>
      </c>
      <c r="O12" s="20">
        <v>0.28463675958927931</v>
      </c>
      <c r="P12" s="20">
        <v>0.24045411256248411</v>
      </c>
      <c r="Q12" s="20">
        <v>0.30276995161666542</v>
      </c>
      <c r="R12" s="20">
        <v>0.2441078767289058</v>
      </c>
      <c r="S12" s="20">
        <v>0.28583039980684538</v>
      </c>
      <c r="T12" s="20">
        <v>0.2504268800764059</v>
      </c>
      <c r="U12" s="20">
        <v>0.23142377972058989</v>
      </c>
      <c r="V12" s="20">
        <v>0.29168270222854648</v>
      </c>
      <c r="W12" s="20">
        <v>0.21553923097777511</v>
      </c>
      <c r="X12" s="20">
        <v>0.24425815875852849</v>
      </c>
      <c r="Y12" s="20">
        <v>0.21041427762289741</v>
      </c>
      <c r="AA12" s="20">
        <v>0.21357727197486739</v>
      </c>
      <c r="AB12" s="20">
        <v>0.26098297782625668</v>
      </c>
      <c r="AC12" s="20">
        <v>0.25329634011950047</v>
      </c>
      <c r="AD12" s="20">
        <v>0.26194868489005818</v>
      </c>
      <c r="AF12" s="20">
        <v>0.1564244909505762</v>
      </c>
      <c r="AG12" s="20">
        <v>0.28233525790452718</v>
      </c>
      <c r="AH12" s="20">
        <v>0.23413938378442359</v>
      </c>
      <c r="AI12" s="20">
        <v>0.34034726268909249</v>
      </c>
      <c r="AJ12" s="20">
        <v>0.16569948719066249</v>
      </c>
      <c r="AK12" s="20">
        <v>0.249706819752922</v>
      </c>
      <c r="AL12" s="20">
        <v>0.24708163984532039</v>
      </c>
      <c r="AM12" s="20">
        <v>0.29986867966871289</v>
      </c>
      <c r="AO12" s="20">
        <v>0.19377993809055641</v>
      </c>
      <c r="AP12" s="20">
        <v>0.3095172072736278</v>
      </c>
      <c r="AQ12" s="20">
        <v>0.28274286006761418</v>
      </c>
      <c r="AR12" s="20">
        <v>0.31632913346511671</v>
      </c>
      <c r="AS12" s="20">
        <v>0.1658271590539199</v>
      </c>
      <c r="AT12" s="20">
        <v>0.30541433716112421</v>
      </c>
      <c r="AU12" s="20">
        <v>0.22872218600651731</v>
      </c>
      <c r="AV12" s="20">
        <v>0.25536900009270092</v>
      </c>
      <c r="AW12" s="20">
        <v>0.23660257634713469</v>
      </c>
    </row>
    <row r="13" spans="2:51" ht="19" customHeight="1" x14ac:dyDescent="0.35">
      <c r="B13" s="22" t="s">
        <v>83</v>
      </c>
      <c r="C13" s="20">
        <v>0.12798704071517669</v>
      </c>
      <c r="D13" s="20">
        <v>0.124520516233134</v>
      </c>
      <c r="E13" s="20">
        <v>0.1311996359110113</v>
      </c>
      <c r="G13" s="20">
        <v>0.10749328203395191</v>
      </c>
      <c r="H13" s="20">
        <v>0.13379706228669569</v>
      </c>
      <c r="I13" s="20">
        <v>0.14035314407696961</v>
      </c>
      <c r="J13" s="20">
        <v>0.11831474417772959</v>
      </c>
      <c r="K13" s="20">
        <v>0.1152941887576964</v>
      </c>
      <c r="L13" s="20">
        <v>0.14324574090346059</v>
      </c>
      <c r="N13" s="20">
        <v>0.13352637996686589</v>
      </c>
      <c r="O13" s="20">
        <v>0.12731299327332621</v>
      </c>
      <c r="P13" s="20">
        <v>0.1227055391805499</v>
      </c>
      <c r="Q13" s="20">
        <v>0.14172855147649721</v>
      </c>
      <c r="R13" s="20">
        <v>0.12148336413231819</v>
      </c>
      <c r="S13" s="20">
        <v>8.8646869811610671E-2</v>
      </c>
      <c r="T13" s="20">
        <v>0.1336291486007741</v>
      </c>
      <c r="U13" s="20">
        <v>0.14165613924199461</v>
      </c>
      <c r="V13" s="20">
        <v>0.1001819052919482</v>
      </c>
      <c r="W13" s="20">
        <v>0.14914825269556209</v>
      </c>
      <c r="X13" s="20">
        <v>0.12207362209606321</v>
      </c>
      <c r="Y13" s="20">
        <v>0.1622749793327829</v>
      </c>
      <c r="AA13" s="20">
        <v>0.13123330231831451</v>
      </c>
      <c r="AB13" s="20">
        <v>0.1135123590039374</v>
      </c>
      <c r="AC13" s="20">
        <v>0.1349263026837357</v>
      </c>
      <c r="AD13" s="20">
        <v>0.13435149134315269</v>
      </c>
      <c r="AF13" s="20">
        <v>0.15831631713648611</v>
      </c>
      <c r="AG13" s="20">
        <v>0.1224588174445808</v>
      </c>
      <c r="AH13" s="20">
        <v>0.17527228714608481</v>
      </c>
      <c r="AI13" s="20">
        <v>0.13186945623274479</v>
      </c>
      <c r="AJ13" s="20">
        <v>0.1180569525582333</v>
      </c>
      <c r="AK13" s="20">
        <v>0.1180203312244056</v>
      </c>
      <c r="AL13" s="20">
        <v>0.15346659164319831</v>
      </c>
      <c r="AM13" s="20">
        <v>0.1004640327226856</v>
      </c>
      <c r="AO13" s="20">
        <v>0.14313425786228981</v>
      </c>
      <c r="AP13" s="20">
        <v>0.11237249545989141</v>
      </c>
      <c r="AQ13" s="20">
        <v>0.1929450143398275</v>
      </c>
      <c r="AR13" s="20">
        <v>0.1179196074172833</v>
      </c>
      <c r="AS13" s="20">
        <v>0.12409974827552959</v>
      </c>
      <c r="AT13" s="20">
        <v>0.1164479751618034</v>
      </c>
      <c r="AU13" s="20">
        <v>6.9567836075653269E-2</v>
      </c>
      <c r="AV13" s="20">
        <v>0.13920962872168821</v>
      </c>
      <c r="AW13" s="20">
        <v>0.14896503247986739</v>
      </c>
    </row>
    <row r="14" spans="2:51" ht="19" customHeight="1" x14ac:dyDescent="0.35">
      <c r="B14" s="22" t="s">
        <v>84</v>
      </c>
      <c r="C14" s="20">
        <v>8.7234359124387942E-2</v>
      </c>
      <c r="D14" s="20">
        <v>8.745555092254971E-2</v>
      </c>
      <c r="E14" s="20">
        <v>8.7505919606847823E-2</v>
      </c>
      <c r="G14" s="20">
        <v>6.9474101127690438E-2</v>
      </c>
      <c r="H14" s="20">
        <v>7.7987390095325904E-2</v>
      </c>
      <c r="I14" s="20">
        <v>7.3828904035473791E-2</v>
      </c>
      <c r="J14" s="20">
        <v>9.6035141879148939E-2</v>
      </c>
      <c r="K14" s="20">
        <v>0.10266242603299811</v>
      </c>
      <c r="L14" s="20">
        <v>9.9887142332455395E-2</v>
      </c>
      <c r="N14" s="20">
        <v>8.4336418407292793E-2</v>
      </c>
      <c r="O14" s="20">
        <v>0.13980717868936701</v>
      </c>
      <c r="P14" s="20">
        <v>6.7349830008317874E-2</v>
      </c>
      <c r="Q14" s="20">
        <v>9.395435735588023E-2</v>
      </c>
      <c r="R14" s="20">
        <v>0.11227644717599609</v>
      </c>
      <c r="S14" s="20">
        <v>4.4339900434876109E-2</v>
      </c>
      <c r="T14" s="20">
        <v>7.1176031803724546E-2</v>
      </c>
      <c r="U14" s="20">
        <v>9.6024535082796306E-2</v>
      </c>
      <c r="V14" s="20">
        <v>8.571779198407721E-2</v>
      </c>
      <c r="W14" s="20">
        <v>0.1054105928491222</v>
      </c>
      <c r="X14" s="20">
        <v>9.5325893137586937E-2</v>
      </c>
      <c r="Y14" s="20">
        <v>6.0724725061785188E-2</v>
      </c>
      <c r="AA14" s="20">
        <v>8.0132518254369081E-2</v>
      </c>
      <c r="AB14" s="20">
        <v>9.3581738540123499E-2</v>
      </c>
      <c r="AC14" s="20">
        <v>7.9612815205260409E-2</v>
      </c>
      <c r="AD14" s="20">
        <v>9.5633773058448085E-2</v>
      </c>
      <c r="AF14" s="20">
        <v>0.1139790587264143</v>
      </c>
      <c r="AG14" s="20">
        <v>8.4433753995833624E-2</v>
      </c>
      <c r="AH14" s="20">
        <v>9.3058434681115895E-2</v>
      </c>
      <c r="AI14" s="20">
        <v>8.3517917369230782E-2</v>
      </c>
      <c r="AJ14" s="20">
        <v>8.6896010839564816E-2</v>
      </c>
      <c r="AK14" s="20">
        <v>0.1054729156700428</v>
      </c>
      <c r="AL14" s="20">
        <v>0.14152647604135049</v>
      </c>
      <c r="AM14" s="20">
        <v>6.1205679928440782E-2</v>
      </c>
      <c r="AO14" s="20">
        <v>0.1117862053237519</v>
      </c>
      <c r="AP14" s="20">
        <v>4.5420500683665203E-2</v>
      </c>
      <c r="AQ14" s="20">
        <v>6.303643122119007E-2</v>
      </c>
      <c r="AR14" s="20">
        <v>8.1650840272758665E-2</v>
      </c>
      <c r="AS14" s="20">
        <v>0.1195281209622031</v>
      </c>
      <c r="AT14" s="20">
        <v>0.1182381281406801</v>
      </c>
      <c r="AU14" s="20">
        <v>6.8348627710498391E-2</v>
      </c>
      <c r="AV14" s="20">
        <v>0.1393345844614241</v>
      </c>
      <c r="AW14" s="20">
        <v>4.5403247926335537E-2</v>
      </c>
    </row>
    <row r="15" spans="2:51" ht="19" customHeight="1" x14ac:dyDescent="0.35">
      <c r="B15" s="22" t="s">
        <v>85</v>
      </c>
      <c r="C15" s="20">
        <v>0.2092592326842318</v>
      </c>
      <c r="D15" s="20">
        <v>0.24705203624053951</v>
      </c>
      <c r="E15" s="20">
        <v>0.17338918850915849</v>
      </c>
      <c r="G15" s="20">
        <v>9.2890357081629737E-2</v>
      </c>
      <c r="H15" s="20">
        <v>8.4478744477010634E-2</v>
      </c>
      <c r="I15" s="20">
        <v>0.1039165015640667</v>
      </c>
      <c r="J15" s="20">
        <v>0.26758863777848152</v>
      </c>
      <c r="K15" s="20">
        <v>0.308300706509055</v>
      </c>
      <c r="L15" s="20">
        <v>0.35937207318468811</v>
      </c>
      <c r="N15" s="20">
        <v>0.29339410218081718</v>
      </c>
      <c r="O15" s="20">
        <v>0.1305185727503346</v>
      </c>
      <c r="P15" s="20">
        <v>0.19760859266292849</v>
      </c>
      <c r="Q15" s="20">
        <v>0.17332608044112829</v>
      </c>
      <c r="R15" s="20">
        <v>0.21325379595218519</v>
      </c>
      <c r="S15" s="20">
        <v>0.16611460116958929</v>
      </c>
      <c r="T15" s="20">
        <v>0.24267969296176189</v>
      </c>
      <c r="U15" s="20">
        <v>0.19350040620761219</v>
      </c>
      <c r="V15" s="20">
        <v>0.16367435234880531</v>
      </c>
      <c r="W15" s="20">
        <v>0.24069316793603429</v>
      </c>
      <c r="X15" s="20">
        <v>0.20155968986674469</v>
      </c>
      <c r="Y15" s="20">
        <v>0.22955026292669581</v>
      </c>
      <c r="AA15" s="20">
        <v>0.22599841848128349</v>
      </c>
      <c r="AB15" s="20">
        <v>0.19193828810408689</v>
      </c>
      <c r="AC15" s="20">
        <v>0.20857979339275759</v>
      </c>
      <c r="AD15" s="20">
        <v>0.21017267621344271</v>
      </c>
      <c r="AF15" s="20">
        <v>0.36503066293055481</v>
      </c>
      <c r="AG15" s="20">
        <v>8.8531815342368037E-2</v>
      </c>
      <c r="AH15" s="20">
        <v>0.13050031591177991</v>
      </c>
      <c r="AI15" s="20">
        <v>9.2978178298051398E-2</v>
      </c>
      <c r="AJ15" s="20">
        <v>0.49280921532911059</v>
      </c>
      <c r="AK15" s="20">
        <v>0.25615619861914191</v>
      </c>
      <c r="AL15" s="20">
        <v>7.2375818680874046E-2</v>
      </c>
      <c r="AM15" s="20">
        <v>0.16037234407514389</v>
      </c>
      <c r="AO15" s="20">
        <v>0.32601203771227449</v>
      </c>
      <c r="AP15" s="20">
        <v>4.9986856507718933E-2</v>
      </c>
      <c r="AQ15" s="20">
        <v>7.1998836634306534E-2</v>
      </c>
      <c r="AR15" s="20">
        <v>9.2625689671692407E-2</v>
      </c>
      <c r="AS15" s="20">
        <v>0.41947222678010682</v>
      </c>
      <c r="AT15" s="20">
        <v>0.21400944775398911</v>
      </c>
      <c r="AU15" s="20">
        <v>0.21088069329176429</v>
      </c>
      <c r="AV15" s="20">
        <v>0.12981812574547119</v>
      </c>
      <c r="AW15" s="20">
        <v>0.30728734255649909</v>
      </c>
    </row>
    <row r="16" spans="2:51" ht="19" customHeight="1" x14ac:dyDescent="0.35">
      <c r="B16" s="22" t="s">
        <v>86</v>
      </c>
      <c r="C16" s="20">
        <v>0.1037639169610918</v>
      </c>
      <c r="D16" s="20">
        <v>5.5532630097761423E-2</v>
      </c>
      <c r="E16" s="20">
        <v>0.14858449606865559</v>
      </c>
      <c r="G16" s="20">
        <v>0.23902221622999009</v>
      </c>
      <c r="H16" s="20">
        <v>0.1052464943575474</v>
      </c>
      <c r="I16" s="20">
        <v>0.1337058863758224</v>
      </c>
      <c r="J16" s="20">
        <v>7.8669446265893728E-2</v>
      </c>
      <c r="K16" s="20">
        <v>7.2151334714202528E-2</v>
      </c>
      <c r="L16" s="20">
        <v>3.003972665913858E-2</v>
      </c>
      <c r="N16" s="20">
        <v>9.6556026283307061E-2</v>
      </c>
      <c r="O16" s="20">
        <v>0.1288847498246464</v>
      </c>
      <c r="P16" s="20">
        <v>0.1116811354258114</v>
      </c>
      <c r="Q16" s="20">
        <v>0.1149355373045905</v>
      </c>
      <c r="R16" s="20">
        <v>8.4675341007639376E-2</v>
      </c>
      <c r="S16" s="20">
        <v>0.1418542808350528</v>
      </c>
      <c r="T16" s="20">
        <v>0.11812035185464539</v>
      </c>
      <c r="U16" s="20">
        <v>9.3379100862552855E-2</v>
      </c>
      <c r="V16" s="20">
        <v>9.7577033461061308E-2</v>
      </c>
      <c r="W16" s="20">
        <v>0.11595166786095749</v>
      </c>
      <c r="X16" s="20">
        <v>8.796592650153208E-2</v>
      </c>
      <c r="Y16" s="20">
        <v>8.7852689697050984E-2</v>
      </c>
      <c r="AA16" s="20">
        <v>6.6840293920067892E-2</v>
      </c>
      <c r="AB16" s="20">
        <v>0.12764182616736891</v>
      </c>
      <c r="AC16" s="20">
        <v>9.9515927999834261E-2</v>
      </c>
      <c r="AD16" s="20">
        <v>0.12329741347674029</v>
      </c>
      <c r="AF16" s="20">
        <v>5.5192428257083183E-2</v>
      </c>
      <c r="AG16" s="20">
        <v>5.5013019423296033E-2</v>
      </c>
      <c r="AH16" s="20">
        <v>7.8872672637712749E-2</v>
      </c>
      <c r="AI16" s="20">
        <v>0.14913331936565019</v>
      </c>
      <c r="AJ16" s="20">
        <v>3.869684485431072E-2</v>
      </c>
      <c r="AK16" s="20">
        <v>3.8209088414833822E-2</v>
      </c>
      <c r="AL16" s="20">
        <v>0.33194832205976699</v>
      </c>
      <c r="AM16" s="20">
        <v>0.25635568831926142</v>
      </c>
      <c r="AO16" s="20">
        <v>7.185758405293384E-2</v>
      </c>
      <c r="AP16" s="20">
        <v>6.5397770708542455E-2</v>
      </c>
      <c r="AQ16" s="20">
        <v>9.8065543502347197E-2</v>
      </c>
      <c r="AR16" s="20">
        <v>0.19173331941066371</v>
      </c>
      <c r="AS16" s="20">
        <v>5.5153551777858217E-2</v>
      </c>
      <c r="AT16" s="20">
        <v>3.0664307479030369E-2</v>
      </c>
      <c r="AU16" s="20">
        <v>0.33907903340325618</v>
      </c>
      <c r="AV16" s="20">
        <v>0.21576957397887661</v>
      </c>
      <c r="AW16" s="20">
        <v>9.8276546023540051E-2</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J18"/>
  <sheetViews>
    <sheetView showGridLines="0" workbookViewId="0"/>
  </sheetViews>
  <sheetFormatPr defaultRowHeight="14.5" x14ac:dyDescent="0.35"/>
  <cols>
    <col min="1" max="1" width="5" customWidth="1"/>
    <col min="2" max="2" width="25" customWidth="1"/>
    <col min="3" max="10" width="20" customWidth="1"/>
  </cols>
  <sheetData>
    <row r="2" spans="2:10" ht="40" customHeight="1" x14ac:dyDescent="0.35">
      <c r="D2" s="21" t="s">
        <v>174</v>
      </c>
    </row>
    <row r="6" spans="2:10" ht="50" customHeight="1" x14ac:dyDescent="0.35">
      <c r="C6" s="23" t="s">
        <v>175</v>
      </c>
      <c r="D6" s="23" t="s">
        <v>176</v>
      </c>
      <c r="E6" s="23" t="s">
        <v>177</v>
      </c>
      <c r="F6" s="23" t="s">
        <v>178</v>
      </c>
      <c r="G6" s="23" t="s">
        <v>179</v>
      </c>
      <c r="H6" s="23" t="s">
        <v>180</v>
      </c>
      <c r="I6" s="23" t="s">
        <v>181</v>
      </c>
      <c r="J6" s="23" t="s">
        <v>182</v>
      </c>
    </row>
    <row r="7" spans="2:10" x14ac:dyDescent="0.35">
      <c r="B7" s="22" t="s">
        <v>95</v>
      </c>
      <c r="C7" s="20">
        <v>7.1223099823645691E-2</v>
      </c>
      <c r="D7" s="20">
        <v>7.0501592654425252E-2</v>
      </c>
      <c r="E7" s="20">
        <v>5.5467374643578517E-2</v>
      </c>
      <c r="F7" s="20">
        <v>7.1976474292701195E-2</v>
      </c>
      <c r="G7" s="20">
        <v>0.15490932467527699</v>
      </c>
      <c r="H7" s="20">
        <v>5.8043262435569939E-2</v>
      </c>
      <c r="I7" s="20">
        <v>8.3276205922881957E-2</v>
      </c>
      <c r="J7" s="20">
        <v>6.7675875171056291E-2</v>
      </c>
    </row>
    <row r="8" spans="2:10" x14ac:dyDescent="0.35">
      <c r="B8" s="22" t="s">
        <v>96</v>
      </c>
      <c r="C8" s="20">
        <v>0.13938811261882569</v>
      </c>
      <c r="D8" s="20">
        <v>0.14746439482200849</v>
      </c>
      <c r="E8" s="20">
        <v>0.14053214258698121</v>
      </c>
      <c r="F8" s="20">
        <v>0.13555823374072451</v>
      </c>
      <c r="G8" s="20">
        <v>0.32351753952764339</v>
      </c>
      <c r="H8" s="20">
        <v>0.13499209309702309</v>
      </c>
      <c r="I8" s="20">
        <v>0.17493644152384441</v>
      </c>
      <c r="J8" s="20">
        <v>0.11846854528571819</v>
      </c>
    </row>
    <row r="9" spans="2:10" x14ac:dyDescent="0.35">
      <c r="B9" s="22" t="s">
        <v>97</v>
      </c>
      <c r="C9" s="20">
        <v>0.2835920490596176</v>
      </c>
      <c r="D9" s="20">
        <v>0.27918635833950189</v>
      </c>
      <c r="E9" s="20">
        <v>0.23191858722476741</v>
      </c>
      <c r="F9" s="20">
        <v>0.30198884483920879</v>
      </c>
      <c r="G9" s="20">
        <v>0.33738326994873308</v>
      </c>
      <c r="H9" s="20">
        <v>0.26659510704299427</v>
      </c>
      <c r="I9" s="20">
        <v>0.26443236374272611</v>
      </c>
      <c r="J9" s="20">
        <v>0.28270751385539022</v>
      </c>
    </row>
    <row r="10" spans="2:10" x14ac:dyDescent="0.35">
      <c r="B10" s="22" t="s">
        <v>98</v>
      </c>
      <c r="C10" s="20">
        <v>0.36614617971156871</v>
      </c>
      <c r="D10" s="20">
        <v>0.37173494404623159</v>
      </c>
      <c r="E10" s="20">
        <v>0.40448617192433678</v>
      </c>
      <c r="F10" s="20">
        <v>0.36277209879170158</v>
      </c>
      <c r="G10" s="20">
        <v>0.13757988494713561</v>
      </c>
      <c r="H10" s="20">
        <v>0.39037103092013431</v>
      </c>
      <c r="I10" s="20">
        <v>0.3647760260718762</v>
      </c>
      <c r="J10" s="20">
        <v>0.390444486101856</v>
      </c>
    </row>
    <row r="11" spans="2:10" x14ac:dyDescent="0.35">
      <c r="B11" s="22" t="s">
        <v>99</v>
      </c>
      <c r="C11" s="20">
        <v>0.1396505587863423</v>
      </c>
      <c r="D11" s="20">
        <v>0.13111271013783279</v>
      </c>
      <c r="E11" s="20">
        <v>0.1675957236203362</v>
      </c>
      <c r="F11" s="20">
        <v>0.12770434833566391</v>
      </c>
      <c r="G11" s="20">
        <v>4.6609980901210803E-2</v>
      </c>
      <c r="H11" s="20">
        <v>0.1499985065042784</v>
      </c>
      <c r="I11" s="20">
        <v>0.1125789627386713</v>
      </c>
      <c r="J11" s="20">
        <v>0.14070357958597929</v>
      </c>
    </row>
    <row r="14" spans="2:10" x14ac:dyDescent="0.35">
      <c r="B14" t="s">
        <v>163</v>
      </c>
    </row>
    <row r="15" spans="2:10" x14ac:dyDescent="0.35">
      <c r="B15" t="s">
        <v>9</v>
      </c>
    </row>
    <row r="18" spans="2:2" x14ac:dyDescent="0.35">
      <c r="B18" t="str">
        <f>HYPERLINK("#Contents!A1", "Return to Contents")</f>
        <v>Return to Contents</v>
      </c>
    </row>
  </sheetData>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94</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7.1223099823645691E-2</v>
      </c>
      <c r="D9" s="20">
        <v>9.0486985483210561E-2</v>
      </c>
      <c r="E9" s="20">
        <v>5.2740882794930208E-2</v>
      </c>
      <c r="G9" s="20">
        <v>4.3736766556318037E-2</v>
      </c>
      <c r="H9" s="20">
        <v>3.216736206761691E-2</v>
      </c>
      <c r="I9" s="20">
        <v>7.3541125986752373E-2</v>
      </c>
      <c r="J9" s="20">
        <v>9.4731192780621351E-2</v>
      </c>
      <c r="K9" s="20">
        <v>8.5969232510971758E-2</v>
      </c>
      <c r="L9" s="20">
        <v>9.0445229211176786E-2</v>
      </c>
      <c r="N9" s="20">
        <v>7.2069084822607807E-2</v>
      </c>
      <c r="O9" s="20">
        <v>8.6223096280811012E-2</v>
      </c>
      <c r="P9" s="20">
        <v>7.061176893736687E-2</v>
      </c>
      <c r="Q9" s="20">
        <v>6.0702498763746643E-2</v>
      </c>
      <c r="R9" s="20">
        <v>5.1791731115075713E-2</v>
      </c>
      <c r="S9" s="20">
        <v>7.3634716077269805E-2</v>
      </c>
      <c r="T9" s="20">
        <v>0.10135733717232701</v>
      </c>
      <c r="U9" s="20">
        <v>6.0031295700297832E-2</v>
      </c>
      <c r="V9" s="20">
        <v>6.189820108165401E-2</v>
      </c>
      <c r="W9" s="20">
        <v>9.2171885980301099E-2</v>
      </c>
      <c r="X9" s="20">
        <v>6.1958215128876323E-2</v>
      </c>
      <c r="Y9" s="20">
        <v>7.209968173699062E-2</v>
      </c>
      <c r="AA9" s="20">
        <v>5.9193776852194083E-2</v>
      </c>
      <c r="AB9" s="20">
        <v>3.8956090783931793E-2</v>
      </c>
      <c r="AC9" s="20">
        <v>0.1055459194756201</v>
      </c>
      <c r="AD9" s="20">
        <v>8.8105192899307863E-2</v>
      </c>
      <c r="AF9" s="20">
        <v>8.7723740555750482E-2</v>
      </c>
      <c r="AG9" s="20">
        <v>1.9310144241079741E-2</v>
      </c>
      <c r="AH9" s="20">
        <v>3.8663137189435599E-2</v>
      </c>
      <c r="AI9" s="20">
        <v>4.8052216849862842E-2</v>
      </c>
      <c r="AJ9" s="20">
        <v>0.2323139720595975</v>
      </c>
      <c r="AK9" s="20">
        <v>3.9282286928617252E-2</v>
      </c>
      <c r="AL9" s="20">
        <v>5.3839015827444527E-2</v>
      </c>
      <c r="AM9" s="20">
        <v>6.2848649707814341E-2</v>
      </c>
      <c r="AO9" s="20">
        <v>7.6343925292727044E-2</v>
      </c>
      <c r="AP9" s="20">
        <v>3.7541138977197782E-3</v>
      </c>
      <c r="AQ9" s="20">
        <v>3.390523554025545E-2</v>
      </c>
      <c r="AR9" s="20">
        <v>4.0356319392492318E-2</v>
      </c>
      <c r="AS9" s="20">
        <v>0.17210212813595169</v>
      </c>
      <c r="AT9" s="20">
        <v>6.7811378787638876E-2</v>
      </c>
      <c r="AU9" s="20">
        <v>4.7414991116319853E-2</v>
      </c>
      <c r="AV9" s="20">
        <v>4.2565199883673431E-2</v>
      </c>
      <c r="AW9" s="20">
        <v>0.15605209552863281</v>
      </c>
    </row>
    <row r="10" spans="2:51" ht="19" customHeight="1" x14ac:dyDescent="0.35">
      <c r="B10" s="22" t="s">
        <v>96</v>
      </c>
      <c r="C10" s="20">
        <v>0.13938811261882569</v>
      </c>
      <c r="D10" s="20">
        <v>0.13639398860307961</v>
      </c>
      <c r="E10" s="20">
        <v>0.14248623290892651</v>
      </c>
      <c r="G10" s="20">
        <v>0.1665747806985558</v>
      </c>
      <c r="H10" s="20">
        <v>0.15273272472595359</v>
      </c>
      <c r="I10" s="20">
        <v>0.14889840643307581</v>
      </c>
      <c r="J10" s="20">
        <v>0.106887438502515</v>
      </c>
      <c r="K10" s="20">
        <v>0.1363173874142275</v>
      </c>
      <c r="L10" s="20">
        <v>0.13107331105107031</v>
      </c>
      <c r="N10" s="20">
        <v>0.173652493867544</v>
      </c>
      <c r="O10" s="20">
        <v>0.1140727743349768</v>
      </c>
      <c r="P10" s="20">
        <v>0.15690659677440319</v>
      </c>
      <c r="Q10" s="20">
        <v>0.16205275386857951</v>
      </c>
      <c r="R10" s="20">
        <v>0.10625365002711561</v>
      </c>
      <c r="S10" s="20">
        <v>0.10184828645291499</v>
      </c>
      <c r="T10" s="20">
        <v>0.14209202793355269</v>
      </c>
      <c r="U10" s="20">
        <v>0.1116588191653827</v>
      </c>
      <c r="V10" s="20">
        <v>0.1195184640960666</v>
      </c>
      <c r="W10" s="20">
        <v>0.16600700792055881</v>
      </c>
      <c r="X10" s="20">
        <v>0.142423785221273</v>
      </c>
      <c r="Y10" s="20">
        <v>0.18294958030643871</v>
      </c>
      <c r="AA10" s="20">
        <v>0.11672172398511881</v>
      </c>
      <c r="AB10" s="20">
        <v>0.13591145089088291</v>
      </c>
      <c r="AC10" s="20">
        <v>0.14758333239368229</v>
      </c>
      <c r="AD10" s="20">
        <v>0.16128404059693791</v>
      </c>
      <c r="AF10" s="20">
        <v>0.1827285819981222</v>
      </c>
      <c r="AG10" s="20">
        <v>6.795963329737327E-2</v>
      </c>
      <c r="AH10" s="20">
        <v>0.11009432051859649</v>
      </c>
      <c r="AI10" s="20">
        <v>0.17023134966041359</v>
      </c>
      <c r="AJ10" s="20">
        <v>0.23847687445383511</v>
      </c>
      <c r="AK10" s="20">
        <v>0.1247216210181769</v>
      </c>
      <c r="AL10" s="20">
        <v>0.19659075653654229</v>
      </c>
      <c r="AM10" s="20">
        <v>0.1581375747307999</v>
      </c>
      <c r="AO10" s="20">
        <v>0.15054880665992659</v>
      </c>
      <c r="AP10" s="20">
        <v>4.3416503417747193E-2</v>
      </c>
      <c r="AQ10" s="20">
        <v>0.1212875336134539</v>
      </c>
      <c r="AR10" s="20">
        <v>0.13350597928701111</v>
      </c>
      <c r="AS10" s="20">
        <v>0.2427905866785624</v>
      </c>
      <c r="AT10" s="20">
        <v>0.1333672828076771</v>
      </c>
      <c r="AU10" s="20">
        <v>0.1959187407442862</v>
      </c>
      <c r="AV10" s="20">
        <v>0.1055904397261951</v>
      </c>
      <c r="AW10" s="20">
        <v>0.19294785075397231</v>
      </c>
    </row>
    <row r="11" spans="2:51" ht="19" customHeight="1" x14ac:dyDescent="0.35">
      <c r="B11" s="22" t="s">
        <v>97</v>
      </c>
      <c r="C11" s="20">
        <v>0.2835920490596176</v>
      </c>
      <c r="D11" s="20">
        <v>0.25696951522451639</v>
      </c>
      <c r="E11" s="20">
        <v>0.30776417128389449</v>
      </c>
      <c r="G11" s="20">
        <v>0.25814518660665059</v>
      </c>
      <c r="H11" s="20">
        <v>0.2626862811597746</v>
      </c>
      <c r="I11" s="20">
        <v>0.25923254825160369</v>
      </c>
      <c r="J11" s="20">
        <v>0.30060850072575418</v>
      </c>
      <c r="K11" s="20">
        <v>0.28814473126169382</v>
      </c>
      <c r="L11" s="20">
        <v>0.32040958416327192</v>
      </c>
      <c r="N11" s="20">
        <v>0.2811969101315871</v>
      </c>
      <c r="O11" s="20">
        <v>0.42519804569774622</v>
      </c>
      <c r="P11" s="20">
        <v>0.36185985007010979</v>
      </c>
      <c r="Q11" s="20">
        <v>0.33342359964462731</v>
      </c>
      <c r="R11" s="20">
        <v>0.2111154541513566</v>
      </c>
      <c r="S11" s="20">
        <v>0.34494325611265231</v>
      </c>
      <c r="T11" s="20">
        <v>0.24662379526478029</v>
      </c>
      <c r="U11" s="20">
        <v>0.27262749925037799</v>
      </c>
      <c r="V11" s="20">
        <v>0.24760572092658639</v>
      </c>
      <c r="W11" s="20">
        <v>0.31435389038473088</v>
      </c>
      <c r="X11" s="20">
        <v>0.2372141353834793</v>
      </c>
      <c r="Y11" s="20">
        <v>0.29935584627675887</v>
      </c>
      <c r="AA11" s="20">
        <v>0.25789840444262851</v>
      </c>
      <c r="AB11" s="20">
        <v>0.29223931075990678</v>
      </c>
      <c r="AC11" s="20">
        <v>0.26387777461070128</v>
      </c>
      <c r="AD11" s="20">
        <v>0.31822630599837609</v>
      </c>
      <c r="AF11" s="20">
        <v>0.33710674753704639</v>
      </c>
      <c r="AG11" s="20">
        <v>0.21280291899451059</v>
      </c>
      <c r="AH11" s="20">
        <v>0.34378522895778107</v>
      </c>
      <c r="AI11" s="20">
        <v>0.2281385281359351</v>
      </c>
      <c r="AJ11" s="20">
        <v>0.24122844785552511</v>
      </c>
      <c r="AK11" s="20">
        <v>0.35508840214387249</v>
      </c>
      <c r="AL11" s="20">
        <v>0.44557683012978022</v>
      </c>
      <c r="AM11" s="20">
        <v>0.35772380462264403</v>
      </c>
      <c r="AO11" s="20">
        <v>0.34671343022489509</v>
      </c>
      <c r="AP11" s="20">
        <v>0.15452787116471431</v>
      </c>
      <c r="AQ11" s="20">
        <v>0.3166616234734928</v>
      </c>
      <c r="AR11" s="20">
        <v>0.31497716336949988</v>
      </c>
      <c r="AS11" s="20">
        <v>0.26063986994038352</v>
      </c>
      <c r="AT11" s="20">
        <v>0.32224379962599081</v>
      </c>
      <c r="AU11" s="20">
        <v>0.49609362194704931</v>
      </c>
      <c r="AV11" s="20">
        <v>0.43522678287296551</v>
      </c>
      <c r="AW11" s="20">
        <v>0.2772633497382766</v>
      </c>
    </row>
    <row r="12" spans="2:51" ht="19" customHeight="1" x14ac:dyDescent="0.35">
      <c r="B12" s="22" t="s">
        <v>98</v>
      </c>
      <c r="C12" s="20">
        <v>0.36614617971156871</v>
      </c>
      <c r="D12" s="20">
        <v>0.36685242850305111</v>
      </c>
      <c r="E12" s="20">
        <v>0.36603112250972142</v>
      </c>
      <c r="G12" s="20">
        <v>0.44108049032454782</v>
      </c>
      <c r="H12" s="20">
        <v>0.37669242666716579</v>
      </c>
      <c r="I12" s="20">
        <v>0.35810848271564488</v>
      </c>
      <c r="J12" s="20">
        <v>0.37690786239262558</v>
      </c>
      <c r="K12" s="20">
        <v>0.35181273532866009</v>
      </c>
      <c r="L12" s="20">
        <v>0.31527581591996978</v>
      </c>
      <c r="N12" s="20">
        <v>0.36364802853207112</v>
      </c>
      <c r="O12" s="20">
        <v>0.26990355170091679</v>
      </c>
      <c r="P12" s="20">
        <v>0.27777277413771723</v>
      </c>
      <c r="Q12" s="20">
        <v>0.35676167434310518</v>
      </c>
      <c r="R12" s="20">
        <v>0.40873583873919328</v>
      </c>
      <c r="S12" s="20">
        <v>0.3348636818950676</v>
      </c>
      <c r="T12" s="20">
        <v>0.32707143027276842</v>
      </c>
      <c r="U12" s="20">
        <v>0.44002450243744229</v>
      </c>
      <c r="V12" s="20">
        <v>0.40376846515221609</v>
      </c>
      <c r="W12" s="20">
        <v>0.33178499964548203</v>
      </c>
      <c r="X12" s="20">
        <v>0.43897343412258222</v>
      </c>
      <c r="Y12" s="20">
        <v>0.31321999158146341</v>
      </c>
      <c r="AA12" s="20">
        <v>0.38730010765043399</v>
      </c>
      <c r="AB12" s="20">
        <v>0.36800151115831659</v>
      </c>
      <c r="AC12" s="20">
        <v>0.39346296175920298</v>
      </c>
      <c r="AD12" s="20">
        <v>0.3162912317669177</v>
      </c>
      <c r="AF12" s="20">
        <v>0.32048966156810649</v>
      </c>
      <c r="AG12" s="20">
        <v>0.45709494037215331</v>
      </c>
      <c r="AH12" s="20">
        <v>0.38218235460703259</v>
      </c>
      <c r="AI12" s="20">
        <v>0.43620571326095497</v>
      </c>
      <c r="AJ12" s="20">
        <v>0.20601438529209279</v>
      </c>
      <c r="AK12" s="20">
        <v>0.33624252526332798</v>
      </c>
      <c r="AL12" s="20">
        <v>0.24677943886054021</v>
      </c>
      <c r="AM12" s="20">
        <v>0.34560712926992371</v>
      </c>
      <c r="AO12" s="20">
        <v>0.3335041550624403</v>
      </c>
      <c r="AP12" s="20">
        <v>0.49922652674606682</v>
      </c>
      <c r="AQ12" s="20">
        <v>0.41010485438254213</v>
      </c>
      <c r="AR12" s="20">
        <v>0.39092461941747642</v>
      </c>
      <c r="AS12" s="20">
        <v>0.25938960473762612</v>
      </c>
      <c r="AT12" s="20">
        <v>0.33533016197201843</v>
      </c>
      <c r="AU12" s="20">
        <v>0.21819481050455419</v>
      </c>
      <c r="AV12" s="20">
        <v>0.35638492914685999</v>
      </c>
      <c r="AW12" s="20">
        <v>0.30433704591728372</v>
      </c>
    </row>
    <row r="13" spans="2:51" ht="19" customHeight="1" x14ac:dyDescent="0.35">
      <c r="B13" s="22" t="s">
        <v>99</v>
      </c>
      <c r="C13" s="20">
        <v>0.1396505587863423</v>
      </c>
      <c r="D13" s="20">
        <v>0.1492970821861421</v>
      </c>
      <c r="E13" s="20">
        <v>0.13097759050252741</v>
      </c>
      <c r="G13" s="20">
        <v>9.0462775813927809E-2</v>
      </c>
      <c r="H13" s="20">
        <v>0.1757212053794891</v>
      </c>
      <c r="I13" s="20">
        <v>0.16021943661292309</v>
      </c>
      <c r="J13" s="20">
        <v>0.1208650055984839</v>
      </c>
      <c r="K13" s="20">
        <v>0.13775591348444691</v>
      </c>
      <c r="L13" s="20">
        <v>0.14279605965451131</v>
      </c>
      <c r="N13" s="20">
        <v>0.10943348264618979</v>
      </c>
      <c r="O13" s="20">
        <v>0.1046025319855491</v>
      </c>
      <c r="P13" s="20">
        <v>0.13284901008040281</v>
      </c>
      <c r="Q13" s="20">
        <v>8.7059473379941521E-2</v>
      </c>
      <c r="R13" s="20">
        <v>0.22210332596725871</v>
      </c>
      <c r="S13" s="20">
        <v>0.1447100594620952</v>
      </c>
      <c r="T13" s="20">
        <v>0.18285540935657199</v>
      </c>
      <c r="U13" s="20">
        <v>0.1156578834464989</v>
      </c>
      <c r="V13" s="20">
        <v>0.16720914874347689</v>
      </c>
      <c r="W13" s="20">
        <v>9.5682216068927295E-2</v>
      </c>
      <c r="X13" s="20">
        <v>0.1194304301437894</v>
      </c>
      <c r="Y13" s="20">
        <v>0.1323749000983486</v>
      </c>
      <c r="AA13" s="20">
        <v>0.17888598706962461</v>
      </c>
      <c r="AB13" s="20">
        <v>0.16489163640696189</v>
      </c>
      <c r="AC13" s="20">
        <v>8.9530011760793268E-2</v>
      </c>
      <c r="AD13" s="20">
        <v>0.1160932287384603</v>
      </c>
      <c r="AF13" s="20">
        <v>7.1951268340974497E-2</v>
      </c>
      <c r="AG13" s="20">
        <v>0.24283236309488301</v>
      </c>
      <c r="AH13" s="20">
        <v>0.12527495872715411</v>
      </c>
      <c r="AI13" s="20">
        <v>0.1173721920928337</v>
      </c>
      <c r="AJ13" s="20">
        <v>8.1966320338949517E-2</v>
      </c>
      <c r="AK13" s="20">
        <v>0.14466516464600521</v>
      </c>
      <c r="AL13" s="20">
        <v>5.7213958645692578E-2</v>
      </c>
      <c r="AM13" s="20">
        <v>7.5682841668818168E-2</v>
      </c>
      <c r="AO13" s="20">
        <v>9.2889682760010958E-2</v>
      </c>
      <c r="AP13" s="20">
        <v>0.29907498477375188</v>
      </c>
      <c r="AQ13" s="20">
        <v>0.11804075299025581</v>
      </c>
      <c r="AR13" s="20">
        <v>0.1202359185335205</v>
      </c>
      <c r="AS13" s="20">
        <v>6.507781050747638E-2</v>
      </c>
      <c r="AT13" s="20">
        <v>0.1412473768066749</v>
      </c>
      <c r="AU13" s="20">
        <v>4.2377835687790397E-2</v>
      </c>
      <c r="AV13" s="20">
        <v>6.0232648370306022E-2</v>
      </c>
      <c r="AW13" s="20">
        <v>6.9399658061834707E-2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7.0501592654425252E-2</v>
      </c>
      <c r="D9" s="20">
        <v>9.1410119683317373E-2</v>
      </c>
      <c r="E9" s="20">
        <v>5.0403389014492879E-2</v>
      </c>
      <c r="G9" s="20">
        <v>4.9269809576379588E-2</v>
      </c>
      <c r="H9" s="20">
        <v>3.0863275575544729E-2</v>
      </c>
      <c r="I9" s="20">
        <v>6.0797305045881343E-2</v>
      </c>
      <c r="J9" s="20">
        <v>9.4633826673170232E-2</v>
      </c>
      <c r="K9" s="20">
        <v>8.6021817798448932E-2</v>
      </c>
      <c r="L9" s="20">
        <v>9.4744601444920154E-2</v>
      </c>
      <c r="N9" s="20">
        <v>0.1066926204621808</v>
      </c>
      <c r="O9" s="20">
        <v>8.6223096280811012E-2</v>
      </c>
      <c r="P9" s="20">
        <v>9.748455118565913E-2</v>
      </c>
      <c r="Q9" s="20">
        <v>4.7633469288127138E-2</v>
      </c>
      <c r="R9" s="20">
        <v>5.7242207615596813E-2</v>
      </c>
      <c r="S9" s="20">
        <v>5.5617195965149413E-2</v>
      </c>
      <c r="T9" s="20">
        <v>9.4243916942285247E-2</v>
      </c>
      <c r="U9" s="20">
        <v>5.3830816428154717E-2</v>
      </c>
      <c r="V9" s="20">
        <v>4.6351803605131123E-2</v>
      </c>
      <c r="W9" s="20">
        <v>8.7073813883443651E-2</v>
      </c>
      <c r="X9" s="20">
        <v>6.2356007484562569E-2</v>
      </c>
      <c r="Y9" s="20">
        <v>7.2629511507299405E-2</v>
      </c>
      <c r="AA9" s="20">
        <v>6.1624435797973262E-2</v>
      </c>
      <c r="AB9" s="20">
        <v>5.2049125509291902E-2</v>
      </c>
      <c r="AC9" s="20">
        <v>9.3970599757281198E-2</v>
      </c>
      <c r="AD9" s="20">
        <v>7.9149936247926253E-2</v>
      </c>
      <c r="AF9" s="20">
        <v>8.0604649590361704E-2</v>
      </c>
      <c r="AG9" s="20">
        <v>1.0439525708233199E-2</v>
      </c>
      <c r="AH9" s="20">
        <v>1.508010459516214E-2</v>
      </c>
      <c r="AI9" s="20">
        <v>1.6773414448079359E-2</v>
      </c>
      <c r="AJ9" s="20">
        <v>0.25689662000783742</v>
      </c>
      <c r="AK9" s="20">
        <v>6.2081630801262368E-2</v>
      </c>
      <c r="AL9" s="20">
        <v>5.3839015827444527E-2</v>
      </c>
      <c r="AM9" s="20">
        <v>7.7316867449305812E-2</v>
      </c>
      <c r="AO9" s="20">
        <v>5.2584700538019002E-2</v>
      </c>
      <c r="AP9" s="20">
        <v>0</v>
      </c>
      <c r="AQ9" s="20">
        <v>3.3531494039160038E-2</v>
      </c>
      <c r="AR9" s="20">
        <v>1.7865867740318311E-2</v>
      </c>
      <c r="AS9" s="20">
        <v>0.19012015233303009</v>
      </c>
      <c r="AT9" s="20">
        <v>8.7323511364760589E-2</v>
      </c>
      <c r="AU9" s="20">
        <v>6.9188178162369815E-2</v>
      </c>
      <c r="AV9" s="20">
        <v>3.5097209308081898E-2</v>
      </c>
      <c r="AW9" s="20">
        <v>0.18367058403209169</v>
      </c>
    </row>
    <row r="10" spans="2:51" ht="19" customHeight="1" x14ac:dyDescent="0.35">
      <c r="B10" s="22" t="s">
        <v>96</v>
      </c>
      <c r="C10" s="20">
        <v>0.14746439482200849</v>
      </c>
      <c r="D10" s="20">
        <v>0.15058001809519031</v>
      </c>
      <c r="E10" s="20">
        <v>0.14371520486069661</v>
      </c>
      <c r="G10" s="20">
        <v>0.18614510629953401</v>
      </c>
      <c r="H10" s="20">
        <v>0.16743605314167681</v>
      </c>
      <c r="I10" s="20">
        <v>0.15168219836004981</v>
      </c>
      <c r="J10" s="20">
        <v>0.14130306785900901</v>
      </c>
      <c r="K10" s="20">
        <v>0.15284317291469571</v>
      </c>
      <c r="L10" s="20">
        <v>0.1034498015637111</v>
      </c>
      <c r="N10" s="20">
        <v>0.16731481945953</v>
      </c>
      <c r="O10" s="20">
        <v>0.17661107488330011</v>
      </c>
      <c r="P10" s="20">
        <v>0.16701255189209341</v>
      </c>
      <c r="Q10" s="20">
        <v>0.19836256169829669</v>
      </c>
      <c r="R10" s="20">
        <v>0.10505099522012851</v>
      </c>
      <c r="S10" s="20">
        <v>0.1369629114698114</v>
      </c>
      <c r="T10" s="20">
        <v>0.17227018945595979</v>
      </c>
      <c r="U10" s="20">
        <v>0.1469322891385115</v>
      </c>
      <c r="V10" s="20">
        <v>0.1472476009294944</v>
      </c>
      <c r="W10" s="20">
        <v>0.15266101139144289</v>
      </c>
      <c r="X10" s="20">
        <v>0.1222516136009309</v>
      </c>
      <c r="Y10" s="20">
        <v>0.14174002044961451</v>
      </c>
      <c r="AA10" s="20">
        <v>0.12119221004051541</v>
      </c>
      <c r="AB10" s="20">
        <v>0.13155632040085399</v>
      </c>
      <c r="AC10" s="20">
        <v>0.17045463834705421</v>
      </c>
      <c r="AD10" s="20">
        <v>0.17323188669247519</v>
      </c>
      <c r="AF10" s="20">
        <v>0.18301682612015119</v>
      </c>
      <c r="AG10" s="20">
        <v>0.1009360184128715</v>
      </c>
      <c r="AH10" s="20">
        <v>7.5122793537965943E-2</v>
      </c>
      <c r="AI10" s="20">
        <v>0.1784680218335678</v>
      </c>
      <c r="AJ10" s="20">
        <v>0.22689131210457669</v>
      </c>
      <c r="AK10" s="20">
        <v>0.16217656747507539</v>
      </c>
      <c r="AL10" s="20">
        <v>0.25413378939993742</v>
      </c>
      <c r="AM10" s="20">
        <v>0.1490248421607652</v>
      </c>
      <c r="AO10" s="20">
        <v>0.16036811330255221</v>
      </c>
      <c r="AP10" s="20">
        <v>6.8732149323940048E-2</v>
      </c>
      <c r="AQ10" s="20">
        <v>7.501475957250052E-2</v>
      </c>
      <c r="AR10" s="20">
        <v>0.14009898464297629</v>
      </c>
      <c r="AS10" s="20">
        <v>0.26049205109301021</v>
      </c>
      <c r="AT10" s="20">
        <v>0.16691825795913259</v>
      </c>
      <c r="AU10" s="20">
        <v>0.14983006589573419</v>
      </c>
      <c r="AV10" s="20">
        <v>0.1303576126197607</v>
      </c>
      <c r="AW10" s="20">
        <v>0.15321341409366271</v>
      </c>
    </row>
    <row r="11" spans="2:51" ht="19" customHeight="1" x14ac:dyDescent="0.35">
      <c r="B11" s="22" t="s">
        <v>97</v>
      </c>
      <c r="C11" s="20">
        <v>0.27918635833950189</v>
      </c>
      <c r="D11" s="20">
        <v>0.25476297310581608</v>
      </c>
      <c r="E11" s="20">
        <v>0.30227388595542132</v>
      </c>
      <c r="G11" s="20">
        <v>0.24646226249102771</v>
      </c>
      <c r="H11" s="20">
        <v>0.2595009529567287</v>
      </c>
      <c r="I11" s="20">
        <v>0.28363107821557321</v>
      </c>
      <c r="J11" s="20">
        <v>0.29303749888688052</v>
      </c>
      <c r="K11" s="20">
        <v>0.26939737704109651</v>
      </c>
      <c r="L11" s="20">
        <v>0.30877212563260942</v>
      </c>
      <c r="N11" s="20">
        <v>0.25788453856872051</v>
      </c>
      <c r="O11" s="20">
        <v>0.33467172343600338</v>
      </c>
      <c r="P11" s="20">
        <v>0.29286961453098193</v>
      </c>
      <c r="Q11" s="20">
        <v>0.25446239946277799</v>
      </c>
      <c r="R11" s="20">
        <v>0.22561041722717889</v>
      </c>
      <c r="S11" s="20">
        <v>0.28787935355594652</v>
      </c>
      <c r="T11" s="20">
        <v>0.23588339615085491</v>
      </c>
      <c r="U11" s="20">
        <v>0.25034764109230118</v>
      </c>
      <c r="V11" s="20">
        <v>0.27324248188123879</v>
      </c>
      <c r="W11" s="20">
        <v>0.35714251692301779</v>
      </c>
      <c r="X11" s="20">
        <v>0.28120530684540301</v>
      </c>
      <c r="Y11" s="20">
        <v>0.30050292084196428</v>
      </c>
      <c r="AA11" s="20">
        <v>0.27964928027410729</v>
      </c>
      <c r="AB11" s="20">
        <v>0.2751104819410895</v>
      </c>
      <c r="AC11" s="20">
        <v>0.24194609105396631</v>
      </c>
      <c r="AD11" s="20">
        <v>0.31524182686440599</v>
      </c>
      <c r="AF11" s="20">
        <v>0.31164643416665472</v>
      </c>
      <c r="AG11" s="20">
        <v>0.19213320959839461</v>
      </c>
      <c r="AH11" s="20">
        <v>0.36929665105350401</v>
      </c>
      <c r="AI11" s="20">
        <v>0.25464274617843802</v>
      </c>
      <c r="AJ11" s="20">
        <v>0.25250643712822962</v>
      </c>
      <c r="AK11" s="20">
        <v>0.31958780054599989</v>
      </c>
      <c r="AL11" s="20">
        <v>0.44782909095790657</v>
      </c>
      <c r="AM11" s="20">
        <v>0.37399643479910571</v>
      </c>
      <c r="AO11" s="20">
        <v>0.31350704982111971</v>
      </c>
      <c r="AP11" s="20">
        <v>0.14764420958992111</v>
      </c>
      <c r="AQ11" s="20">
        <v>0.33576720776844438</v>
      </c>
      <c r="AR11" s="20">
        <v>0.3213870329474306</v>
      </c>
      <c r="AS11" s="20">
        <v>0.25506650921674012</v>
      </c>
      <c r="AT11" s="20">
        <v>0.32739955198354731</v>
      </c>
      <c r="AU11" s="20">
        <v>0.44331602123423652</v>
      </c>
      <c r="AV11" s="20">
        <v>0.47295493959315688</v>
      </c>
      <c r="AW11" s="20">
        <v>0.30281360624165399</v>
      </c>
    </row>
    <row r="12" spans="2:51" ht="19" customHeight="1" x14ac:dyDescent="0.35">
      <c r="B12" s="22" t="s">
        <v>98</v>
      </c>
      <c r="C12" s="20">
        <v>0.37173494404623159</v>
      </c>
      <c r="D12" s="20">
        <v>0.36181847936127293</v>
      </c>
      <c r="E12" s="20">
        <v>0.38187144851445448</v>
      </c>
      <c r="G12" s="20">
        <v>0.44480755426946977</v>
      </c>
      <c r="H12" s="20">
        <v>0.3841683860326387</v>
      </c>
      <c r="I12" s="20">
        <v>0.34760087389627242</v>
      </c>
      <c r="J12" s="20">
        <v>0.33876430260720769</v>
      </c>
      <c r="K12" s="20">
        <v>0.34951436145534498</v>
      </c>
      <c r="L12" s="20">
        <v>0.37420482861168919</v>
      </c>
      <c r="N12" s="20">
        <v>0.35511131962803438</v>
      </c>
      <c r="O12" s="20">
        <v>0.29872768812997191</v>
      </c>
      <c r="P12" s="20">
        <v>0.32634347372994099</v>
      </c>
      <c r="Q12" s="20">
        <v>0.37825728536040498</v>
      </c>
      <c r="R12" s="20">
        <v>0.42171686759055749</v>
      </c>
      <c r="S12" s="20">
        <v>0.39051294526263308</v>
      </c>
      <c r="T12" s="20">
        <v>0.35120307780000731</v>
      </c>
      <c r="U12" s="20">
        <v>0.45774171312441658</v>
      </c>
      <c r="V12" s="20">
        <v>0.34665517908590132</v>
      </c>
      <c r="W12" s="20">
        <v>0.33445263204489972</v>
      </c>
      <c r="X12" s="20">
        <v>0.41076271455659807</v>
      </c>
      <c r="Y12" s="20">
        <v>0.34586255248821529</v>
      </c>
      <c r="AA12" s="20">
        <v>0.34373744394095851</v>
      </c>
      <c r="AB12" s="20">
        <v>0.41526093305021261</v>
      </c>
      <c r="AC12" s="20">
        <v>0.40718326757156831</v>
      </c>
      <c r="AD12" s="20">
        <v>0.32346163403528411</v>
      </c>
      <c r="AF12" s="20">
        <v>0.33721780809906438</v>
      </c>
      <c r="AG12" s="20">
        <v>0.46672787143847361</v>
      </c>
      <c r="AH12" s="20">
        <v>0.43799545484681718</v>
      </c>
      <c r="AI12" s="20">
        <v>0.4585441184928708</v>
      </c>
      <c r="AJ12" s="20">
        <v>0.19397588789754161</v>
      </c>
      <c r="AK12" s="20">
        <v>0.35644563878587088</v>
      </c>
      <c r="AL12" s="20">
        <v>0.162614739113566</v>
      </c>
      <c r="AM12" s="20">
        <v>0.33114612524225312</v>
      </c>
      <c r="AO12" s="20">
        <v>0.3793081397664641</v>
      </c>
      <c r="AP12" s="20">
        <v>0.50639808867504499</v>
      </c>
      <c r="AQ12" s="20">
        <v>0.4647283229052544</v>
      </c>
      <c r="AR12" s="20">
        <v>0.3974500006016688</v>
      </c>
      <c r="AS12" s="20">
        <v>0.2318364279335843</v>
      </c>
      <c r="AT12" s="20">
        <v>0.33302627628204162</v>
      </c>
      <c r="AU12" s="20">
        <v>0.27672133909745261</v>
      </c>
      <c r="AV12" s="20">
        <v>0.30321093602541799</v>
      </c>
      <c r="AW12" s="20">
        <v>0.28775751999964833</v>
      </c>
    </row>
    <row r="13" spans="2:51" ht="19" customHeight="1" x14ac:dyDescent="0.35">
      <c r="B13" s="22" t="s">
        <v>99</v>
      </c>
      <c r="C13" s="20">
        <v>0.13111271013783279</v>
      </c>
      <c r="D13" s="20">
        <v>0.14142840975440329</v>
      </c>
      <c r="E13" s="20">
        <v>0.1217360716549348</v>
      </c>
      <c r="G13" s="20">
        <v>7.3315267363589051E-2</v>
      </c>
      <c r="H13" s="20">
        <v>0.15803133229341121</v>
      </c>
      <c r="I13" s="20">
        <v>0.15628854448222329</v>
      </c>
      <c r="J13" s="20">
        <v>0.13226130397373259</v>
      </c>
      <c r="K13" s="20">
        <v>0.142223270790414</v>
      </c>
      <c r="L13" s="20">
        <v>0.1188286427470702</v>
      </c>
      <c r="N13" s="20">
        <v>0.11299670188153429</v>
      </c>
      <c r="O13" s="20">
        <v>0.10376641726991361</v>
      </c>
      <c r="P13" s="20">
        <v>0.11628980866132441</v>
      </c>
      <c r="Q13" s="20">
        <v>0.1212842841903931</v>
      </c>
      <c r="R13" s="20">
        <v>0.19037951234653799</v>
      </c>
      <c r="S13" s="20">
        <v>0.12902759374645939</v>
      </c>
      <c r="T13" s="20">
        <v>0.1463994196508929</v>
      </c>
      <c r="U13" s="20">
        <v>9.1147540216615974E-2</v>
      </c>
      <c r="V13" s="20">
        <v>0.18650293449823441</v>
      </c>
      <c r="W13" s="20">
        <v>6.8670025757195829E-2</v>
      </c>
      <c r="X13" s="20">
        <v>0.12342435751250549</v>
      </c>
      <c r="Y13" s="20">
        <v>0.13926499471290649</v>
      </c>
      <c r="AA13" s="20">
        <v>0.1937966299464455</v>
      </c>
      <c r="AB13" s="20">
        <v>0.12602313909855201</v>
      </c>
      <c r="AC13" s="20">
        <v>8.6445403270129978E-2</v>
      </c>
      <c r="AD13" s="20">
        <v>0.1089147161599085</v>
      </c>
      <c r="AF13" s="20">
        <v>8.751428202376807E-2</v>
      </c>
      <c r="AG13" s="20">
        <v>0.22976337484202719</v>
      </c>
      <c r="AH13" s="20">
        <v>0.1025049959665506</v>
      </c>
      <c r="AI13" s="20">
        <v>9.1571699047044264E-2</v>
      </c>
      <c r="AJ13" s="20">
        <v>6.9729742861814686E-2</v>
      </c>
      <c r="AK13" s="20">
        <v>9.9708362391791386E-2</v>
      </c>
      <c r="AL13" s="20">
        <v>8.1583364701145245E-2</v>
      </c>
      <c r="AM13" s="20">
        <v>6.8515730348570128E-2</v>
      </c>
      <c r="AO13" s="20">
        <v>9.4231996571845028E-2</v>
      </c>
      <c r="AP13" s="20">
        <v>0.27722555241109398</v>
      </c>
      <c r="AQ13" s="20">
        <v>9.0958215714640633E-2</v>
      </c>
      <c r="AR13" s="20">
        <v>0.1231981140676061</v>
      </c>
      <c r="AS13" s="20">
        <v>6.2484859423635311E-2</v>
      </c>
      <c r="AT13" s="20">
        <v>8.5332402410517982E-2</v>
      </c>
      <c r="AU13" s="20">
        <v>6.0944395610206828E-2</v>
      </c>
      <c r="AV13" s="20">
        <v>5.8379302453582353E-2</v>
      </c>
      <c r="AW13" s="20">
        <v>7.2544875632943373E-2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101</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5.5467374643578517E-2</v>
      </c>
      <c r="D9" s="20">
        <v>7.0489996766387703E-2</v>
      </c>
      <c r="E9" s="20">
        <v>4.1053905221230667E-2</v>
      </c>
      <c r="G9" s="20">
        <v>4.9469517539717373E-2</v>
      </c>
      <c r="H9" s="20">
        <v>2.2583536358471521E-2</v>
      </c>
      <c r="I9" s="20">
        <v>5.3267094547438817E-2</v>
      </c>
      <c r="J9" s="20">
        <v>6.3770312479518837E-2</v>
      </c>
      <c r="K9" s="20">
        <v>8.6287109901916861E-2</v>
      </c>
      <c r="L9" s="20">
        <v>6.046721558429137E-2</v>
      </c>
      <c r="N9" s="20">
        <v>4.4157703376993117E-2</v>
      </c>
      <c r="O9" s="20">
        <v>5.7717959168038138E-2</v>
      </c>
      <c r="P9" s="20">
        <v>7.2992803161013614E-2</v>
      </c>
      <c r="Q9" s="20">
        <v>3.6767609894050549E-2</v>
      </c>
      <c r="R9" s="20">
        <v>4.7427704916721457E-2</v>
      </c>
      <c r="S9" s="20">
        <v>4.3510909326045358E-2</v>
      </c>
      <c r="T9" s="20">
        <v>7.507503679179664E-2</v>
      </c>
      <c r="U9" s="20">
        <v>5.4994802479120079E-2</v>
      </c>
      <c r="V9" s="20">
        <v>4.555186929079532E-2</v>
      </c>
      <c r="W9" s="20">
        <v>7.6431927788429513E-2</v>
      </c>
      <c r="X9" s="20">
        <v>3.6313072213938737E-2</v>
      </c>
      <c r="Y9" s="20">
        <v>7.2317974957621836E-2</v>
      </c>
      <c r="AA9" s="20">
        <v>3.2366337281823317E-2</v>
      </c>
      <c r="AB9" s="20">
        <v>4.2019379889030553E-2</v>
      </c>
      <c r="AC9" s="20">
        <v>7.8696798359738529E-2</v>
      </c>
      <c r="AD9" s="20">
        <v>7.4379428862210314E-2</v>
      </c>
      <c r="AF9" s="20">
        <v>6.5269010908157746E-2</v>
      </c>
      <c r="AG9" s="20">
        <v>1.218393795382576E-2</v>
      </c>
      <c r="AH9" s="20">
        <v>1.6071239558900451E-2</v>
      </c>
      <c r="AI9" s="20">
        <v>2.7954111670806379E-2</v>
      </c>
      <c r="AJ9" s="20">
        <v>0.1875969115178078</v>
      </c>
      <c r="AK9" s="20">
        <v>3.9282286928617252E-2</v>
      </c>
      <c r="AL9" s="20">
        <v>5.3839015827444527E-2</v>
      </c>
      <c r="AM9" s="20">
        <v>5.6987859573336602E-2</v>
      </c>
      <c r="AO9" s="20">
        <v>5.9202048456735962E-2</v>
      </c>
      <c r="AP9" s="20">
        <v>1.9115597574923271E-3</v>
      </c>
      <c r="AQ9" s="20">
        <v>2.7061734833525301E-2</v>
      </c>
      <c r="AR9" s="20">
        <v>2.9667987573282258E-2</v>
      </c>
      <c r="AS9" s="20">
        <v>0.1326904976667703</v>
      </c>
      <c r="AT9" s="20">
        <v>5.3825225676167793E-2</v>
      </c>
      <c r="AU9" s="20">
        <v>4.6025500494695851E-2</v>
      </c>
      <c r="AV9" s="20">
        <v>4.1252780221806562E-2</v>
      </c>
      <c r="AW9" s="20">
        <v>0.1135610116798188</v>
      </c>
    </row>
    <row r="10" spans="2:51" ht="19" customHeight="1" x14ac:dyDescent="0.35">
      <c r="B10" s="22" t="s">
        <v>96</v>
      </c>
      <c r="C10" s="20">
        <v>0.14053214258698121</v>
      </c>
      <c r="D10" s="20">
        <v>0.1355184857902712</v>
      </c>
      <c r="E10" s="20">
        <v>0.14471453891702091</v>
      </c>
      <c r="G10" s="20">
        <v>0.19020214556494799</v>
      </c>
      <c r="H10" s="20">
        <v>0.17476640422622919</v>
      </c>
      <c r="I10" s="20">
        <v>0.1396247463264981</v>
      </c>
      <c r="J10" s="20">
        <v>0.1257493741677129</v>
      </c>
      <c r="K10" s="20">
        <v>0.11250832093081881</v>
      </c>
      <c r="L10" s="20">
        <v>0.1112711405477891</v>
      </c>
      <c r="N10" s="20">
        <v>0.16972049692804131</v>
      </c>
      <c r="O10" s="20">
        <v>0.15545744905630099</v>
      </c>
      <c r="P10" s="20">
        <v>0.14136079982257141</v>
      </c>
      <c r="Q10" s="20">
        <v>0.12805385213202389</v>
      </c>
      <c r="R10" s="20">
        <v>0.1100887027320967</v>
      </c>
      <c r="S10" s="20">
        <v>0.14309215565744801</v>
      </c>
      <c r="T10" s="20">
        <v>0.15734761591939261</v>
      </c>
      <c r="U10" s="20">
        <v>0.1105697115871475</v>
      </c>
      <c r="V10" s="20">
        <v>0.13672377404227681</v>
      </c>
      <c r="W10" s="20">
        <v>0.15410853341916911</v>
      </c>
      <c r="X10" s="20">
        <v>0.1443275638760721</v>
      </c>
      <c r="Y10" s="20">
        <v>0.14615840390306939</v>
      </c>
      <c r="AA10" s="20">
        <v>0.1115414537537454</v>
      </c>
      <c r="AB10" s="20">
        <v>0.134891007285073</v>
      </c>
      <c r="AC10" s="20">
        <v>0.1561569944976178</v>
      </c>
      <c r="AD10" s="20">
        <v>0.16498546281754489</v>
      </c>
      <c r="AF10" s="20">
        <v>0.1517948280425381</v>
      </c>
      <c r="AG10" s="20">
        <v>9.6669904824604039E-2</v>
      </c>
      <c r="AH10" s="20">
        <v>6.449012498032268E-2</v>
      </c>
      <c r="AI10" s="20">
        <v>0.1619782142663245</v>
      </c>
      <c r="AJ10" s="20">
        <v>0.1888401280248192</v>
      </c>
      <c r="AK10" s="20">
        <v>0.18804084858303549</v>
      </c>
      <c r="AL10" s="20">
        <v>0.13082982532736209</v>
      </c>
      <c r="AM10" s="20">
        <v>0.18845326960990469</v>
      </c>
      <c r="AO10" s="20">
        <v>0.13186643384007521</v>
      </c>
      <c r="AP10" s="20">
        <v>6.1845312489102133E-2</v>
      </c>
      <c r="AQ10" s="20">
        <v>0.113606833293284</v>
      </c>
      <c r="AR10" s="20">
        <v>0.1529947006410933</v>
      </c>
      <c r="AS10" s="20">
        <v>0.2098981989729824</v>
      </c>
      <c r="AT10" s="20">
        <v>0.17047326118832751</v>
      </c>
      <c r="AU10" s="20">
        <v>0.19483317364877389</v>
      </c>
      <c r="AV10" s="20">
        <v>0.12487483551143751</v>
      </c>
      <c r="AW10" s="20">
        <v>0.2479297464168303</v>
      </c>
    </row>
    <row r="11" spans="2:51" ht="19" customHeight="1" x14ac:dyDescent="0.35">
      <c r="B11" s="22" t="s">
        <v>97</v>
      </c>
      <c r="C11" s="20">
        <v>0.23191858722476741</v>
      </c>
      <c r="D11" s="20">
        <v>0.22048212998882361</v>
      </c>
      <c r="E11" s="20">
        <v>0.24193359675507231</v>
      </c>
      <c r="G11" s="20">
        <v>0.2277440017369442</v>
      </c>
      <c r="H11" s="20">
        <v>0.2047717035233669</v>
      </c>
      <c r="I11" s="20">
        <v>0.24756213023340859</v>
      </c>
      <c r="J11" s="20">
        <v>0.23861738020079309</v>
      </c>
      <c r="K11" s="20">
        <v>0.2133210490791986</v>
      </c>
      <c r="L11" s="20">
        <v>0.2512553865514926</v>
      </c>
      <c r="N11" s="20">
        <v>0.26324520293988818</v>
      </c>
      <c r="O11" s="20">
        <v>0.26759765623998849</v>
      </c>
      <c r="P11" s="20">
        <v>0.28008471014929159</v>
      </c>
      <c r="Q11" s="20">
        <v>0.28247409217768321</v>
      </c>
      <c r="R11" s="20">
        <v>0.18564245647783431</v>
      </c>
      <c r="S11" s="20">
        <v>0.21983004761792169</v>
      </c>
      <c r="T11" s="20">
        <v>0.18359376734439961</v>
      </c>
      <c r="U11" s="20">
        <v>0.18994917524484781</v>
      </c>
      <c r="V11" s="20">
        <v>0.2215371636106104</v>
      </c>
      <c r="W11" s="20">
        <v>0.25549251409272999</v>
      </c>
      <c r="X11" s="20">
        <v>0.24234441968091311</v>
      </c>
      <c r="Y11" s="20">
        <v>0.25906010759325437</v>
      </c>
      <c r="AA11" s="20">
        <v>0.21767865044761331</v>
      </c>
      <c r="AB11" s="20">
        <v>0.22371018838325479</v>
      </c>
      <c r="AC11" s="20">
        <v>0.23649080492783769</v>
      </c>
      <c r="AD11" s="20">
        <v>0.251099470104378</v>
      </c>
      <c r="AF11" s="20">
        <v>0.26178918324183448</v>
      </c>
      <c r="AG11" s="20">
        <v>0.18200800844925469</v>
      </c>
      <c r="AH11" s="20">
        <v>0.26057521971233172</v>
      </c>
      <c r="AI11" s="20">
        <v>0.1553689325988217</v>
      </c>
      <c r="AJ11" s="20">
        <v>0.23443529108791919</v>
      </c>
      <c r="AK11" s="20">
        <v>0.20438416575632851</v>
      </c>
      <c r="AL11" s="20">
        <v>0.3712751249314109</v>
      </c>
      <c r="AM11" s="20">
        <v>0.29266619709783048</v>
      </c>
      <c r="AO11" s="20">
        <v>0.28102661407619722</v>
      </c>
      <c r="AP11" s="20">
        <v>0.13400279003814899</v>
      </c>
      <c r="AQ11" s="20">
        <v>0.23298748411555201</v>
      </c>
      <c r="AR11" s="20">
        <v>0.23472882531389491</v>
      </c>
      <c r="AS11" s="20">
        <v>0.24442856970110269</v>
      </c>
      <c r="AT11" s="20">
        <v>0.23020461003801451</v>
      </c>
      <c r="AU11" s="20">
        <v>0.33862855394327029</v>
      </c>
      <c r="AV11" s="20">
        <v>0.35924656760363172</v>
      </c>
      <c r="AW11" s="20">
        <v>0.2232645533189534</v>
      </c>
    </row>
    <row r="12" spans="2:51" ht="19" customHeight="1" x14ac:dyDescent="0.35">
      <c r="B12" s="22" t="s">
        <v>98</v>
      </c>
      <c r="C12" s="20">
        <v>0.40448617192433678</v>
      </c>
      <c r="D12" s="20">
        <v>0.40343509986921677</v>
      </c>
      <c r="E12" s="20">
        <v>0.40619329395468612</v>
      </c>
      <c r="G12" s="20">
        <v>0.42298147986014423</v>
      </c>
      <c r="H12" s="20">
        <v>0.41682732508203352</v>
      </c>
      <c r="I12" s="20">
        <v>0.40079081844050002</v>
      </c>
      <c r="J12" s="20">
        <v>0.42054641770171403</v>
      </c>
      <c r="K12" s="20">
        <v>0.39763707352206179</v>
      </c>
      <c r="L12" s="20">
        <v>0.37681694471923177</v>
      </c>
      <c r="N12" s="20">
        <v>0.3531526054330304</v>
      </c>
      <c r="O12" s="20">
        <v>0.43215823704018907</v>
      </c>
      <c r="P12" s="20">
        <v>0.35067235148377668</v>
      </c>
      <c r="Q12" s="20">
        <v>0.39493120901403572</v>
      </c>
      <c r="R12" s="20">
        <v>0.41935939838081859</v>
      </c>
      <c r="S12" s="20">
        <v>0.42873790929474942</v>
      </c>
      <c r="T12" s="20">
        <v>0.36484775931146129</v>
      </c>
      <c r="U12" s="20">
        <v>0.47106547533321419</v>
      </c>
      <c r="V12" s="20">
        <v>0.46092376383036571</v>
      </c>
      <c r="W12" s="20">
        <v>0.39195664311299022</v>
      </c>
      <c r="X12" s="20">
        <v>0.36197276109064691</v>
      </c>
      <c r="Y12" s="20">
        <v>0.37348819323721388</v>
      </c>
      <c r="AA12" s="20">
        <v>0.4344510439792586</v>
      </c>
      <c r="AB12" s="20">
        <v>0.42026320523608401</v>
      </c>
      <c r="AC12" s="20">
        <v>0.40794419096514928</v>
      </c>
      <c r="AD12" s="20">
        <v>0.35077215075073709</v>
      </c>
      <c r="AF12" s="20">
        <v>0.38859972659921821</v>
      </c>
      <c r="AG12" s="20">
        <v>0.44685316619515769</v>
      </c>
      <c r="AH12" s="20">
        <v>0.48696858514640973</v>
      </c>
      <c r="AI12" s="20">
        <v>0.55230985868977234</v>
      </c>
      <c r="AJ12" s="20">
        <v>0.30174703489091598</v>
      </c>
      <c r="AK12" s="20">
        <v>0.35921550102794431</v>
      </c>
      <c r="AL12" s="20">
        <v>0.33116986128949399</v>
      </c>
      <c r="AM12" s="20">
        <v>0.35879765852437251</v>
      </c>
      <c r="AO12" s="20">
        <v>0.40010851319188179</v>
      </c>
      <c r="AP12" s="20">
        <v>0.48799612255914082</v>
      </c>
      <c r="AQ12" s="20">
        <v>0.47145118131203179</v>
      </c>
      <c r="AR12" s="20">
        <v>0.4433816386136884</v>
      </c>
      <c r="AS12" s="20">
        <v>0.3185383144767065</v>
      </c>
      <c r="AT12" s="20">
        <v>0.36656447314499219</v>
      </c>
      <c r="AU12" s="20">
        <v>0.32903889974513278</v>
      </c>
      <c r="AV12" s="20">
        <v>0.35360129641814769</v>
      </c>
      <c r="AW12" s="20">
        <v>0.35548878723150767</v>
      </c>
    </row>
    <row r="13" spans="2:51" ht="19" customHeight="1" x14ac:dyDescent="0.35">
      <c r="B13" s="22" t="s">
        <v>99</v>
      </c>
      <c r="C13" s="20">
        <v>0.1675957236203362</v>
      </c>
      <c r="D13" s="20">
        <v>0.17007428758530069</v>
      </c>
      <c r="E13" s="20">
        <v>0.16610466515198999</v>
      </c>
      <c r="G13" s="20">
        <v>0.1096028552982465</v>
      </c>
      <c r="H13" s="20">
        <v>0.18105103080989879</v>
      </c>
      <c r="I13" s="20">
        <v>0.1587552104521544</v>
      </c>
      <c r="J13" s="20">
        <v>0.15131651545026109</v>
      </c>
      <c r="K13" s="20">
        <v>0.19024644656600401</v>
      </c>
      <c r="L13" s="20">
        <v>0.20018931259719519</v>
      </c>
      <c r="N13" s="20">
        <v>0.1697239913220468</v>
      </c>
      <c r="O13" s="20">
        <v>8.7068698495483238E-2</v>
      </c>
      <c r="P13" s="20">
        <v>0.15488933538334651</v>
      </c>
      <c r="Q13" s="20">
        <v>0.1577732367822067</v>
      </c>
      <c r="R13" s="20">
        <v>0.2374817374925289</v>
      </c>
      <c r="S13" s="20">
        <v>0.16482897810383551</v>
      </c>
      <c r="T13" s="20">
        <v>0.21913582063295001</v>
      </c>
      <c r="U13" s="20">
        <v>0.17342083535567029</v>
      </c>
      <c r="V13" s="20">
        <v>0.13526342922595189</v>
      </c>
      <c r="W13" s="20">
        <v>0.12201038158668109</v>
      </c>
      <c r="X13" s="20">
        <v>0.21504218313842929</v>
      </c>
      <c r="Y13" s="20">
        <v>0.14897532030884059</v>
      </c>
      <c r="AA13" s="20">
        <v>0.20396251453755951</v>
      </c>
      <c r="AB13" s="20">
        <v>0.1791162192065576</v>
      </c>
      <c r="AC13" s="20">
        <v>0.1207112112496567</v>
      </c>
      <c r="AD13" s="20">
        <v>0.15876348746512961</v>
      </c>
      <c r="AF13" s="20">
        <v>0.13254725120825139</v>
      </c>
      <c r="AG13" s="20">
        <v>0.26228498257715788</v>
      </c>
      <c r="AH13" s="20">
        <v>0.17189483060203539</v>
      </c>
      <c r="AI13" s="20">
        <v>0.10238888277427539</v>
      </c>
      <c r="AJ13" s="20">
        <v>8.7380634478537791E-2</v>
      </c>
      <c r="AK13" s="20">
        <v>0.2090771977040744</v>
      </c>
      <c r="AL13" s="20">
        <v>0.11288617262428829</v>
      </c>
      <c r="AM13" s="20">
        <v>0.1030950151945557</v>
      </c>
      <c r="AO13" s="20">
        <v>0.12779639043510979</v>
      </c>
      <c r="AP13" s="20">
        <v>0.31424421515611572</v>
      </c>
      <c r="AQ13" s="20">
        <v>0.15489276644560659</v>
      </c>
      <c r="AR13" s="20">
        <v>0.13922684785804129</v>
      </c>
      <c r="AS13" s="20">
        <v>9.4444419182438177E-2</v>
      </c>
      <c r="AT13" s="20">
        <v>0.17893242995249811</v>
      </c>
      <c r="AU13" s="20">
        <v>9.1473872168127079E-2</v>
      </c>
      <c r="AV13" s="20">
        <v>0.12102452024497649</v>
      </c>
      <c r="AW13" s="20">
        <v>5.9755901352889822E-2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7.1976474292701195E-2</v>
      </c>
      <c r="D9" s="20">
        <v>8.8772919002519241E-2</v>
      </c>
      <c r="E9" s="20">
        <v>5.5916865386094569E-2</v>
      </c>
      <c r="G9" s="20">
        <v>6.972013053148185E-2</v>
      </c>
      <c r="H9" s="20">
        <v>3.3069487544600637E-2</v>
      </c>
      <c r="I9" s="20">
        <v>7.447780380282483E-2</v>
      </c>
      <c r="J9" s="20">
        <v>9.8780475891192626E-2</v>
      </c>
      <c r="K9" s="20">
        <v>6.9318811321825768E-2</v>
      </c>
      <c r="L9" s="20">
        <v>8.3253674499749644E-2</v>
      </c>
      <c r="N9" s="20">
        <v>7.4773058337722381E-2</v>
      </c>
      <c r="O9" s="20">
        <v>0.1196268495079655</v>
      </c>
      <c r="P9" s="20">
        <v>8.9792213008331373E-2</v>
      </c>
      <c r="Q9" s="20">
        <v>5.902521976921974E-2</v>
      </c>
      <c r="R9" s="20">
        <v>6.105590826038855E-2</v>
      </c>
      <c r="S9" s="20">
        <v>6.5233529334273233E-2</v>
      </c>
      <c r="T9" s="20">
        <v>8.1041724920071306E-2</v>
      </c>
      <c r="U9" s="20">
        <v>5.3151699572197862E-2</v>
      </c>
      <c r="V9" s="20">
        <v>5.7482416194872661E-2</v>
      </c>
      <c r="W9" s="20">
        <v>9.7438019178189006E-2</v>
      </c>
      <c r="X9" s="20">
        <v>6.1929728299276607E-2</v>
      </c>
      <c r="Y9" s="20">
        <v>7.4802398426288982E-2</v>
      </c>
      <c r="AA9" s="20">
        <v>5.2499603138497442E-2</v>
      </c>
      <c r="AB9" s="20">
        <v>4.8797056469112053E-2</v>
      </c>
      <c r="AC9" s="20">
        <v>0.1053607083980936</v>
      </c>
      <c r="AD9" s="20">
        <v>8.8282668012074711E-2</v>
      </c>
      <c r="AF9" s="20">
        <v>8.1585048147975917E-2</v>
      </c>
      <c r="AG9" s="20">
        <v>1.5662118736295812E-2</v>
      </c>
      <c r="AH9" s="20">
        <v>2.3030361921324599E-2</v>
      </c>
      <c r="AI9" s="20">
        <v>7.5112461748937251E-2</v>
      </c>
      <c r="AJ9" s="20">
        <v>0.2076207441165509</v>
      </c>
      <c r="AK9" s="20">
        <v>7.8993724856384756E-2</v>
      </c>
      <c r="AL9" s="20">
        <v>0.1107122772982909</v>
      </c>
      <c r="AM9" s="20">
        <v>8.1815479873691394E-2</v>
      </c>
      <c r="AO9" s="20">
        <v>5.6745057820521437E-2</v>
      </c>
      <c r="AP9" s="20">
        <v>4.0112015999062426E-3</v>
      </c>
      <c r="AQ9" s="20">
        <v>2.6680197767299119E-2</v>
      </c>
      <c r="AR9" s="20">
        <v>4.2010618078531153E-2</v>
      </c>
      <c r="AS9" s="20">
        <v>0.16764859151094</v>
      </c>
      <c r="AT9" s="20">
        <v>8.781106518115539E-2</v>
      </c>
      <c r="AU9" s="20">
        <v>8.8746247358505143E-2</v>
      </c>
      <c r="AV9" s="20">
        <v>4.8206794649091521E-2</v>
      </c>
      <c r="AW9" s="20">
        <v>0.20188783110693881</v>
      </c>
    </row>
    <row r="10" spans="2:51" ht="19" customHeight="1" x14ac:dyDescent="0.35">
      <c r="B10" s="22" t="s">
        <v>96</v>
      </c>
      <c r="C10" s="20">
        <v>0.13555823374072451</v>
      </c>
      <c r="D10" s="20">
        <v>0.12906331992029799</v>
      </c>
      <c r="E10" s="20">
        <v>0.1402603646729606</v>
      </c>
      <c r="G10" s="20">
        <v>0.14824955744320539</v>
      </c>
      <c r="H10" s="20">
        <v>0.14663896902385309</v>
      </c>
      <c r="I10" s="20">
        <v>0.14102761677591649</v>
      </c>
      <c r="J10" s="20">
        <v>0.16846783112273769</v>
      </c>
      <c r="K10" s="20">
        <v>0.1015294933214371</v>
      </c>
      <c r="L10" s="20">
        <v>0.11010598792631</v>
      </c>
      <c r="N10" s="20">
        <v>0.1632936566166357</v>
      </c>
      <c r="O10" s="20">
        <v>0.1114724368847574</v>
      </c>
      <c r="P10" s="20">
        <v>0.17114141220965581</v>
      </c>
      <c r="Q10" s="20">
        <v>0.1816628829722296</v>
      </c>
      <c r="R10" s="20">
        <v>9.5473037148090828E-2</v>
      </c>
      <c r="S10" s="20">
        <v>0.1103880003427989</v>
      </c>
      <c r="T10" s="20">
        <v>0.16555174065322559</v>
      </c>
      <c r="U10" s="20">
        <v>0.1320549743309577</v>
      </c>
      <c r="V10" s="20">
        <v>0.115659267255021</v>
      </c>
      <c r="W10" s="20">
        <v>0.1141069763621058</v>
      </c>
      <c r="X10" s="20">
        <v>0.15768908157710909</v>
      </c>
      <c r="Y10" s="20">
        <v>0.16925313144940371</v>
      </c>
      <c r="AA10" s="20">
        <v>0.1201586743424387</v>
      </c>
      <c r="AB10" s="20">
        <v>0.13145842459530471</v>
      </c>
      <c r="AC10" s="20">
        <v>0.14062143974071659</v>
      </c>
      <c r="AD10" s="20">
        <v>0.15297899736674289</v>
      </c>
      <c r="AF10" s="20">
        <v>0.13290094443736231</v>
      </c>
      <c r="AG10" s="20">
        <v>9.0797523830494498E-2</v>
      </c>
      <c r="AH10" s="20">
        <v>0.1091156820028167</v>
      </c>
      <c r="AI10" s="20">
        <v>0.1461276902389208</v>
      </c>
      <c r="AJ10" s="20">
        <v>0.2151968658803417</v>
      </c>
      <c r="AK10" s="20">
        <v>0.2018885474879642</v>
      </c>
      <c r="AL10" s="20">
        <v>0.14350907946360439</v>
      </c>
      <c r="AM10" s="20">
        <v>0.1579718495757951</v>
      </c>
      <c r="AO10" s="20">
        <v>0.1083674400642561</v>
      </c>
      <c r="AP10" s="20">
        <v>4.7837908633474827E-2</v>
      </c>
      <c r="AQ10" s="20">
        <v>0.1491641826122333</v>
      </c>
      <c r="AR10" s="20">
        <v>0.13571234447060301</v>
      </c>
      <c r="AS10" s="20">
        <v>0.23120116843634089</v>
      </c>
      <c r="AT10" s="20">
        <v>0.20016882634832461</v>
      </c>
      <c r="AU10" s="20">
        <v>0.21308339078619121</v>
      </c>
      <c r="AV10" s="20">
        <v>0.11865644130636251</v>
      </c>
      <c r="AW10" s="20">
        <v>0.14718611912985621</v>
      </c>
    </row>
    <row r="11" spans="2:51" ht="19" customHeight="1" x14ac:dyDescent="0.35">
      <c r="B11" s="22" t="s">
        <v>97</v>
      </c>
      <c r="C11" s="20">
        <v>0.30198884483920879</v>
      </c>
      <c r="D11" s="20">
        <v>0.26839903008324029</v>
      </c>
      <c r="E11" s="20">
        <v>0.3342003904437561</v>
      </c>
      <c r="G11" s="20">
        <v>0.25550286354001339</v>
      </c>
      <c r="H11" s="20">
        <v>0.2876856420962231</v>
      </c>
      <c r="I11" s="20">
        <v>0.29203540057682698</v>
      </c>
      <c r="J11" s="20">
        <v>0.26880121680236618</v>
      </c>
      <c r="K11" s="20">
        <v>0.37885464944282721</v>
      </c>
      <c r="L11" s="20">
        <v>0.32745283833762218</v>
      </c>
      <c r="N11" s="20">
        <v>0.26585131866804729</v>
      </c>
      <c r="O11" s="20">
        <v>0.39612335880677041</v>
      </c>
      <c r="P11" s="20">
        <v>0.38290972707804211</v>
      </c>
      <c r="Q11" s="20">
        <v>0.29799855474390913</v>
      </c>
      <c r="R11" s="20">
        <v>0.2423944758132951</v>
      </c>
      <c r="S11" s="20">
        <v>0.38833686703602871</v>
      </c>
      <c r="T11" s="20">
        <v>0.21443799655433951</v>
      </c>
      <c r="U11" s="20">
        <v>0.31064611829011213</v>
      </c>
      <c r="V11" s="20">
        <v>0.28690936197789257</v>
      </c>
      <c r="W11" s="20">
        <v>0.35940619336430302</v>
      </c>
      <c r="X11" s="20">
        <v>0.29216389867314668</v>
      </c>
      <c r="Y11" s="20">
        <v>0.26833050362866739</v>
      </c>
      <c r="AA11" s="20">
        <v>0.28337168537983509</v>
      </c>
      <c r="AB11" s="20">
        <v>0.30908213488738162</v>
      </c>
      <c r="AC11" s="20">
        <v>0.29824058160989658</v>
      </c>
      <c r="AD11" s="20">
        <v>0.3177460534160802</v>
      </c>
      <c r="AF11" s="20">
        <v>0.36637269398768868</v>
      </c>
      <c r="AG11" s="20">
        <v>0.23486889805485289</v>
      </c>
      <c r="AH11" s="20">
        <v>0.32760543068981962</v>
      </c>
      <c r="AI11" s="20">
        <v>0.28275103872132218</v>
      </c>
      <c r="AJ11" s="20">
        <v>0.27021707176516752</v>
      </c>
      <c r="AK11" s="20">
        <v>0.25742217720916188</v>
      </c>
      <c r="AL11" s="20">
        <v>0.46617649655918131</v>
      </c>
      <c r="AM11" s="20">
        <v>0.37159068675646051</v>
      </c>
      <c r="AO11" s="20">
        <v>0.3961255797972425</v>
      </c>
      <c r="AP11" s="20">
        <v>0.18741320507447221</v>
      </c>
      <c r="AQ11" s="20">
        <v>0.31511484666076689</v>
      </c>
      <c r="AR11" s="20">
        <v>0.31176406013690428</v>
      </c>
      <c r="AS11" s="20">
        <v>0.2783014965718637</v>
      </c>
      <c r="AT11" s="20">
        <v>0.25374712832450319</v>
      </c>
      <c r="AU11" s="20">
        <v>0.40138532353363482</v>
      </c>
      <c r="AV11" s="20">
        <v>0.49975573738059831</v>
      </c>
      <c r="AW11" s="20">
        <v>0.2918696360650061</v>
      </c>
    </row>
    <row r="12" spans="2:51" ht="19" customHeight="1" x14ac:dyDescent="0.35">
      <c r="B12" s="22" t="s">
        <v>98</v>
      </c>
      <c r="C12" s="20">
        <v>0.36277209879170158</v>
      </c>
      <c r="D12" s="20">
        <v>0.36901138852169552</v>
      </c>
      <c r="E12" s="20">
        <v>0.35868771014906031</v>
      </c>
      <c r="G12" s="20">
        <v>0.44609736993096177</v>
      </c>
      <c r="H12" s="20">
        <v>0.38835804568040772</v>
      </c>
      <c r="I12" s="20">
        <v>0.3472775542312026</v>
      </c>
      <c r="J12" s="20">
        <v>0.34396452343354939</v>
      </c>
      <c r="K12" s="20">
        <v>0.32161618118764967</v>
      </c>
      <c r="L12" s="20">
        <v>0.34209749393075323</v>
      </c>
      <c r="N12" s="20">
        <v>0.39982299597709903</v>
      </c>
      <c r="O12" s="20">
        <v>0.27072440536817072</v>
      </c>
      <c r="P12" s="20">
        <v>0.244370516290534</v>
      </c>
      <c r="Q12" s="20">
        <v>0.37268007949335291</v>
      </c>
      <c r="R12" s="20">
        <v>0.42493331057132427</v>
      </c>
      <c r="S12" s="20">
        <v>0.28449214632905939</v>
      </c>
      <c r="T12" s="20">
        <v>0.39959677222098772</v>
      </c>
      <c r="U12" s="20">
        <v>0.39842187731959788</v>
      </c>
      <c r="V12" s="20">
        <v>0.38830384855512151</v>
      </c>
      <c r="W12" s="20">
        <v>0.34454145654896712</v>
      </c>
      <c r="X12" s="20">
        <v>0.36013503074434011</v>
      </c>
      <c r="Y12" s="20">
        <v>0.33624891140639618</v>
      </c>
      <c r="AA12" s="20">
        <v>0.36933727573696967</v>
      </c>
      <c r="AB12" s="20">
        <v>0.36669118812972229</v>
      </c>
      <c r="AC12" s="20">
        <v>0.38286818011594248</v>
      </c>
      <c r="AD12" s="20">
        <v>0.33179577205526573</v>
      </c>
      <c r="AF12" s="20">
        <v>0.3394034328251192</v>
      </c>
      <c r="AG12" s="20">
        <v>0.43602859230229418</v>
      </c>
      <c r="AH12" s="20">
        <v>0.43026651350847611</v>
      </c>
      <c r="AI12" s="20">
        <v>0.41754076870289342</v>
      </c>
      <c r="AJ12" s="20">
        <v>0.23314878607748629</v>
      </c>
      <c r="AK12" s="20">
        <v>0.29499027981662967</v>
      </c>
      <c r="AL12" s="20">
        <v>0.25019685578564571</v>
      </c>
      <c r="AM12" s="20">
        <v>0.32490540923359817</v>
      </c>
      <c r="AO12" s="20">
        <v>0.35047479802032688</v>
      </c>
      <c r="AP12" s="20">
        <v>0.47605458649174581</v>
      </c>
      <c r="AQ12" s="20">
        <v>0.41172197306360969</v>
      </c>
      <c r="AR12" s="20">
        <v>0.41440643583211878</v>
      </c>
      <c r="AS12" s="20">
        <v>0.26678156555135191</v>
      </c>
      <c r="AT12" s="20">
        <v>0.29950168518497239</v>
      </c>
      <c r="AU12" s="20">
        <v>0.24529370330143749</v>
      </c>
      <c r="AV12" s="20">
        <v>0.29510698688476572</v>
      </c>
      <c r="AW12" s="20">
        <v>0.31224332275501421</v>
      </c>
    </row>
    <row r="13" spans="2:51" ht="19" customHeight="1" x14ac:dyDescent="0.35">
      <c r="B13" s="22" t="s">
        <v>99</v>
      </c>
      <c r="C13" s="20">
        <v>0.12770434833566391</v>
      </c>
      <c r="D13" s="20">
        <v>0.1447533424722468</v>
      </c>
      <c r="E13" s="20">
        <v>0.1109346693481283</v>
      </c>
      <c r="G13" s="20">
        <v>8.0430078554337661E-2</v>
      </c>
      <c r="H13" s="20">
        <v>0.14424785565491541</v>
      </c>
      <c r="I13" s="20">
        <v>0.14518162461322909</v>
      </c>
      <c r="J13" s="20">
        <v>0.1199859527501541</v>
      </c>
      <c r="K13" s="20">
        <v>0.12868086472626031</v>
      </c>
      <c r="L13" s="20">
        <v>0.13709000530556489</v>
      </c>
      <c r="N13" s="20">
        <v>9.6258970400495511E-2</v>
      </c>
      <c r="O13" s="20">
        <v>0.102052949432336</v>
      </c>
      <c r="P13" s="20">
        <v>0.1117861314134366</v>
      </c>
      <c r="Q13" s="20">
        <v>8.8633263021288738E-2</v>
      </c>
      <c r="R13" s="20">
        <v>0.17614326820690121</v>
      </c>
      <c r="S13" s="20">
        <v>0.15154945695783939</v>
      </c>
      <c r="T13" s="20">
        <v>0.1393717656513761</v>
      </c>
      <c r="U13" s="20">
        <v>0.10572533048713439</v>
      </c>
      <c r="V13" s="20">
        <v>0.15164510601709241</v>
      </c>
      <c r="W13" s="20">
        <v>8.4507354546435043E-2</v>
      </c>
      <c r="X13" s="20">
        <v>0.12808226070612741</v>
      </c>
      <c r="Y13" s="20">
        <v>0.15136505508924389</v>
      </c>
      <c r="AA13" s="20">
        <v>0.174632761402259</v>
      </c>
      <c r="AB13" s="20">
        <v>0.14397119591847929</v>
      </c>
      <c r="AC13" s="20">
        <v>7.290909013535074E-2</v>
      </c>
      <c r="AD13" s="20">
        <v>0.1091965091498365</v>
      </c>
      <c r="AF13" s="20">
        <v>7.9737880601853897E-2</v>
      </c>
      <c r="AG13" s="20">
        <v>0.22264286707606271</v>
      </c>
      <c r="AH13" s="20">
        <v>0.10998201187756269</v>
      </c>
      <c r="AI13" s="20">
        <v>7.8468040587926544E-2</v>
      </c>
      <c r="AJ13" s="20">
        <v>7.3816532160453557E-2</v>
      </c>
      <c r="AK13" s="20">
        <v>0.16670527062985929</v>
      </c>
      <c r="AL13" s="20">
        <v>2.940529089327781E-2</v>
      </c>
      <c r="AM13" s="20">
        <v>6.3716574560454847E-2</v>
      </c>
      <c r="AO13" s="20">
        <v>8.8287124297653105E-2</v>
      </c>
      <c r="AP13" s="20">
        <v>0.28468309820040089</v>
      </c>
      <c r="AQ13" s="20">
        <v>9.7318799896090852E-2</v>
      </c>
      <c r="AR13" s="20">
        <v>9.6106541481842916E-2</v>
      </c>
      <c r="AS13" s="20">
        <v>5.6067177929503442E-2</v>
      </c>
      <c r="AT13" s="20">
        <v>0.15877129496104439</v>
      </c>
      <c r="AU13" s="20">
        <v>5.1491335020231323E-2</v>
      </c>
      <c r="AV13" s="20">
        <v>3.8274039779182083E-2</v>
      </c>
      <c r="AW13" s="20">
        <v>4.6813090943184678E-2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2:F49"/>
  <sheetViews>
    <sheetView showGridLines="0" workbookViewId="0"/>
  </sheetViews>
  <sheetFormatPr defaultRowHeight="14.5" x14ac:dyDescent="0.35"/>
  <cols>
    <col min="1" max="2" width="5" customWidth="1"/>
    <col min="3" max="3" width="10" customWidth="1"/>
    <col min="4" max="4" width="100" customWidth="1"/>
    <col min="5" max="5" width="20" customWidth="1"/>
    <col min="6" max="6" width="50" customWidth="1"/>
  </cols>
  <sheetData>
    <row r="2" spans="3:6" ht="40" customHeight="1" x14ac:dyDescent="0.55000000000000004">
      <c r="D2" s="4" t="s">
        <v>11</v>
      </c>
    </row>
    <row r="6" spans="3:6" x14ac:dyDescent="0.35">
      <c r="D6" s="5" t="str">
        <f>HYPERLINK("#'Full Results'!A1", "Full Results")</f>
        <v>Full Results</v>
      </c>
    </row>
    <row r="8" spans="3:6" x14ac:dyDescent="0.35">
      <c r="C8" s="6" t="s">
        <v>12</v>
      </c>
      <c r="D8" s="7" t="s">
        <v>13</v>
      </c>
      <c r="E8" s="6" t="s">
        <v>14</v>
      </c>
      <c r="F8" s="7" t="s">
        <v>15</v>
      </c>
    </row>
    <row r="9" spans="3:6" x14ac:dyDescent="0.35">
      <c r="C9" s="8">
        <v>1</v>
      </c>
      <c r="D9" s="5" t="str">
        <f>HYPERLINK("#'Table 1'!A1", "Which of the following do you think are the most important issues facing the country at this time? Please select up to three.")</f>
        <v>Which of the following do you think are the most important issues facing the country at this time? Please select up to three.</v>
      </c>
      <c r="E9" s="9">
        <f>HYPERLINK("#'Full Results'!A9", 9)</f>
        <v>9</v>
      </c>
      <c r="F9" s="10" t="s">
        <v>16</v>
      </c>
    </row>
    <row r="10" spans="3:6" x14ac:dyDescent="0.35">
      <c r="C10" s="8">
        <v>2</v>
      </c>
      <c r="D10" s="5" t="str">
        <f>HYPERLINK("#'Table 2'!A1", "Grid Summary: Please tell us whether you have a favourable or unfavourable view of each of the following:")</f>
        <v>Grid Summary: Please tell us whether you have a favourable or unfavourable view of each of the following:</v>
      </c>
      <c r="E10" s="9">
        <f>HYPERLINK("#'Full Results'!A28", 28)</f>
        <v>28</v>
      </c>
      <c r="F10" s="10"/>
    </row>
    <row r="11" spans="3:6" x14ac:dyDescent="0.35">
      <c r="C11" s="8">
        <v>3</v>
      </c>
      <c r="D11" s="5" t="str">
        <f>HYPERLINK("#'Table 3'!A1", "Please tell us whether you have a favourable or unfavourable view of each of the following: Andy Burnham")</f>
        <v>Please tell us whether you have a favourable or unfavourable view of each of the following: Andy Burnham</v>
      </c>
      <c r="E11" s="9">
        <f>HYPERLINK("#'Full Results'!A28", 28)</f>
        <v>28</v>
      </c>
      <c r="F11" s="10" t="s">
        <v>16</v>
      </c>
    </row>
    <row r="12" spans="3:6" x14ac:dyDescent="0.35">
      <c r="C12" s="8">
        <v>4</v>
      </c>
      <c r="D12" s="5" t="str">
        <f>HYPERLINK("#'Table 4'!A1", "Please tell us whether you have a favourable or unfavourable view of each of the following: Kemi Badenoch")</f>
        <v>Please tell us whether you have a favourable or unfavourable view of each of the following: Kemi Badenoch</v>
      </c>
      <c r="E12" s="9">
        <f>HYPERLINK("#'Full Results'!A39", 39)</f>
        <v>39</v>
      </c>
      <c r="F12" s="10" t="s">
        <v>16</v>
      </c>
    </row>
    <row r="13" spans="3:6" x14ac:dyDescent="0.35">
      <c r="C13" s="8">
        <v>5</v>
      </c>
      <c r="D13" s="5" t="str">
        <f>HYPERLINK("#'Table 5'!A1", "Please tell us whether you have a favourable or unfavourable view of each of the following: Ed Davey")</f>
        <v>Please tell us whether you have a favourable or unfavourable view of each of the following: Ed Davey</v>
      </c>
      <c r="E13" s="9">
        <f>HYPERLINK("#'Full Results'!A50", 50)</f>
        <v>50</v>
      </c>
      <c r="F13" s="10" t="s">
        <v>16</v>
      </c>
    </row>
    <row r="14" spans="3:6" x14ac:dyDescent="0.35">
      <c r="C14" s="8">
        <v>6</v>
      </c>
      <c r="D14" s="5" t="str">
        <f>HYPERLINK("#'Table 6'!A1", "Please tell us whether you have a favourable or unfavourable view of each of the following: Zack Polanski")</f>
        <v>Please tell us whether you have a favourable or unfavourable view of each of the following: Zack Polanski</v>
      </c>
      <c r="E14" s="9">
        <f>HYPERLINK("#'Full Results'!A61", 61)</f>
        <v>61</v>
      </c>
      <c r="F14" s="10" t="s">
        <v>16</v>
      </c>
    </row>
    <row r="15" spans="3:6" x14ac:dyDescent="0.35">
      <c r="C15" s="8">
        <v>7</v>
      </c>
      <c r="D15" s="5" t="str">
        <f>HYPERLINK("#'Table 7'!A1", "Please tell us whether you have a favourable or unfavourable view of each of the following: Nigel Farage")</f>
        <v>Please tell us whether you have a favourable or unfavourable view of each of the following: Nigel Farage</v>
      </c>
      <c r="E15" s="9">
        <f>HYPERLINK("#'Full Results'!A72", 72)</f>
        <v>72</v>
      </c>
      <c r="F15" s="10" t="s">
        <v>16</v>
      </c>
    </row>
    <row r="16" spans="3:6" x14ac:dyDescent="0.35">
      <c r="C16" s="8">
        <v>8</v>
      </c>
      <c r="D16" s="5" t="str">
        <f>HYPERLINK("#'Table 8'!A1", "Grid Summary: Please tell us whether you have a favourable or unfavourable view of each of the following.")</f>
        <v>Grid Summary: Please tell us whether you have a favourable or unfavourable view of each of the following.</v>
      </c>
      <c r="E16" s="9">
        <f>HYPERLINK("#'Full Results'!A83", 83)</f>
        <v>83</v>
      </c>
      <c r="F16" s="10"/>
    </row>
    <row r="17" spans="3:6" x14ac:dyDescent="0.35">
      <c r="C17" s="8">
        <v>9</v>
      </c>
      <c r="D17" s="5" t="str">
        <f>HYPERLINK("#'Table 9'!A1", "Please tell us whether you have a favourable or unfavourable view of each of the following.: John Healey")</f>
        <v>Please tell us whether you have a favourable or unfavourable view of each of the following.: John Healey</v>
      </c>
      <c r="E17" s="9">
        <f>HYPERLINK("#'Full Results'!A83", 83)</f>
        <v>83</v>
      </c>
      <c r="F17" s="10" t="s">
        <v>16</v>
      </c>
    </row>
    <row r="18" spans="3:6" x14ac:dyDescent="0.35">
      <c r="C18" s="8">
        <v>10</v>
      </c>
      <c r="D18" s="5" t="str">
        <f>HYPERLINK("#'Table 10'!A1", "Please tell us whether you have a favourable or unfavourable view of each of the following.: Shabana Mahmood")</f>
        <v>Please tell us whether you have a favourable or unfavourable view of each of the following.: Shabana Mahmood</v>
      </c>
      <c r="E18" s="9">
        <f>HYPERLINK("#'Full Results'!A94", 94)</f>
        <v>94</v>
      </c>
      <c r="F18" s="10" t="s">
        <v>16</v>
      </c>
    </row>
    <row r="19" spans="3:6" x14ac:dyDescent="0.35">
      <c r="C19" s="8">
        <v>11</v>
      </c>
      <c r="D19" s="5" t="str">
        <f>HYPERLINK("#'Table 11'!A1", "Please tell us whether you have a favourable or unfavourable view of each of the following.: Ed Miliband")</f>
        <v>Please tell us whether you have a favourable or unfavourable view of each of the following.: Ed Miliband</v>
      </c>
      <c r="E19" s="9">
        <f>HYPERLINK("#'Full Results'!A105", 105)</f>
        <v>105</v>
      </c>
      <c r="F19" s="10" t="s">
        <v>16</v>
      </c>
    </row>
    <row r="20" spans="3:6" x14ac:dyDescent="0.35">
      <c r="C20" s="8">
        <v>12</v>
      </c>
      <c r="D20" s="5" t="str">
        <f>HYPERLINK("#'Table 12'!A1", "Grid Summary: How would you rate Andy Burnham along these traits and characteristics?")</f>
        <v>Grid Summary: How would you rate Andy Burnham along these traits and characteristics?</v>
      </c>
      <c r="E20" s="9">
        <f>HYPERLINK("#'Full Results'!A116", 116)</f>
        <v>116</v>
      </c>
      <c r="F20" s="10"/>
    </row>
    <row r="21" spans="3:6" x14ac:dyDescent="0.35">
      <c r="C21" s="8">
        <v>13</v>
      </c>
      <c r="D21" s="5" t="str">
        <f>HYPERLINK("#'Table 13'!A1", "How would you rate Andy Burnham along these traits and characteristics?: Incompetent | Competent")</f>
        <v>How would you rate Andy Burnham along these traits and characteristics?: Incompetent | Competent</v>
      </c>
      <c r="E21" s="9">
        <f>HYPERLINK("#'Full Results'!A116", 116)</f>
        <v>116</v>
      </c>
      <c r="F21" s="10" t="s">
        <v>16</v>
      </c>
    </row>
    <row r="22" spans="3:6" x14ac:dyDescent="0.35">
      <c r="C22" s="8">
        <v>14</v>
      </c>
      <c r="D22" s="5" t="str">
        <f>HYPERLINK("#'Table 14'!A1", "How would you rate Andy Burnham along these traits and characteristics?: Weak | Strong")</f>
        <v>How would you rate Andy Burnham along these traits and characteristics?: Weak | Strong</v>
      </c>
      <c r="E22" s="9">
        <f>HYPERLINK("#'Full Results'!A124", 124)</f>
        <v>124</v>
      </c>
      <c r="F22" s="10" t="s">
        <v>16</v>
      </c>
    </row>
    <row r="23" spans="3:6" x14ac:dyDescent="0.35">
      <c r="C23" s="8">
        <v>15</v>
      </c>
      <c r="D23" s="5" t="str">
        <f>HYPERLINK("#'Table 15'!A1", "How would you rate Andy Burnham along these traits and characteristics?: Weird | Normal")</f>
        <v>How would you rate Andy Burnham along these traits and characteristics?: Weird | Normal</v>
      </c>
      <c r="E23" s="9">
        <f>HYPERLINK("#'Full Results'!A132", 132)</f>
        <v>132</v>
      </c>
      <c r="F23" s="10" t="s">
        <v>16</v>
      </c>
    </row>
    <row r="24" spans="3:6" x14ac:dyDescent="0.35">
      <c r="C24" s="8">
        <v>16</v>
      </c>
      <c r="D24" s="5" t="str">
        <f>HYPERLINK("#'Table 16'!A1", "How would you rate Andy Burnham along these traits and characteristics?: Dishonest | Honest")</f>
        <v>How would you rate Andy Burnham along these traits and characteristics?: Dishonest | Honest</v>
      </c>
      <c r="E24" s="9">
        <f>HYPERLINK("#'Full Results'!A140", 140)</f>
        <v>140</v>
      </c>
      <c r="F24" s="10" t="s">
        <v>16</v>
      </c>
    </row>
    <row r="25" spans="3:6" x14ac:dyDescent="0.35">
      <c r="C25" s="8">
        <v>17</v>
      </c>
      <c r="D25" s="5" t="str">
        <f>HYPERLINK("#'Table 17'!A1", "How would you rate Andy Burnham along these traits and characteristics?: Left-wing | Right-wing")</f>
        <v>How would you rate Andy Burnham along these traits and characteristics?: Left-wing | Right-wing</v>
      </c>
      <c r="E25" s="9">
        <f>HYPERLINK("#'Full Results'!A148", 148)</f>
        <v>148</v>
      </c>
      <c r="F25" s="10" t="s">
        <v>16</v>
      </c>
    </row>
    <row r="26" spans="3:6" x14ac:dyDescent="0.35">
      <c r="C26" s="8">
        <v>18</v>
      </c>
      <c r="D26" s="5" t="str">
        <f>HYPERLINK("#'Table 18'!A1", "How would you rate Andy Burnham along these traits and characteristics?: Humourless | Good-humoured")</f>
        <v>How would you rate Andy Burnham along these traits and characteristics?: Humourless | Good-humoured</v>
      </c>
      <c r="E26" s="9">
        <f>HYPERLINK("#'Full Results'!A156", 156)</f>
        <v>156</v>
      </c>
      <c r="F26" s="10" t="s">
        <v>16</v>
      </c>
    </row>
    <row r="27" spans="3:6" x14ac:dyDescent="0.35">
      <c r="C27" s="8">
        <v>19</v>
      </c>
      <c r="D27" s="5" t="str">
        <f>HYPERLINK("#'Table 19'!A1", "How would you rate Andy Burnham along these traits and characteristics?: Wishy-washy | Firm")</f>
        <v>How would you rate Andy Burnham along these traits and characteristics?: Wishy-washy | Firm</v>
      </c>
      <c r="E27" s="9">
        <f>HYPERLINK("#'Full Results'!A164", 164)</f>
        <v>164</v>
      </c>
      <c r="F27" s="10" t="s">
        <v>16</v>
      </c>
    </row>
    <row r="28" spans="3:6" x14ac:dyDescent="0.35">
      <c r="C28" s="8">
        <v>20</v>
      </c>
      <c r="D28" s="5" t="str">
        <f>HYPERLINK("#'Table 20'!A1", "How would you rate Andy Burnham along these traits and characteristics?: Unpatriotic | Patriotic")</f>
        <v>How would you rate Andy Burnham along these traits and characteristics?: Unpatriotic | Patriotic</v>
      </c>
      <c r="E28" s="9">
        <f>HYPERLINK("#'Full Results'!A172", 172)</f>
        <v>172</v>
      </c>
      <c r="F28" s="10" t="s">
        <v>16</v>
      </c>
    </row>
    <row r="29" spans="3:6" x14ac:dyDescent="0.35">
      <c r="C29" s="8">
        <v>21</v>
      </c>
      <c r="D29" s="5" t="str">
        <f>HYPERLINK("#'Table 21'!A1", "Andy Burnham became Prime Minister on 20 July 2026 after an uncontested Labour leadership contest, without a general election. Which of the following comes closest to your view?")</f>
        <v>Andy Burnham became Prime Minister on 20 July 2026 after an uncontested Labour leadership contest, without a general election. Which of the following comes closest to your view?</v>
      </c>
      <c r="E29" s="9">
        <f>HYPERLINK("#'Full Results'!A180", 180)</f>
        <v>180</v>
      </c>
      <c r="F29" s="10" t="s">
        <v>16</v>
      </c>
    </row>
    <row r="30" spans="3:6" x14ac:dyDescent="0.35">
      <c r="C30" s="8">
        <v>22</v>
      </c>
      <c r="D30" s="5" t="str">
        <f>HYPERLINK("#'Table 22'!A1", "If Andy Burnham was not in the Labour Party, which party do you think he would be in?")</f>
        <v>If Andy Burnham was not in the Labour Party, which party do you think he would be in?</v>
      </c>
      <c r="E30" s="9">
        <f>HYPERLINK("#'Full Results'!A186", 186)</f>
        <v>186</v>
      </c>
      <c r="F30" s="10" t="s">
        <v>16</v>
      </c>
    </row>
    <row r="31" spans="3:6" x14ac:dyDescent="0.35">
      <c r="C31" s="8">
        <v>23</v>
      </c>
      <c r="D31" s="5" t="str">
        <f>HYPERLINK("#'Table 23'!A1", "If Nigel Farage was not in the Reform UK Party, which party do you think he would be in?")</f>
        <v>If Nigel Farage was not in the Reform UK Party, which party do you think he would be in?</v>
      </c>
      <c r="E31" s="9">
        <f>HYPERLINK("#'Full Results'!A197", 197)</f>
        <v>197</v>
      </c>
      <c r="F31" s="10" t="s">
        <v>16</v>
      </c>
    </row>
    <row r="32" spans="3:6" x14ac:dyDescent="0.35">
      <c r="C32" s="8">
        <v>24</v>
      </c>
      <c r="D32" s="5" t="str">
        <f>HYPERLINK("#'Table 24'!A1", "When Andy Burnham became Prime Minister, he replaced some of the ministers from Keir Starmer's government while keeping others in place. Thinking about the changes he made, which comes closest to your view?")</f>
        <v>When Andy Burnham became Prime Minister, he replaced some of the ministers from Keir Starmer's government while keeping others in place. Thinking about the changes he made, which comes closest to your view?</v>
      </c>
      <c r="E32" s="9">
        <f>HYPERLINK("#'Full Results'!A208", 208)</f>
        <v>208</v>
      </c>
      <c r="F32" s="10" t="s">
        <v>16</v>
      </c>
    </row>
    <row r="33" spans="3:6" x14ac:dyDescent="0.35">
      <c r="C33" s="8">
        <v>25</v>
      </c>
      <c r="D33" s="5" t="str">
        <f>HYPERLINK("#'Table 25'!A1", "Andy Burnham has replaced Rachel Reeves with John Healey as Chancellor of the Exchequer. From what you know, do you think John Healey will do a better or worse job than Rachel Reeves?")</f>
        <v>Andy Burnham has replaced Rachel Reeves with John Healey as Chancellor of the Exchequer. From what you know, do you think John Healey will do a better or worse job than Rachel Reeves?</v>
      </c>
      <c r="E33" s="9">
        <f>HYPERLINK("#'Full Results'!A215", 215)</f>
        <v>215</v>
      </c>
      <c r="F33" s="10" t="s">
        <v>16</v>
      </c>
    </row>
    <row r="34" spans="3:6" x14ac:dyDescent="0.35">
      <c r="C34" s="8">
        <v>26</v>
      </c>
      <c r="D34" s="5" t="str">
        <f>HYPERLINK("#'Table 26'!A1", "On Monday 20 July, Andy Burnham gave his first speech as Prime Minister outside 10 Downing Street. Have you watched or listened to the speech?")</f>
        <v>On Monday 20 July, Andy Burnham gave his first speech as Prime Minister outside 10 Downing Street. Have you watched or listened to the speech?</v>
      </c>
      <c r="E34" s="9">
        <f>HYPERLINK("#'Full Results'!A222", 222)</f>
        <v>222</v>
      </c>
      <c r="F34" s="10" t="s">
        <v>16</v>
      </c>
    </row>
    <row r="35" spans="3:6" x14ac:dyDescent="0.35">
      <c r="C35" s="8">
        <v>27</v>
      </c>
      <c r="D35" s="5" t="str">
        <f>HYPERLINK("#'Table 27'!A1", "Grid Summary: Thinking about Andy Burnham's first speech as Prime Minister, to what extent do you agree or disagree with each of the following?")</f>
        <v>Grid Summary: Thinking about Andy Burnham's first speech as Prime Minister, to what extent do you agree or disagree with each of the following?</v>
      </c>
      <c r="E35" s="9">
        <f>HYPERLINK("#'Full Results'!A228", 228)</f>
        <v>228</v>
      </c>
      <c r="F35" s="10"/>
    </row>
    <row r="36" spans="3:6" x14ac:dyDescent="0.35">
      <c r="C36" s="8">
        <v>28</v>
      </c>
      <c r="D36" s="5" t="str">
        <f>HYPERLINK("#'Table 28'!A1", "Thinking about Andy Burnham's first speech as Prime Minister, to what extent do you agree or disagree with each of the following?: He set out a clear vision for the country")</f>
        <v>Thinking about Andy Burnham's first speech as Prime Minister, to what extent do you agree or disagree with each of the following?: He set out a clear vision for the country</v>
      </c>
      <c r="E36" s="9">
        <f>HYPERLINK("#'Full Results'!A228", 228)</f>
        <v>228</v>
      </c>
      <c r="F36" s="10" t="s">
        <v>17</v>
      </c>
    </row>
    <row r="37" spans="3:6" x14ac:dyDescent="0.35">
      <c r="C37" s="8">
        <v>29</v>
      </c>
      <c r="D37" s="5" t="str">
        <f>HYPERLINK("#'Table 29'!A1", "Thinking about Andy Burnham's first speech as Prime Minister, to what extent do you agree or disagree with each of the following?: He is a good public speaker")</f>
        <v>Thinking about Andy Burnham's first speech as Prime Minister, to what extent do you agree or disagree with each of the following?: He is a good public speaker</v>
      </c>
      <c r="E37" s="9">
        <f>HYPERLINK("#'Full Results'!A237", 237)</f>
        <v>237</v>
      </c>
      <c r="F37" s="10" t="s">
        <v>17</v>
      </c>
    </row>
    <row r="38" spans="3:6" x14ac:dyDescent="0.35">
      <c r="C38" s="8">
        <v>30</v>
      </c>
      <c r="D38" s="5" t="str">
        <f>HYPERLINK("#'Table 30'!A1", "Thinking about Andy Burnham's first speech as Prime Minister, to what extent do you agree or disagree with each of the following?: I believe he will do the things he promised")</f>
        <v>Thinking about Andy Burnham's first speech as Prime Minister, to what extent do you agree or disagree with each of the following?: I believe he will do the things he promised</v>
      </c>
      <c r="E38" s="9">
        <f>HYPERLINK("#'Full Results'!A246", 246)</f>
        <v>246</v>
      </c>
      <c r="F38" s="10" t="s">
        <v>17</v>
      </c>
    </row>
    <row r="39" spans="3:6" x14ac:dyDescent="0.35">
      <c r="C39" s="8">
        <v>31</v>
      </c>
      <c r="D39" s="5" t="str">
        <f>HYPERLINK("#'Table 31'!A1", "Thinking about Andy Burnham's first speech as Prime Minister, to what extent do you agree or disagree with each of the following?: He understands the problems facing people like me")</f>
        <v>Thinking about Andy Burnham's first speech as Prime Minister, to what extent do you agree or disagree with each of the following?: He understands the problems facing people like me</v>
      </c>
      <c r="E39" s="9">
        <f>HYPERLINK("#'Full Results'!A255", 255)</f>
        <v>255</v>
      </c>
      <c r="F39" s="10" t="s">
        <v>17</v>
      </c>
    </row>
    <row r="40" spans="3:6" x14ac:dyDescent="0.35">
      <c r="C40" s="8">
        <v>32</v>
      </c>
      <c r="D40" s="5" t="str">
        <f>HYPERLINK("#'Table 32'!A1", "Thinking about Andy Burnham's first speech as Prime Minister, to what extent do you agree or disagree with each of the following?: His speech made me feel more hopeful about the future")</f>
        <v>Thinking about Andy Burnham's first speech as Prime Minister, to what extent do you agree or disagree with each of the following?: His speech made me feel more hopeful about the future</v>
      </c>
      <c r="E40" s="9">
        <f>HYPERLINK("#'Full Results'!A264", 264)</f>
        <v>264</v>
      </c>
      <c r="F40" s="10" t="s">
        <v>17</v>
      </c>
    </row>
    <row r="41" spans="3:6" x14ac:dyDescent="0.35">
      <c r="C41" s="8">
        <v>33</v>
      </c>
      <c r="D41" s="5" t="str">
        <f>HYPERLINK("#'Table 33'!A1", "Grid Summary: The government has announced, or is considering, the following. To what extent do you support or oppose each?")</f>
        <v>Grid Summary: The government has announced, or is considering, the following. To what extent do you support or oppose each?</v>
      </c>
      <c r="E41" s="9">
        <f>HYPERLINK("#'Full Results'!A273", 273)</f>
        <v>273</v>
      </c>
      <c r="F41" s="10"/>
    </row>
    <row r="42" spans="3:6" x14ac:dyDescent="0.35">
      <c r="C42" s="8">
        <v>34</v>
      </c>
      <c r="D42" s="5" t="str">
        <f>HYPERLINK("#'Table 34'!A1", "The government has announced, or is considering, the following. To what extent do you support or oppose each?: Cutting VAT on household electricity bills from 5% to 0% for six months from October")</f>
        <v>The government has announced, or is considering, the following. To what extent do you support or oppose each?: Cutting VAT on household electricity bills from 5% to 0% for six months from October</v>
      </c>
      <c r="E42" s="9">
        <f>HYPERLINK("#'Full Results'!A273", 273)</f>
        <v>273</v>
      </c>
      <c r="F42" s="10" t="s">
        <v>16</v>
      </c>
    </row>
    <row r="43" spans="3:6" x14ac:dyDescent="0.35">
      <c r="C43" s="8">
        <v>35</v>
      </c>
      <c r="D43" s="5" t="str">
        <f>HYPERLINK("#'Table 35'!A1", "The government has announced, or is considering, the following. To what extent do you support or oppose each?: Scrapping the planned digital ID scheme")</f>
        <v>The government has announced, or is considering, the following. To what extent do you support or oppose each?: Scrapping the planned digital ID scheme</v>
      </c>
      <c r="E43" s="9">
        <f>HYPERLINK("#'Full Results'!A282", 282)</f>
        <v>282</v>
      </c>
      <c r="F43" s="10" t="s">
        <v>16</v>
      </c>
    </row>
    <row r="44" spans="3:6" x14ac:dyDescent="0.35">
      <c r="C44" s="8">
        <v>36</v>
      </c>
      <c r="D44" s="5" t="str">
        <f>HYPERLINK("#'Table 36'!A1", "The government has announced, or is considering, the following. To what extent do you support or oppose each?: Capping bus fares in England at £2")</f>
        <v>The government has announced, or is considering, the following. To what extent do you support or oppose each?: Capping bus fares in England at £2</v>
      </c>
      <c r="E44" s="9">
        <f>HYPERLINK("#'Full Results'!A291", 291)</f>
        <v>291</v>
      </c>
      <c r="F44" s="10" t="s">
        <v>16</v>
      </c>
    </row>
    <row r="45" spans="3:6" x14ac:dyDescent="0.35">
      <c r="C45" s="8">
        <v>37</v>
      </c>
      <c r="D45" s="5" t="str">
        <f>HYPERLINK("#'Table 37'!A1", "The government has announced, or is considering, the following. To what extent do you support or oppose each?: Allowing new oil and gas exploration in the North Sea")</f>
        <v>The government has announced, or is considering, the following. To what extent do you support or oppose each?: Allowing new oil and gas exploration in the North Sea</v>
      </c>
      <c r="E45" s="9">
        <f>HYPERLINK("#'Full Results'!A300", 300)</f>
        <v>300</v>
      </c>
      <c r="F45" s="10" t="s">
        <v>16</v>
      </c>
    </row>
    <row r="46" spans="3:6" x14ac:dyDescent="0.35">
      <c r="C46" s="8">
        <v>38</v>
      </c>
      <c r="D46" s="5" t="str">
        <f>HYPERLINK("#'Table 38'!A1", "The government has announced, or is considering, the following. To what extent do you support or oppose each?: Building the largest council housing programme since the post-war period")</f>
        <v>The government has announced, or is considering, the following. To what extent do you support or oppose each?: Building the largest council housing programme since the post-war period</v>
      </c>
      <c r="E46" s="9">
        <f>HYPERLINK("#'Full Results'!A309", 309)</f>
        <v>309</v>
      </c>
      <c r="F46" s="10" t="s">
        <v>16</v>
      </c>
    </row>
    <row r="47" spans="3:6" x14ac:dyDescent="0.35">
      <c r="C47" s="8">
        <v>39</v>
      </c>
      <c r="D47" s="5" t="str">
        <f>HYPERLINK("#'Table 39'!A1", "The government says this change will save the average household around £45 a year on electricity bills. Thinking about that amount, which comes closest to your view?")</f>
        <v>The government says this change will save the average household around £45 a year on electricity bills. Thinking about that amount, which comes closest to your view?</v>
      </c>
      <c r="E47" s="9">
        <f>HYPERLINK("#'Full Results'!A318", 318)</f>
        <v>318</v>
      </c>
      <c r="F47" s="10" t="s">
        <v>16</v>
      </c>
    </row>
    <row r="48" spans="3:6" x14ac:dyDescent="0.35">
      <c r="C48" s="8">
        <v>40</v>
      </c>
      <c r="D48" s="5" t="str">
        <f>HYPERLINK("#'Table 40'!A1", "Andy Burnham's government has announced new spending, including cutting VAT on electricity bills and a plan to end rough sleeping. Which comes closer to your view?")</f>
        <v>Andy Burnham's government has announced new spending, including cutting VAT on electricity bills and a plan to end rough sleeping. Which comes closer to your view?</v>
      </c>
      <c r="E48" s="9">
        <f>HYPERLINK("#'Full Results'!A324", 324)</f>
        <v>324</v>
      </c>
      <c r="F48" s="10" t="s">
        <v>16</v>
      </c>
    </row>
    <row r="49" spans="3:6" x14ac:dyDescent="0.35">
      <c r="C49" s="8">
        <v>41</v>
      </c>
      <c r="D49" s="5" t="str">
        <f>HYPERLINK("#'Table 41'!A1", "Which comes closer to your view of Andy Burnham's early spending decisions?")</f>
        <v>Which comes closer to your view of Andy Burnham's early spending decisions?</v>
      </c>
      <c r="E49" s="9">
        <f>HYPERLINK("#'Full Results'!A330", 330)</f>
        <v>330</v>
      </c>
      <c r="F49" s="10" t="s">
        <v>16</v>
      </c>
    </row>
  </sheetData>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103</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0.15490932467527699</v>
      </c>
      <c r="D9" s="20">
        <v>0.18754146193385149</v>
      </c>
      <c r="E9" s="20">
        <v>0.12379309614949439</v>
      </c>
      <c r="G9" s="20">
        <v>6.2302524573424403E-2</v>
      </c>
      <c r="H9" s="20">
        <v>9.4930716790823516E-2</v>
      </c>
      <c r="I9" s="20">
        <v>0.1231959055520236</v>
      </c>
      <c r="J9" s="20">
        <v>0.1849504705341668</v>
      </c>
      <c r="K9" s="20">
        <v>0.20146205413778059</v>
      </c>
      <c r="L9" s="20">
        <v>0.23521334693812421</v>
      </c>
      <c r="N9" s="20">
        <v>0.2117627427555655</v>
      </c>
      <c r="O9" s="20">
        <v>0.13327551612628619</v>
      </c>
      <c r="P9" s="20">
        <v>0.1687283113924011</v>
      </c>
      <c r="Q9" s="20">
        <v>9.548871839725441E-2</v>
      </c>
      <c r="R9" s="20">
        <v>0.1189895109107858</v>
      </c>
      <c r="S9" s="20">
        <v>0.16675061641694849</v>
      </c>
      <c r="T9" s="20">
        <v>0.14478256344514251</v>
      </c>
      <c r="U9" s="20">
        <v>0.12587544553414509</v>
      </c>
      <c r="V9" s="20">
        <v>0.1547448565937331</v>
      </c>
      <c r="W9" s="20">
        <v>0.1817194874919478</v>
      </c>
      <c r="X9" s="20">
        <v>0.1300459529722563</v>
      </c>
      <c r="Y9" s="20">
        <v>0.1780761685256407</v>
      </c>
      <c r="AA9" s="20">
        <v>0.17185515896440159</v>
      </c>
      <c r="AB9" s="20">
        <v>0.14017318809330889</v>
      </c>
      <c r="AC9" s="20">
        <v>0.15445307396176619</v>
      </c>
      <c r="AD9" s="20">
        <v>0.15231541373019189</v>
      </c>
      <c r="AF9" s="20">
        <v>0.28154126846451821</v>
      </c>
      <c r="AG9" s="20">
        <v>8.2212575340070593E-2</v>
      </c>
      <c r="AH9" s="20">
        <v>8.620676901257715E-2</v>
      </c>
      <c r="AI9" s="20">
        <v>3.9218043495878457E-2</v>
      </c>
      <c r="AJ9" s="20">
        <v>0.34765617704366047</v>
      </c>
      <c r="AK9" s="20">
        <v>0.1924191887384783</v>
      </c>
      <c r="AL9" s="20">
        <v>8.1738771071296387E-2</v>
      </c>
      <c r="AM9" s="20">
        <v>0.1004054579638953</v>
      </c>
      <c r="AO9" s="20">
        <v>0.22347192340416419</v>
      </c>
      <c r="AP9" s="20">
        <v>5.6095400702013652E-2</v>
      </c>
      <c r="AQ9" s="20">
        <v>7.430064022286173E-2</v>
      </c>
      <c r="AR9" s="20">
        <v>4.2041281204032423E-2</v>
      </c>
      <c r="AS9" s="20">
        <v>0.31852693061406001</v>
      </c>
      <c r="AT9" s="20">
        <v>0.16955735458837509</v>
      </c>
      <c r="AU9" s="20">
        <v>6.2831279089282543E-2</v>
      </c>
      <c r="AV9" s="20">
        <v>9.9668082707222036E-2</v>
      </c>
      <c r="AW9" s="20">
        <v>0.25065194952210712</v>
      </c>
    </row>
    <row r="10" spans="2:51" ht="19" customHeight="1" x14ac:dyDescent="0.35">
      <c r="B10" s="22" t="s">
        <v>96</v>
      </c>
      <c r="C10" s="20">
        <v>0.32351753952764339</v>
      </c>
      <c r="D10" s="20">
        <v>0.3440127779656047</v>
      </c>
      <c r="E10" s="20">
        <v>0.3035620937382415</v>
      </c>
      <c r="G10" s="20">
        <v>0.30021217352074631</v>
      </c>
      <c r="H10" s="20">
        <v>0.28288828273069933</v>
      </c>
      <c r="I10" s="20">
        <v>0.25891749983052759</v>
      </c>
      <c r="J10" s="20">
        <v>0.31606186347369858</v>
      </c>
      <c r="K10" s="20">
        <v>0.38454932672871128</v>
      </c>
      <c r="L10" s="20">
        <v>0.38913485207451209</v>
      </c>
      <c r="N10" s="20">
        <v>0.24968444972764139</v>
      </c>
      <c r="O10" s="20">
        <v>0.30743342442332822</v>
      </c>
      <c r="P10" s="20">
        <v>0.29353665569488979</v>
      </c>
      <c r="Q10" s="20">
        <v>0.36286886064547291</v>
      </c>
      <c r="R10" s="20">
        <v>0.37191322256628029</v>
      </c>
      <c r="S10" s="20">
        <v>0.30509749704494671</v>
      </c>
      <c r="T10" s="20">
        <v>0.31257787583978058</v>
      </c>
      <c r="U10" s="20">
        <v>0.3105457994629674</v>
      </c>
      <c r="V10" s="20">
        <v>0.34061496891920728</v>
      </c>
      <c r="W10" s="20">
        <v>0.28335119333922137</v>
      </c>
      <c r="X10" s="20">
        <v>0.37874511993119131</v>
      </c>
      <c r="Y10" s="20">
        <v>0.36299601635309442</v>
      </c>
      <c r="AA10" s="20">
        <v>0.36018116205482398</v>
      </c>
      <c r="AB10" s="20">
        <v>0.34471235303330222</v>
      </c>
      <c r="AC10" s="20">
        <v>0.29546268642597212</v>
      </c>
      <c r="AD10" s="20">
        <v>0.28546576170766458</v>
      </c>
      <c r="AF10" s="20">
        <v>0.31523779176553801</v>
      </c>
      <c r="AG10" s="20">
        <v>0.38988221567977083</v>
      </c>
      <c r="AH10" s="20">
        <v>0.39871013211185891</v>
      </c>
      <c r="AI10" s="20">
        <v>0.37675171426102161</v>
      </c>
      <c r="AJ10" s="20">
        <v>0.24448840985286779</v>
      </c>
      <c r="AK10" s="20">
        <v>0.1995930500127612</v>
      </c>
      <c r="AL10" s="20">
        <v>5.6221455065186998E-2</v>
      </c>
      <c r="AM10" s="20">
        <v>0.27084579968251821</v>
      </c>
      <c r="AO10" s="20">
        <v>0.31503054044543122</v>
      </c>
      <c r="AP10" s="20">
        <v>0.40385050627917851</v>
      </c>
      <c r="AQ10" s="20">
        <v>0.37668252423440879</v>
      </c>
      <c r="AR10" s="20">
        <v>0.3674516486638944</v>
      </c>
      <c r="AS10" s="20">
        <v>0.26304431615570267</v>
      </c>
      <c r="AT10" s="20">
        <v>0.20100112747853219</v>
      </c>
      <c r="AU10" s="20">
        <v>0.20136262049645801</v>
      </c>
      <c r="AV10" s="20">
        <v>0.30962664762942171</v>
      </c>
      <c r="AW10" s="20">
        <v>0.24298094749967469</v>
      </c>
    </row>
    <row r="11" spans="2:51" ht="19" customHeight="1" x14ac:dyDescent="0.35">
      <c r="B11" s="22" t="s">
        <v>97</v>
      </c>
      <c r="C11" s="20">
        <v>0.33738326994873308</v>
      </c>
      <c r="D11" s="20">
        <v>0.27422824183889899</v>
      </c>
      <c r="E11" s="20">
        <v>0.39883957455259972</v>
      </c>
      <c r="G11" s="20">
        <v>0.38700344588484209</v>
      </c>
      <c r="H11" s="20">
        <v>0.30215550095133048</v>
      </c>
      <c r="I11" s="20">
        <v>0.38224908224013671</v>
      </c>
      <c r="J11" s="20">
        <v>0.34738704970647039</v>
      </c>
      <c r="K11" s="20">
        <v>0.32060490941260827</v>
      </c>
      <c r="L11" s="20">
        <v>0.30000171755590921</v>
      </c>
      <c r="N11" s="20">
        <v>0.36179669013427113</v>
      </c>
      <c r="O11" s="20">
        <v>0.43633146779044019</v>
      </c>
      <c r="P11" s="20">
        <v>0.38475519384469731</v>
      </c>
      <c r="Q11" s="20">
        <v>0.34893372787234228</v>
      </c>
      <c r="R11" s="20">
        <v>0.27942923796483932</v>
      </c>
      <c r="S11" s="20">
        <v>0.39264215220794829</v>
      </c>
      <c r="T11" s="20">
        <v>0.34986136158167241</v>
      </c>
      <c r="U11" s="20">
        <v>0.34700826357330739</v>
      </c>
      <c r="V11" s="20">
        <v>0.26748278658953528</v>
      </c>
      <c r="W11" s="20">
        <v>0.37769408457687881</v>
      </c>
      <c r="X11" s="20">
        <v>0.34110670411043981</v>
      </c>
      <c r="Y11" s="20">
        <v>0.29792692734601273</v>
      </c>
      <c r="AA11" s="20">
        <v>0.26741236584094202</v>
      </c>
      <c r="AB11" s="20">
        <v>0.37367670039412731</v>
      </c>
      <c r="AC11" s="20">
        <v>0.33506144640407343</v>
      </c>
      <c r="AD11" s="20">
        <v>0.37836468784153471</v>
      </c>
      <c r="AF11" s="20">
        <v>0.254859899067442</v>
      </c>
      <c r="AG11" s="20">
        <v>0.30374282645122103</v>
      </c>
      <c r="AH11" s="20">
        <v>0.38003920504383859</v>
      </c>
      <c r="AI11" s="20">
        <v>0.32572961910480769</v>
      </c>
      <c r="AJ11" s="20">
        <v>0.2552269315308564</v>
      </c>
      <c r="AK11" s="20">
        <v>0.37670312898283381</v>
      </c>
      <c r="AL11" s="20">
        <v>0.69637576537589729</v>
      </c>
      <c r="AM11" s="20">
        <v>0.47006638617164809</v>
      </c>
      <c r="AO11" s="20">
        <v>0.29424265355703028</v>
      </c>
      <c r="AP11" s="20">
        <v>0.2994005707330103</v>
      </c>
      <c r="AQ11" s="20">
        <v>0.40433500442756298</v>
      </c>
      <c r="AR11" s="20">
        <v>0.31797457506363958</v>
      </c>
      <c r="AS11" s="20">
        <v>0.26457440182934711</v>
      </c>
      <c r="AT11" s="20">
        <v>0.43556106756702012</v>
      </c>
      <c r="AU11" s="20">
        <v>0.58452130359033183</v>
      </c>
      <c r="AV11" s="20">
        <v>0.51941213096069139</v>
      </c>
      <c r="AW11" s="20">
        <v>0.35092042741576901</v>
      </c>
    </row>
    <row r="12" spans="2:51" ht="19" customHeight="1" x14ac:dyDescent="0.35">
      <c r="B12" s="22" t="s">
        <v>98</v>
      </c>
      <c r="C12" s="20">
        <v>0.13757988494713561</v>
      </c>
      <c r="D12" s="20">
        <v>0.14709141553010641</v>
      </c>
      <c r="E12" s="20">
        <v>0.12744018458674769</v>
      </c>
      <c r="G12" s="20">
        <v>0.2032469255832072</v>
      </c>
      <c r="H12" s="20">
        <v>0.22447677396769911</v>
      </c>
      <c r="I12" s="20">
        <v>0.16586679718187031</v>
      </c>
      <c r="J12" s="20">
        <v>0.1201313124282153</v>
      </c>
      <c r="K12" s="20">
        <v>7.3628933784393974E-2</v>
      </c>
      <c r="L12" s="20">
        <v>5.7646031472605698E-2</v>
      </c>
      <c r="N12" s="20">
        <v>0.14672815238444761</v>
      </c>
      <c r="O12" s="20">
        <v>0.1036614939999497</v>
      </c>
      <c r="P12" s="20">
        <v>9.4322257503293649E-2</v>
      </c>
      <c r="Q12" s="20">
        <v>0.11526870980611981</v>
      </c>
      <c r="R12" s="20">
        <v>0.17291183567612611</v>
      </c>
      <c r="S12" s="20">
        <v>9.4122832376841825E-2</v>
      </c>
      <c r="T12" s="20">
        <v>0.11884670171207649</v>
      </c>
      <c r="U12" s="20">
        <v>0.18568922671245749</v>
      </c>
      <c r="V12" s="20">
        <v>0.17289358286525119</v>
      </c>
      <c r="W12" s="20">
        <v>0.1245844521867794</v>
      </c>
      <c r="X12" s="20">
        <v>0.13213669066623171</v>
      </c>
      <c r="Y12" s="20">
        <v>0.1044514746391203</v>
      </c>
      <c r="AA12" s="20">
        <v>0.13191995235068629</v>
      </c>
      <c r="AB12" s="20">
        <v>0.1116232851013484</v>
      </c>
      <c r="AC12" s="20">
        <v>0.1638383841950094</v>
      </c>
      <c r="AD12" s="20">
        <v>0.1472530293846209</v>
      </c>
      <c r="AF12" s="20">
        <v>0.12179208194862171</v>
      </c>
      <c r="AG12" s="20">
        <v>0.15275298242909799</v>
      </c>
      <c r="AH12" s="20">
        <v>0.11339236632504671</v>
      </c>
      <c r="AI12" s="20">
        <v>0.19844134226050761</v>
      </c>
      <c r="AJ12" s="20">
        <v>0.10570458578966679</v>
      </c>
      <c r="AK12" s="20">
        <v>0.17146234665686649</v>
      </c>
      <c r="AL12" s="20">
        <v>0.1378553407352045</v>
      </c>
      <c r="AM12" s="20">
        <v>0.13313670274487671</v>
      </c>
      <c r="AO12" s="20">
        <v>0.14245953584460341</v>
      </c>
      <c r="AP12" s="20">
        <v>0.1641868654210451</v>
      </c>
      <c r="AQ12" s="20">
        <v>8.8540612379998385E-2</v>
      </c>
      <c r="AR12" s="20">
        <v>0.21817613862148569</v>
      </c>
      <c r="AS12" s="20">
        <v>0.11009225698118121</v>
      </c>
      <c r="AT12" s="20">
        <v>0.14268334687087461</v>
      </c>
      <c r="AU12" s="20">
        <v>0.129922448194425</v>
      </c>
      <c r="AV12" s="20">
        <v>7.1293138702664932E-2</v>
      </c>
      <c r="AW12" s="20">
        <v>0.1194649342689246</v>
      </c>
    </row>
    <row r="13" spans="2:51" ht="19" customHeight="1" x14ac:dyDescent="0.35">
      <c r="B13" s="22" t="s">
        <v>99</v>
      </c>
      <c r="C13" s="20">
        <v>4.6609980901210803E-2</v>
      </c>
      <c r="D13" s="20">
        <v>4.7126102731538298E-2</v>
      </c>
      <c r="E13" s="20">
        <v>4.6365050972916468E-2</v>
      </c>
      <c r="G13" s="20">
        <v>4.7234930437780112E-2</v>
      </c>
      <c r="H13" s="20">
        <v>9.5548725559447628E-2</v>
      </c>
      <c r="I13" s="20">
        <v>6.9770715195441535E-2</v>
      </c>
      <c r="J13" s="20">
        <v>3.146930385744888E-2</v>
      </c>
      <c r="K13" s="20">
        <v>1.9754775936505941E-2</v>
      </c>
      <c r="L13" s="20">
        <v>1.800405195884875E-2</v>
      </c>
      <c r="N13" s="20">
        <v>3.0027964998074481E-2</v>
      </c>
      <c r="O13" s="20">
        <v>1.9298097659995749E-2</v>
      </c>
      <c r="P13" s="20">
        <v>5.8657581564718023E-2</v>
      </c>
      <c r="Q13" s="20">
        <v>7.7439983278810562E-2</v>
      </c>
      <c r="R13" s="20">
        <v>5.6756192881968578E-2</v>
      </c>
      <c r="S13" s="20">
        <v>4.1386901953314507E-2</v>
      </c>
      <c r="T13" s="20">
        <v>7.3931497421328388E-2</v>
      </c>
      <c r="U13" s="20">
        <v>3.0881264717122461E-2</v>
      </c>
      <c r="V13" s="20">
        <v>6.4263805032273177E-2</v>
      </c>
      <c r="W13" s="20">
        <v>3.2650782405172579E-2</v>
      </c>
      <c r="X13" s="20">
        <v>1.7965532319880951E-2</v>
      </c>
      <c r="Y13" s="20">
        <v>5.6549413136131918E-2</v>
      </c>
      <c r="AA13" s="20">
        <v>6.863136078914614E-2</v>
      </c>
      <c r="AB13" s="20">
        <v>2.9814473377913049E-2</v>
      </c>
      <c r="AC13" s="20">
        <v>5.1184409013179027E-2</v>
      </c>
      <c r="AD13" s="20">
        <v>3.6601107335987877E-2</v>
      </c>
      <c r="AF13" s="20">
        <v>2.6568958753880149E-2</v>
      </c>
      <c r="AG13" s="20">
        <v>7.1409400099839662E-2</v>
      </c>
      <c r="AH13" s="20">
        <v>2.1651527506678508E-2</v>
      </c>
      <c r="AI13" s="20">
        <v>5.9859280877784839E-2</v>
      </c>
      <c r="AJ13" s="20">
        <v>4.6923895782948408E-2</v>
      </c>
      <c r="AK13" s="20">
        <v>5.9822285609060027E-2</v>
      </c>
      <c r="AL13" s="20">
        <v>2.7808667752414772E-2</v>
      </c>
      <c r="AM13" s="20">
        <v>2.5545653437061829E-2</v>
      </c>
      <c r="AO13" s="20">
        <v>2.479534674877077E-2</v>
      </c>
      <c r="AP13" s="20">
        <v>7.646665686475243E-2</v>
      </c>
      <c r="AQ13" s="20">
        <v>5.6141218735168023E-2</v>
      </c>
      <c r="AR13" s="20">
        <v>5.4356356446947959E-2</v>
      </c>
      <c r="AS13" s="20">
        <v>4.3762094419708901E-2</v>
      </c>
      <c r="AT13" s="20">
        <v>5.1197103495197967E-2</v>
      </c>
      <c r="AU13" s="20">
        <v>2.136234862950263E-2</v>
      </c>
      <c r="AV13" s="20">
        <v>0</v>
      </c>
      <c r="AW13" s="20">
        <v>3.5981741293524751E-2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104</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5.8043262435569939E-2</v>
      </c>
      <c r="D9" s="20">
        <v>7.2231240975978259E-2</v>
      </c>
      <c r="E9" s="20">
        <v>4.4462265008635447E-2</v>
      </c>
      <c r="G9" s="20">
        <v>4.8704026955734878E-2</v>
      </c>
      <c r="H9" s="20">
        <v>2.7069110835498011E-2</v>
      </c>
      <c r="I9" s="20">
        <v>5.1184877449847212E-2</v>
      </c>
      <c r="J9" s="20">
        <v>8.2963748373230617E-2</v>
      </c>
      <c r="K9" s="20">
        <v>8.2599879163615456E-2</v>
      </c>
      <c r="L9" s="20">
        <v>5.8299739977048223E-2</v>
      </c>
      <c r="N9" s="20">
        <v>6.0619640652099432E-2</v>
      </c>
      <c r="O9" s="20">
        <v>7.0272573343205663E-2</v>
      </c>
      <c r="P9" s="20">
        <v>9.1617333615689661E-2</v>
      </c>
      <c r="Q9" s="20">
        <v>3.5035314784673352E-2</v>
      </c>
      <c r="R9" s="20">
        <v>2.618126459801625E-2</v>
      </c>
      <c r="S9" s="20">
        <v>4.0739040246370928E-2</v>
      </c>
      <c r="T9" s="20">
        <v>6.6638565570831254E-2</v>
      </c>
      <c r="U9" s="20">
        <v>5.8440846803572741E-2</v>
      </c>
      <c r="V9" s="20">
        <v>6.5705363964650085E-2</v>
      </c>
      <c r="W9" s="20">
        <v>6.3770028078294336E-2</v>
      </c>
      <c r="X9" s="20">
        <v>5.7101190000387138E-2</v>
      </c>
      <c r="Y9" s="20">
        <v>7.0734691318177154E-2</v>
      </c>
      <c r="AA9" s="20">
        <v>4.9668248204757903E-2</v>
      </c>
      <c r="AB9" s="20">
        <v>4.0197749204479813E-2</v>
      </c>
      <c r="AC9" s="20">
        <v>8.1375522921571061E-2</v>
      </c>
      <c r="AD9" s="20">
        <v>6.554864853150752E-2</v>
      </c>
      <c r="AF9" s="20">
        <v>7.3218323189888787E-2</v>
      </c>
      <c r="AG9" s="20">
        <v>1.8191759409684191E-2</v>
      </c>
      <c r="AH9" s="20">
        <v>3.1432927272518979E-2</v>
      </c>
      <c r="AI9" s="20">
        <v>3.8260234381180473E-2</v>
      </c>
      <c r="AJ9" s="20">
        <v>0.19107667776992421</v>
      </c>
      <c r="AK9" s="20">
        <v>3.9282286928617252E-2</v>
      </c>
      <c r="AL9" s="20">
        <v>2.4157675119554061E-2</v>
      </c>
      <c r="AM9" s="20">
        <v>4.5421017765015448E-2</v>
      </c>
      <c r="AO9" s="20">
        <v>5.1682584573407173E-2</v>
      </c>
      <c r="AP9" s="20">
        <v>4.3402899752911532E-3</v>
      </c>
      <c r="AQ9" s="20">
        <v>3.4333857345644717E-2</v>
      </c>
      <c r="AR9" s="20">
        <v>3.6189240831265623E-2</v>
      </c>
      <c r="AS9" s="20">
        <v>0.13283872818864101</v>
      </c>
      <c r="AT9" s="20">
        <v>6.7811378787638876E-2</v>
      </c>
      <c r="AU9" s="20">
        <v>3.5243556312198977E-2</v>
      </c>
      <c r="AV9" s="20">
        <v>4.1564137311393662E-2</v>
      </c>
      <c r="AW9" s="20">
        <v>0.15673574484036351</v>
      </c>
    </row>
    <row r="10" spans="2:51" ht="19" customHeight="1" x14ac:dyDescent="0.35">
      <c r="B10" s="22" t="s">
        <v>96</v>
      </c>
      <c r="C10" s="20">
        <v>0.13499209309702309</v>
      </c>
      <c r="D10" s="20">
        <v>0.12653802790252919</v>
      </c>
      <c r="E10" s="20">
        <v>0.14322013228076641</v>
      </c>
      <c r="G10" s="20">
        <v>0.16981271410581089</v>
      </c>
      <c r="H10" s="20">
        <v>0.20680989521126369</v>
      </c>
      <c r="I10" s="20">
        <v>0.14294080968344941</v>
      </c>
      <c r="J10" s="20">
        <v>0.12994884359558501</v>
      </c>
      <c r="K10" s="20">
        <v>9.1622124235992711E-2</v>
      </c>
      <c r="L10" s="20">
        <v>8.0372194756197168E-2</v>
      </c>
      <c r="N10" s="20">
        <v>0.15601423882386811</v>
      </c>
      <c r="O10" s="20">
        <v>0.17928287026604511</v>
      </c>
      <c r="P10" s="20">
        <v>0.12729050838353809</v>
      </c>
      <c r="Q10" s="20">
        <v>0.12211529055127621</v>
      </c>
      <c r="R10" s="20">
        <v>0.112548362433869</v>
      </c>
      <c r="S10" s="20">
        <v>9.7511142343757712E-2</v>
      </c>
      <c r="T10" s="20">
        <v>0.13950811791242959</v>
      </c>
      <c r="U10" s="20">
        <v>0.16424633312502779</v>
      </c>
      <c r="V10" s="20">
        <v>0.14934603570117791</v>
      </c>
      <c r="W10" s="20">
        <v>0.1496283519805221</v>
      </c>
      <c r="X10" s="20">
        <v>0.10344957083116681</v>
      </c>
      <c r="Y10" s="20">
        <v>0.12161468081084489</v>
      </c>
      <c r="AA10" s="20">
        <v>0.1042663556144531</v>
      </c>
      <c r="AB10" s="20">
        <v>0.1223893842589598</v>
      </c>
      <c r="AC10" s="20">
        <v>0.14749273236573471</v>
      </c>
      <c r="AD10" s="20">
        <v>0.17014998681456139</v>
      </c>
      <c r="AF10" s="20">
        <v>0.15488534019704039</v>
      </c>
      <c r="AG10" s="20">
        <v>8.923955516186366E-2</v>
      </c>
      <c r="AH10" s="20">
        <v>0.1022211284660058</v>
      </c>
      <c r="AI10" s="20">
        <v>0.17808647738056471</v>
      </c>
      <c r="AJ10" s="20">
        <v>0.1889674965085576</v>
      </c>
      <c r="AK10" s="20">
        <v>0.10096747601355729</v>
      </c>
      <c r="AL10" s="20">
        <v>0.21716649324926601</v>
      </c>
      <c r="AM10" s="20">
        <v>0.1577436633060503</v>
      </c>
      <c r="AO10" s="20">
        <v>0.14446085742067871</v>
      </c>
      <c r="AP10" s="20">
        <v>6.4828429435026577E-2</v>
      </c>
      <c r="AQ10" s="20">
        <v>9.6278717220765295E-2</v>
      </c>
      <c r="AR10" s="20">
        <v>0.1491571863806983</v>
      </c>
      <c r="AS10" s="20">
        <v>0.20789076131589909</v>
      </c>
      <c r="AT10" s="20">
        <v>7.9971759083610636E-2</v>
      </c>
      <c r="AU10" s="20">
        <v>0.1901501524933015</v>
      </c>
      <c r="AV10" s="20">
        <v>0.1241551572091316</v>
      </c>
      <c r="AW10" s="20">
        <v>0.1816281123720995</v>
      </c>
    </row>
    <row r="11" spans="2:51" ht="19" customHeight="1" x14ac:dyDescent="0.35">
      <c r="B11" s="22" t="s">
        <v>97</v>
      </c>
      <c r="C11" s="20">
        <v>0.26659510704299427</v>
      </c>
      <c r="D11" s="20">
        <v>0.24725026717328269</v>
      </c>
      <c r="E11" s="20">
        <v>0.28544552066849038</v>
      </c>
      <c r="G11" s="20">
        <v>0.26422368441756688</v>
      </c>
      <c r="H11" s="20">
        <v>0.2296897514763411</v>
      </c>
      <c r="I11" s="20">
        <v>0.32232713176216438</v>
      </c>
      <c r="J11" s="20">
        <v>0.2423247985910606</v>
      </c>
      <c r="K11" s="20">
        <v>0.29104730691037101</v>
      </c>
      <c r="L11" s="20">
        <v>0.25615347187226178</v>
      </c>
      <c r="N11" s="20">
        <v>0.23105011233691611</v>
      </c>
      <c r="O11" s="20">
        <v>0.34433094174673878</v>
      </c>
      <c r="P11" s="20">
        <v>0.2606831305806816</v>
      </c>
      <c r="Q11" s="20">
        <v>0.33932108929975219</v>
      </c>
      <c r="R11" s="20">
        <v>0.19216606085349569</v>
      </c>
      <c r="S11" s="20">
        <v>0.31632816198300162</v>
      </c>
      <c r="T11" s="20">
        <v>0.25259648465503598</v>
      </c>
      <c r="U11" s="20">
        <v>0.2518485387222496</v>
      </c>
      <c r="V11" s="20">
        <v>0.2238554342427338</v>
      </c>
      <c r="W11" s="20">
        <v>0.32299313506597221</v>
      </c>
      <c r="X11" s="20">
        <v>0.29876369106085632</v>
      </c>
      <c r="Y11" s="20">
        <v>0.27590102133267119</v>
      </c>
      <c r="AA11" s="20">
        <v>0.2347599517048985</v>
      </c>
      <c r="AB11" s="20">
        <v>0.24137560750774259</v>
      </c>
      <c r="AC11" s="20">
        <v>0.30487073718117808</v>
      </c>
      <c r="AD11" s="20">
        <v>0.29308489803642801</v>
      </c>
      <c r="AF11" s="20">
        <v>0.26935332231963749</v>
      </c>
      <c r="AG11" s="20">
        <v>0.199245413769193</v>
      </c>
      <c r="AH11" s="20">
        <v>0.2724902864822486</v>
      </c>
      <c r="AI11" s="20">
        <v>0.26055742675763782</v>
      </c>
      <c r="AJ11" s="20">
        <v>0.28897864896693742</v>
      </c>
      <c r="AK11" s="20">
        <v>0.26774451556855788</v>
      </c>
      <c r="AL11" s="20">
        <v>0.30485412994456118</v>
      </c>
      <c r="AM11" s="20">
        <v>0.36099457262949758</v>
      </c>
      <c r="AO11" s="20">
        <v>0.29388201647872952</v>
      </c>
      <c r="AP11" s="20">
        <v>0.15141439490053479</v>
      </c>
      <c r="AQ11" s="20">
        <v>0.28525116557685348</v>
      </c>
      <c r="AR11" s="20">
        <v>0.28788234320906719</v>
      </c>
      <c r="AS11" s="20">
        <v>0.30501668404320648</v>
      </c>
      <c r="AT11" s="20">
        <v>0.24539965060304189</v>
      </c>
      <c r="AU11" s="20">
        <v>0.45036235042869432</v>
      </c>
      <c r="AV11" s="20">
        <v>0.35444683959594703</v>
      </c>
      <c r="AW11" s="20">
        <v>0.2381287776255549</v>
      </c>
    </row>
    <row r="12" spans="2:51" ht="19" customHeight="1" x14ac:dyDescent="0.35">
      <c r="B12" s="22" t="s">
        <v>98</v>
      </c>
      <c r="C12" s="20">
        <v>0.39037103092013431</v>
      </c>
      <c r="D12" s="20">
        <v>0.40326217719947588</v>
      </c>
      <c r="E12" s="20">
        <v>0.37764084079326049</v>
      </c>
      <c r="G12" s="20">
        <v>0.38626206439996241</v>
      </c>
      <c r="H12" s="20">
        <v>0.36283192403586839</v>
      </c>
      <c r="I12" s="20">
        <v>0.3517417027195891</v>
      </c>
      <c r="J12" s="20">
        <v>0.41263498211787508</v>
      </c>
      <c r="K12" s="20">
        <v>0.37581145638240271</v>
      </c>
      <c r="L12" s="20">
        <v>0.43861961759761331</v>
      </c>
      <c r="N12" s="20">
        <v>0.4377378099361014</v>
      </c>
      <c r="O12" s="20">
        <v>0.26944747179606848</v>
      </c>
      <c r="P12" s="20">
        <v>0.4100709292887274</v>
      </c>
      <c r="Q12" s="20">
        <v>0.383592415969634</v>
      </c>
      <c r="R12" s="20">
        <v>0.4362007834060509</v>
      </c>
      <c r="S12" s="20">
        <v>0.38418310919844889</v>
      </c>
      <c r="T12" s="20">
        <v>0.39721663488596742</v>
      </c>
      <c r="U12" s="20">
        <v>0.36393551413360348</v>
      </c>
      <c r="V12" s="20">
        <v>0.38651405089817331</v>
      </c>
      <c r="W12" s="20">
        <v>0.38103456669157593</v>
      </c>
      <c r="X12" s="20">
        <v>0.36540210857044408</v>
      </c>
      <c r="Y12" s="20">
        <v>0.38776835604741999</v>
      </c>
      <c r="AA12" s="20">
        <v>0.43580777430713519</v>
      </c>
      <c r="AB12" s="20">
        <v>0.41520336200591412</v>
      </c>
      <c r="AC12" s="20">
        <v>0.34575861394714152</v>
      </c>
      <c r="AD12" s="20">
        <v>0.35381998201220011</v>
      </c>
      <c r="AF12" s="20">
        <v>0.39884791878650949</v>
      </c>
      <c r="AG12" s="20">
        <v>0.45055559859166888</v>
      </c>
      <c r="AH12" s="20">
        <v>0.43297323764087781</v>
      </c>
      <c r="AI12" s="20">
        <v>0.41705467338171681</v>
      </c>
      <c r="AJ12" s="20">
        <v>0.25692706326687231</v>
      </c>
      <c r="AK12" s="20">
        <v>0.42323254348401429</v>
      </c>
      <c r="AL12" s="20">
        <v>0.23271427414603979</v>
      </c>
      <c r="AM12" s="20">
        <v>0.35649316627857552</v>
      </c>
      <c r="AO12" s="20">
        <v>0.41390723761118459</v>
      </c>
      <c r="AP12" s="20">
        <v>0.49912147901022702</v>
      </c>
      <c r="AQ12" s="20">
        <v>0.45399817493807371</v>
      </c>
      <c r="AR12" s="20">
        <v>0.35345431777032421</v>
      </c>
      <c r="AS12" s="20">
        <v>0.2772284433339709</v>
      </c>
      <c r="AT12" s="20">
        <v>0.4623777643602231</v>
      </c>
      <c r="AU12" s="20">
        <v>0.25177179199367961</v>
      </c>
      <c r="AV12" s="20">
        <v>0.36853121851394771</v>
      </c>
      <c r="AW12" s="20">
        <v>0.34298993408856282</v>
      </c>
    </row>
    <row r="13" spans="2:51" ht="19" customHeight="1" x14ac:dyDescent="0.35">
      <c r="B13" s="22" t="s">
        <v>99</v>
      </c>
      <c r="C13" s="20">
        <v>0.1499985065042784</v>
      </c>
      <c r="D13" s="20">
        <v>0.15071828674873369</v>
      </c>
      <c r="E13" s="20">
        <v>0.14923124124884721</v>
      </c>
      <c r="G13" s="20">
        <v>0.13099751012092509</v>
      </c>
      <c r="H13" s="20">
        <v>0.17359931844102869</v>
      </c>
      <c r="I13" s="20">
        <v>0.13180547838494999</v>
      </c>
      <c r="J13" s="20">
        <v>0.1321276273222487</v>
      </c>
      <c r="K13" s="20">
        <v>0.1589192333076182</v>
      </c>
      <c r="L13" s="20">
        <v>0.16655497579687961</v>
      </c>
      <c r="N13" s="20">
        <v>0.1145781982510149</v>
      </c>
      <c r="O13" s="20">
        <v>0.13666614284794201</v>
      </c>
      <c r="P13" s="20">
        <v>0.110338098131363</v>
      </c>
      <c r="Q13" s="20">
        <v>0.11993588939466431</v>
      </c>
      <c r="R13" s="20">
        <v>0.23290352870856809</v>
      </c>
      <c r="S13" s="20">
        <v>0.16123854622842071</v>
      </c>
      <c r="T13" s="20">
        <v>0.14404019697573589</v>
      </c>
      <c r="U13" s="20">
        <v>0.16152876721554629</v>
      </c>
      <c r="V13" s="20">
        <v>0.17457911519326491</v>
      </c>
      <c r="W13" s="20">
        <v>8.2573918183635478E-2</v>
      </c>
      <c r="X13" s="20">
        <v>0.17528343953714559</v>
      </c>
      <c r="Y13" s="20">
        <v>0.1439812504908867</v>
      </c>
      <c r="AA13" s="20">
        <v>0.17549767016875531</v>
      </c>
      <c r="AB13" s="20">
        <v>0.18083389702290359</v>
      </c>
      <c r="AC13" s="20">
        <v>0.12050239358437451</v>
      </c>
      <c r="AD13" s="20">
        <v>0.117396484605303</v>
      </c>
      <c r="AF13" s="20">
        <v>0.10369509550692391</v>
      </c>
      <c r="AG13" s="20">
        <v>0.24276767306759051</v>
      </c>
      <c r="AH13" s="20">
        <v>0.16088242013834869</v>
      </c>
      <c r="AI13" s="20">
        <v>0.10604118809890049</v>
      </c>
      <c r="AJ13" s="20">
        <v>7.4050113487708555E-2</v>
      </c>
      <c r="AK13" s="20">
        <v>0.1687731780052531</v>
      </c>
      <c r="AL13" s="20">
        <v>0.2211074275405788</v>
      </c>
      <c r="AM13" s="20">
        <v>7.9347580020861119E-2</v>
      </c>
      <c r="AO13" s="20">
        <v>9.6067303916000144E-2</v>
      </c>
      <c r="AP13" s="20">
        <v>0.28029540667892039</v>
      </c>
      <c r="AQ13" s="20">
        <v>0.1301380849186628</v>
      </c>
      <c r="AR13" s="20">
        <v>0.1733169118086447</v>
      </c>
      <c r="AS13" s="20">
        <v>7.7025383118282345E-2</v>
      </c>
      <c r="AT13" s="20">
        <v>0.14443944716548551</v>
      </c>
      <c r="AU13" s="20">
        <v>7.2472148772125586E-2</v>
      </c>
      <c r="AV13" s="20">
        <v>0.11130264736958</v>
      </c>
      <c r="AW13" s="20">
        <v>8.0517431073419354E-2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105</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8.3276205922881957E-2</v>
      </c>
      <c r="D9" s="20">
        <v>9.9538287388838409E-2</v>
      </c>
      <c r="E9" s="20">
        <v>6.7186790131516058E-2</v>
      </c>
      <c r="G9" s="20">
        <v>6.211820244493646E-2</v>
      </c>
      <c r="H9" s="20">
        <v>5.0361280610295392E-2</v>
      </c>
      <c r="I9" s="20">
        <v>7.2817181690453842E-2</v>
      </c>
      <c r="J9" s="20">
        <v>9.3064390744591594E-2</v>
      </c>
      <c r="K9" s="20">
        <v>0.108575800548669</v>
      </c>
      <c r="L9" s="20">
        <v>0.1075864759336447</v>
      </c>
      <c r="N9" s="20">
        <v>0.1022295448214349</v>
      </c>
      <c r="O9" s="20">
        <v>7.0272573343205663E-2</v>
      </c>
      <c r="P9" s="20">
        <v>0.1035944574025536</v>
      </c>
      <c r="Q9" s="20">
        <v>0.11061422734955891</v>
      </c>
      <c r="R9" s="20">
        <v>5.9080790653927052E-2</v>
      </c>
      <c r="S9" s="20">
        <v>7.7962977438403344E-2</v>
      </c>
      <c r="T9" s="20">
        <v>7.8124557978667922E-2</v>
      </c>
      <c r="U9" s="20">
        <v>8.08136128147217E-2</v>
      </c>
      <c r="V9" s="20">
        <v>7.6402830985074083E-2</v>
      </c>
      <c r="W9" s="20">
        <v>8.3568811146705738E-2</v>
      </c>
      <c r="X9" s="20">
        <v>6.8099757854900828E-2</v>
      </c>
      <c r="Y9" s="20">
        <v>0.109696853244483</v>
      </c>
      <c r="AA9" s="20">
        <v>6.7923493943546132E-2</v>
      </c>
      <c r="AB9" s="20">
        <v>7.3207448715675263E-2</v>
      </c>
      <c r="AC9" s="20">
        <v>0.10328593005125671</v>
      </c>
      <c r="AD9" s="20">
        <v>9.3334020227788791E-2</v>
      </c>
      <c r="AF9" s="20">
        <v>0.10529964319750459</v>
      </c>
      <c r="AG9" s="20">
        <v>2.0789349539736719E-2</v>
      </c>
      <c r="AH9" s="20">
        <v>2.3174060631011451E-2</v>
      </c>
      <c r="AI9" s="20">
        <v>4.8976981652836878E-2</v>
      </c>
      <c r="AJ9" s="20">
        <v>0.26931997728383428</v>
      </c>
      <c r="AK9" s="20">
        <v>6.0001231697952392E-2</v>
      </c>
      <c r="AL9" s="20">
        <v>8.3970424693311008E-2</v>
      </c>
      <c r="AM9" s="20">
        <v>8.1279547822591516E-2</v>
      </c>
      <c r="AO9" s="20">
        <v>8.4368908707975837E-2</v>
      </c>
      <c r="AP9" s="20">
        <v>5.4687527349051111E-3</v>
      </c>
      <c r="AQ9" s="20">
        <v>5.2120793619728739E-2</v>
      </c>
      <c r="AR9" s="20">
        <v>5.0065152246868833E-2</v>
      </c>
      <c r="AS9" s="20">
        <v>0.20324217808626499</v>
      </c>
      <c r="AT9" s="20">
        <v>5.3825225676167793E-2</v>
      </c>
      <c r="AU9" s="20">
        <v>6.9296550873709964E-2</v>
      </c>
      <c r="AV9" s="20">
        <v>4.2565199883673431E-2</v>
      </c>
      <c r="AW9" s="20">
        <v>0.17298985608759079</v>
      </c>
    </row>
    <row r="10" spans="2:51" ht="19" customHeight="1" x14ac:dyDescent="0.35">
      <c r="B10" s="22" t="s">
        <v>96</v>
      </c>
      <c r="C10" s="20">
        <v>0.17493644152384441</v>
      </c>
      <c r="D10" s="20">
        <v>0.16288745655089629</v>
      </c>
      <c r="E10" s="20">
        <v>0.1861377836778586</v>
      </c>
      <c r="G10" s="20">
        <v>0.20402272378374531</v>
      </c>
      <c r="H10" s="20">
        <v>0.17691665474509169</v>
      </c>
      <c r="I10" s="20">
        <v>0.1856213850887935</v>
      </c>
      <c r="J10" s="20">
        <v>0.18727014576971321</v>
      </c>
      <c r="K10" s="20">
        <v>0.16499354840656</v>
      </c>
      <c r="L10" s="20">
        <v>0.14211217620262689</v>
      </c>
      <c r="N10" s="20">
        <v>0.18897473319856731</v>
      </c>
      <c r="O10" s="20">
        <v>0.18966101035223579</v>
      </c>
      <c r="P10" s="20">
        <v>0.26161382519859988</v>
      </c>
      <c r="Q10" s="20">
        <v>0.18417033656847329</v>
      </c>
      <c r="R10" s="20">
        <v>0.1494538442695795</v>
      </c>
      <c r="S10" s="20">
        <v>0.12773204759038589</v>
      </c>
      <c r="T10" s="20">
        <v>0.21083219949088311</v>
      </c>
      <c r="U10" s="20">
        <v>0.14975730490263989</v>
      </c>
      <c r="V10" s="20">
        <v>0.15837933944365931</v>
      </c>
      <c r="W10" s="20">
        <v>0.1748403483719507</v>
      </c>
      <c r="X10" s="20">
        <v>0.19186492665018609</v>
      </c>
      <c r="Y10" s="20">
        <v>0.18453237684412871</v>
      </c>
      <c r="AA10" s="20">
        <v>0.17013566369611119</v>
      </c>
      <c r="AB10" s="20">
        <v>0.15807916191706251</v>
      </c>
      <c r="AC10" s="20">
        <v>0.17407021263985969</v>
      </c>
      <c r="AD10" s="20">
        <v>0.19734224805793671</v>
      </c>
      <c r="AF10" s="20">
        <v>0.22315270342149951</v>
      </c>
      <c r="AG10" s="20">
        <v>0.1027781938136868</v>
      </c>
      <c r="AH10" s="20">
        <v>0.1261010043239767</v>
      </c>
      <c r="AI10" s="20">
        <v>0.2144936227119249</v>
      </c>
      <c r="AJ10" s="20">
        <v>0.2524266695627288</v>
      </c>
      <c r="AK10" s="20">
        <v>0.2661646138970985</v>
      </c>
      <c r="AL10" s="20">
        <v>0.13883961468821171</v>
      </c>
      <c r="AM10" s="20">
        <v>0.20306096471549609</v>
      </c>
      <c r="AO10" s="20">
        <v>0.21750549015274731</v>
      </c>
      <c r="AP10" s="20">
        <v>5.8610259917762038E-2</v>
      </c>
      <c r="AQ10" s="20">
        <v>0.1560975469178188</v>
      </c>
      <c r="AR10" s="20">
        <v>0.18855865622645779</v>
      </c>
      <c r="AS10" s="20">
        <v>0.27286611959150292</v>
      </c>
      <c r="AT10" s="20">
        <v>0.22164151281687841</v>
      </c>
      <c r="AU10" s="20">
        <v>0.19659920462738051</v>
      </c>
      <c r="AV10" s="20">
        <v>0.1350895736403202</v>
      </c>
      <c r="AW10" s="20">
        <v>0.227627095518221</v>
      </c>
    </row>
    <row r="11" spans="2:51" ht="19" customHeight="1" x14ac:dyDescent="0.35">
      <c r="B11" s="22" t="s">
        <v>97</v>
      </c>
      <c r="C11" s="20">
        <v>0.26443236374272611</v>
      </c>
      <c r="D11" s="20">
        <v>0.23975286506730001</v>
      </c>
      <c r="E11" s="20">
        <v>0.28838369102161732</v>
      </c>
      <c r="G11" s="20">
        <v>0.27738633285643788</v>
      </c>
      <c r="H11" s="20">
        <v>0.26203268380662093</v>
      </c>
      <c r="I11" s="20">
        <v>0.26671894447144667</v>
      </c>
      <c r="J11" s="20">
        <v>0.24507362597418639</v>
      </c>
      <c r="K11" s="20">
        <v>0.27235333141723073</v>
      </c>
      <c r="L11" s="20">
        <v>0.26619869886887743</v>
      </c>
      <c r="N11" s="20">
        <v>0.26419294505333829</v>
      </c>
      <c r="O11" s="20">
        <v>0.31654861352635988</v>
      </c>
      <c r="P11" s="20">
        <v>0.1821828051020935</v>
      </c>
      <c r="Q11" s="20">
        <v>0.28448993011346141</v>
      </c>
      <c r="R11" s="20">
        <v>0.18873666854522009</v>
      </c>
      <c r="S11" s="20">
        <v>0.28521085912451521</v>
      </c>
      <c r="T11" s="20">
        <v>0.24289516857869531</v>
      </c>
      <c r="U11" s="20">
        <v>0.29895537376128078</v>
      </c>
      <c r="V11" s="20">
        <v>0.26585753034478588</v>
      </c>
      <c r="W11" s="20">
        <v>0.29819820686967652</v>
      </c>
      <c r="X11" s="20">
        <v>0.27107988472532302</v>
      </c>
      <c r="Y11" s="20">
        <v>0.28368074283108541</v>
      </c>
      <c r="AA11" s="20">
        <v>0.25121617227484822</v>
      </c>
      <c r="AB11" s="20">
        <v>0.26632976957122823</v>
      </c>
      <c r="AC11" s="20">
        <v>0.26303565491818259</v>
      </c>
      <c r="AD11" s="20">
        <v>0.27747876935316967</v>
      </c>
      <c r="AF11" s="20">
        <v>0.29340713706531391</v>
      </c>
      <c r="AG11" s="20">
        <v>0.22040578245633291</v>
      </c>
      <c r="AH11" s="20">
        <v>0.31020781516605678</v>
      </c>
      <c r="AI11" s="20">
        <v>0.21994257266861661</v>
      </c>
      <c r="AJ11" s="20">
        <v>0.23391158163781031</v>
      </c>
      <c r="AK11" s="20">
        <v>0.32141526887791227</v>
      </c>
      <c r="AL11" s="20">
        <v>0.45161969276186131</v>
      </c>
      <c r="AM11" s="20">
        <v>0.30723511883046523</v>
      </c>
      <c r="AO11" s="20">
        <v>0.30707018700233779</v>
      </c>
      <c r="AP11" s="20">
        <v>0.197210749094335</v>
      </c>
      <c r="AQ11" s="20">
        <v>0.27020121542476772</v>
      </c>
      <c r="AR11" s="20">
        <v>0.2873485914737966</v>
      </c>
      <c r="AS11" s="20">
        <v>0.2265863193563436</v>
      </c>
      <c r="AT11" s="20">
        <v>0.35814137506439009</v>
      </c>
      <c r="AU11" s="20">
        <v>0.37441529277578472</v>
      </c>
      <c r="AV11" s="20">
        <v>0.40136000083454088</v>
      </c>
      <c r="AW11" s="20">
        <v>0.20605366943206549</v>
      </c>
    </row>
    <row r="12" spans="2:51" ht="19" customHeight="1" x14ac:dyDescent="0.35">
      <c r="B12" s="22" t="s">
        <v>98</v>
      </c>
      <c r="C12" s="20">
        <v>0.3647760260718762</v>
      </c>
      <c r="D12" s="20">
        <v>0.37965887025315093</v>
      </c>
      <c r="E12" s="20">
        <v>0.3514566101993008</v>
      </c>
      <c r="G12" s="20">
        <v>0.40002234771110762</v>
      </c>
      <c r="H12" s="20">
        <v>0.35863284271976897</v>
      </c>
      <c r="I12" s="20">
        <v>0.3600568106254099</v>
      </c>
      <c r="J12" s="20">
        <v>0.38761422918755828</v>
      </c>
      <c r="K12" s="20">
        <v>0.32791437271838592</v>
      </c>
      <c r="L12" s="20">
        <v>0.35662576414317282</v>
      </c>
      <c r="N12" s="20">
        <v>0.32144953293537609</v>
      </c>
      <c r="O12" s="20">
        <v>0.35279181379451008</v>
      </c>
      <c r="P12" s="20">
        <v>0.35901918268862248</v>
      </c>
      <c r="Q12" s="20">
        <v>0.36595772355317913</v>
      </c>
      <c r="R12" s="20">
        <v>0.46460754611052107</v>
      </c>
      <c r="S12" s="20">
        <v>0.38211435407533778</v>
      </c>
      <c r="T12" s="20">
        <v>0.34813622052702359</v>
      </c>
      <c r="U12" s="20">
        <v>0.36253570497401988</v>
      </c>
      <c r="V12" s="20">
        <v>0.36830115178471617</v>
      </c>
      <c r="W12" s="20">
        <v>0.36028021127513687</v>
      </c>
      <c r="X12" s="20">
        <v>0.3680371689578979</v>
      </c>
      <c r="Y12" s="20">
        <v>0.29063453481822538</v>
      </c>
      <c r="AA12" s="20">
        <v>0.36775271440945678</v>
      </c>
      <c r="AB12" s="20">
        <v>0.38138556899362891</v>
      </c>
      <c r="AC12" s="20">
        <v>0.37417896917639148</v>
      </c>
      <c r="AD12" s="20">
        <v>0.33617065131596108</v>
      </c>
      <c r="AF12" s="20">
        <v>0.30930045710600979</v>
      </c>
      <c r="AG12" s="20">
        <v>0.46882011472950019</v>
      </c>
      <c r="AH12" s="20">
        <v>0.4468056919034345</v>
      </c>
      <c r="AI12" s="20">
        <v>0.47312346042402709</v>
      </c>
      <c r="AJ12" s="20">
        <v>0.1621889051710379</v>
      </c>
      <c r="AK12" s="20">
        <v>0.20295426378461881</v>
      </c>
      <c r="AL12" s="20">
        <v>0.1902413424360111</v>
      </c>
      <c r="AM12" s="20">
        <v>0.3490572494955449</v>
      </c>
      <c r="AO12" s="20">
        <v>0.31638124651023219</v>
      </c>
      <c r="AP12" s="20">
        <v>0.50805103126860407</v>
      </c>
      <c r="AQ12" s="20">
        <v>0.45170702552687841</v>
      </c>
      <c r="AR12" s="20">
        <v>0.37086708146630359</v>
      </c>
      <c r="AS12" s="20">
        <v>0.2319796069807048</v>
      </c>
      <c r="AT12" s="20">
        <v>0.22237548217865821</v>
      </c>
      <c r="AU12" s="20">
        <v>0.32764950283290822</v>
      </c>
      <c r="AV12" s="20">
        <v>0.36914790998849839</v>
      </c>
      <c r="AW12" s="20">
        <v>0.3367312299528849</v>
      </c>
    </row>
    <row r="13" spans="2:51" ht="19" customHeight="1" x14ac:dyDescent="0.35">
      <c r="B13" s="22" t="s">
        <v>99</v>
      </c>
      <c r="C13" s="20">
        <v>0.1125789627386713</v>
      </c>
      <c r="D13" s="20">
        <v>0.1181625207398142</v>
      </c>
      <c r="E13" s="20">
        <v>0.1068351249697071</v>
      </c>
      <c r="G13" s="20">
        <v>5.6450393203772903E-2</v>
      </c>
      <c r="H13" s="20">
        <v>0.15205653811822301</v>
      </c>
      <c r="I13" s="20">
        <v>0.1147856781238961</v>
      </c>
      <c r="J13" s="20">
        <v>8.6977608323950614E-2</v>
      </c>
      <c r="K13" s="20">
        <v>0.12616294690915439</v>
      </c>
      <c r="L13" s="20">
        <v>0.12747688485167821</v>
      </c>
      <c r="N13" s="20">
        <v>0.1231532439912833</v>
      </c>
      <c r="O13" s="20">
        <v>7.0725988983688551E-2</v>
      </c>
      <c r="P13" s="20">
        <v>9.3589729608130265E-2</v>
      </c>
      <c r="Q13" s="20">
        <v>5.4767782415327412E-2</v>
      </c>
      <c r="R13" s="20">
        <v>0.1381211504207521</v>
      </c>
      <c r="S13" s="20">
        <v>0.1269797617713577</v>
      </c>
      <c r="T13" s="20">
        <v>0.1200118534247302</v>
      </c>
      <c r="U13" s="20">
        <v>0.10793800354733769</v>
      </c>
      <c r="V13" s="20">
        <v>0.13105914744176461</v>
      </c>
      <c r="W13" s="20">
        <v>8.3112422336530059E-2</v>
      </c>
      <c r="X13" s="20">
        <v>0.10091826181169231</v>
      </c>
      <c r="Y13" s="20">
        <v>0.13145549226207759</v>
      </c>
      <c r="AA13" s="20">
        <v>0.14297195567603779</v>
      </c>
      <c r="AB13" s="20">
        <v>0.120998050802405</v>
      </c>
      <c r="AC13" s="20">
        <v>8.5429233214309439E-2</v>
      </c>
      <c r="AD13" s="20">
        <v>9.5674311045143831E-2</v>
      </c>
      <c r="AF13" s="20">
        <v>6.8840059209672205E-2</v>
      </c>
      <c r="AG13" s="20">
        <v>0.18720655946074349</v>
      </c>
      <c r="AH13" s="20">
        <v>9.3711427975520414E-2</v>
      </c>
      <c r="AI13" s="20">
        <v>4.3463362542594627E-2</v>
      </c>
      <c r="AJ13" s="20">
        <v>8.2152866344588599E-2</v>
      </c>
      <c r="AK13" s="20">
        <v>0.14946462174241801</v>
      </c>
      <c r="AL13" s="20">
        <v>0.13532892542060479</v>
      </c>
      <c r="AM13" s="20">
        <v>5.9367119135902278E-2</v>
      </c>
      <c r="AO13" s="20">
        <v>7.4674167626706797E-2</v>
      </c>
      <c r="AP13" s="20">
        <v>0.23065920698439391</v>
      </c>
      <c r="AQ13" s="20">
        <v>6.9873418510806334E-2</v>
      </c>
      <c r="AR13" s="20">
        <v>0.1031605185865732</v>
      </c>
      <c r="AS13" s="20">
        <v>6.532577598518359E-2</v>
      </c>
      <c r="AT13" s="20">
        <v>0.14401640426390561</v>
      </c>
      <c r="AU13" s="20">
        <v>3.2039448890216642E-2</v>
      </c>
      <c r="AV13" s="20">
        <v>5.1837315652966919E-2</v>
      </c>
      <c r="AW13" s="20">
        <v>5.6598149009237833E-2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AY18"/>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106</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95</v>
      </c>
      <c r="C9" s="20">
        <v>6.7675875171056291E-2</v>
      </c>
      <c r="D9" s="20">
        <v>8.695522567279855E-2</v>
      </c>
      <c r="E9" s="20">
        <v>4.9158642661119557E-2</v>
      </c>
      <c r="G9" s="20">
        <v>3.745124844715348E-2</v>
      </c>
      <c r="H9" s="20">
        <v>3.4463693856896509E-2</v>
      </c>
      <c r="I9" s="20">
        <v>6.6116251251926883E-2</v>
      </c>
      <c r="J9" s="20">
        <v>0.10332423719300531</v>
      </c>
      <c r="K9" s="20">
        <v>8.5366977928032953E-2</v>
      </c>
      <c r="L9" s="20">
        <v>7.5320282968639463E-2</v>
      </c>
      <c r="N9" s="20">
        <v>8.8377376625370485E-2</v>
      </c>
      <c r="O9" s="20">
        <v>8.4822200736540565E-2</v>
      </c>
      <c r="P9" s="20">
        <v>6.2480779989947437E-2</v>
      </c>
      <c r="Q9" s="20">
        <v>7.0723348240238473E-2</v>
      </c>
      <c r="R9" s="20">
        <v>7.0740887370333586E-2</v>
      </c>
      <c r="S9" s="20">
        <v>4.5258080790611853E-2</v>
      </c>
      <c r="T9" s="20">
        <v>7.2516854451948456E-2</v>
      </c>
      <c r="U9" s="20">
        <v>7.0350934399917284E-2</v>
      </c>
      <c r="V9" s="20">
        <v>4.6463423790328813E-2</v>
      </c>
      <c r="W9" s="20">
        <v>8.4301759459388476E-2</v>
      </c>
      <c r="X9" s="20">
        <v>5.5697079023147529E-2</v>
      </c>
      <c r="Y9" s="20">
        <v>7.2115669308983429E-2</v>
      </c>
      <c r="AA9" s="20">
        <v>5.8522259725793217E-2</v>
      </c>
      <c r="AB9" s="20">
        <v>5.0841545305467528E-2</v>
      </c>
      <c r="AC9" s="20">
        <v>9.5996151101953905E-2</v>
      </c>
      <c r="AD9" s="20">
        <v>7.0652699044732939E-2</v>
      </c>
      <c r="AF9" s="20">
        <v>8.0350972596478609E-2</v>
      </c>
      <c r="AG9" s="20">
        <v>1.612562419669511E-2</v>
      </c>
      <c r="AH9" s="20">
        <v>1.6071239558900451E-2</v>
      </c>
      <c r="AI9" s="20">
        <v>2.8876806082502551E-2</v>
      </c>
      <c r="AJ9" s="20">
        <v>0.2378927833647331</v>
      </c>
      <c r="AK9" s="20">
        <v>4.6561919424892018E-2</v>
      </c>
      <c r="AL9" s="20">
        <v>8.3373579928817221E-2</v>
      </c>
      <c r="AM9" s="20">
        <v>6.1982251893211923E-2</v>
      </c>
      <c r="AO9" s="20">
        <v>5.4969146684522317E-2</v>
      </c>
      <c r="AP9" s="20">
        <v>2.0588565133418221E-3</v>
      </c>
      <c r="AQ9" s="20">
        <v>2.0342427938307039E-2</v>
      </c>
      <c r="AR9" s="20">
        <v>2.3290464018337259E-2</v>
      </c>
      <c r="AS9" s="20">
        <v>0.17646616954249661</v>
      </c>
      <c r="AT9" s="20">
        <v>7.4041433265235448E-2</v>
      </c>
      <c r="AU9" s="20">
        <v>6.8232451824132234E-2</v>
      </c>
      <c r="AV9" s="20">
        <v>4.3048814879050483E-2</v>
      </c>
      <c r="AW9" s="20">
        <v>0.17302795160410411</v>
      </c>
    </row>
    <row r="10" spans="2:51" ht="19" customHeight="1" x14ac:dyDescent="0.35">
      <c r="B10" s="22" t="s">
        <v>96</v>
      </c>
      <c r="C10" s="20">
        <v>0.11846854528571819</v>
      </c>
      <c r="D10" s="20">
        <v>0.12310762843448141</v>
      </c>
      <c r="E10" s="20">
        <v>0.1145848930265653</v>
      </c>
      <c r="G10" s="20">
        <v>0.14927118920688109</v>
      </c>
      <c r="H10" s="20">
        <v>0.1405014358652352</v>
      </c>
      <c r="I10" s="20">
        <v>0.1294693267801876</v>
      </c>
      <c r="J10" s="20">
        <v>0.13044961433627189</v>
      </c>
      <c r="K10" s="20">
        <v>0.1188278871222482</v>
      </c>
      <c r="L10" s="20">
        <v>6.1272980402485883E-2</v>
      </c>
      <c r="N10" s="20">
        <v>0.122687445388419</v>
      </c>
      <c r="O10" s="20">
        <v>0.1534458262566889</v>
      </c>
      <c r="P10" s="20">
        <v>0.1352048551975025</v>
      </c>
      <c r="Q10" s="20">
        <v>0.1175356667471948</v>
      </c>
      <c r="R10" s="20">
        <v>7.4396761092824754E-2</v>
      </c>
      <c r="S10" s="20">
        <v>0.13460622384774279</v>
      </c>
      <c r="T10" s="20">
        <v>0.10206060077479991</v>
      </c>
      <c r="U10" s="20">
        <v>0.119290894338675</v>
      </c>
      <c r="V10" s="20">
        <v>0.136181192425161</v>
      </c>
      <c r="W10" s="20">
        <v>0.11248698018228841</v>
      </c>
      <c r="X10" s="20">
        <v>0.12027462554575601</v>
      </c>
      <c r="Y10" s="20">
        <v>0.1246315488858115</v>
      </c>
      <c r="AA10" s="20">
        <v>9.3420503882896772E-2</v>
      </c>
      <c r="AB10" s="20">
        <v>0.1143667143114299</v>
      </c>
      <c r="AC10" s="20">
        <v>0.12908969882070931</v>
      </c>
      <c r="AD10" s="20">
        <v>0.1401848630785987</v>
      </c>
      <c r="AF10" s="20">
        <v>0.1130417773671044</v>
      </c>
      <c r="AG10" s="20">
        <v>7.7165855954148529E-2</v>
      </c>
      <c r="AH10" s="20">
        <v>8.676239501511554E-2</v>
      </c>
      <c r="AI10" s="20">
        <v>0.108384408016517</v>
      </c>
      <c r="AJ10" s="20">
        <v>0.2044851927128116</v>
      </c>
      <c r="AK10" s="20">
        <v>0.1198265821416299</v>
      </c>
      <c r="AL10" s="20">
        <v>0.14029702456900531</v>
      </c>
      <c r="AM10" s="20">
        <v>0.14818607382376239</v>
      </c>
      <c r="AO10" s="20">
        <v>0.1182955428944177</v>
      </c>
      <c r="AP10" s="20">
        <v>5.4783470261038192E-2</v>
      </c>
      <c r="AQ10" s="20">
        <v>0.12108572243474069</v>
      </c>
      <c r="AR10" s="20">
        <v>0.1063855698635872</v>
      </c>
      <c r="AS10" s="20">
        <v>0.19089184153945279</v>
      </c>
      <c r="AT10" s="20">
        <v>0.12917801104341611</v>
      </c>
      <c r="AU10" s="20">
        <v>0.16242986610690691</v>
      </c>
      <c r="AV10" s="20">
        <v>9.1831568261114715E-2</v>
      </c>
      <c r="AW10" s="20">
        <v>0.14624856381470711</v>
      </c>
    </row>
    <row r="11" spans="2:51" ht="19" customHeight="1" x14ac:dyDescent="0.35">
      <c r="B11" s="22" t="s">
        <v>97</v>
      </c>
      <c r="C11" s="20">
        <v>0.28270751385539022</v>
      </c>
      <c r="D11" s="20">
        <v>0.2492918975685936</v>
      </c>
      <c r="E11" s="20">
        <v>0.31310719054004538</v>
      </c>
      <c r="G11" s="20">
        <v>0.28484461907011038</v>
      </c>
      <c r="H11" s="20">
        <v>0.26507342731711669</v>
      </c>
      <c r="I11" s="20">
        <v>0.31841578303585139</v>
      </c>
      <c r="J11" s="20">
        <v>0.24251506081071891</v>
      </c>
      <c r="K11" s="20">
        <v>0.28531895594011142</v>
      </c>
      <c r="L11" s="20">
        <v>0.29739612570089108</v>
      </c>
      <c r="N11" s="20">
        <v>0.27121125998376638</v>
      </c>
      <c r="O11" s="20">
        <v>0.38700927848212319</v>
      </c>
      <c r="P11" s="20">
        <v>0.32803128540449811</v>
      </c>
      <c r="Q11" s="20">
        <v>0.2961915481773249</v>
      </c>
      <c r="R11" s="20">
        <v>0.20909964445439991</v>
      </c>
      <c r="S11" s="20">
        <v>0.30751049365721728</v>
      </c>
      <c r="T11" s="20">
        <v>0.2952207781269568</v>
      </c>
      <c r="U11" s="20">
        <v>0.28096175786791883</v>
      </c>
      <c r="V11" s="20">
        <v>0.26707309005337909</v>
      </c>
      <c r="W11" s="20">
        <v>0.30023681523288143</v>
      </c>
      <c r="X11" s="20">
        <v>0.27352945913253301</v>
      </c>
      <c r="Y11" s="20">
        <v>0.29503647646023168</v>
      </c>
      <c r="AA11" s="20">
        <v>0.25892265256216179</v>
      </c>
      <c r="AB11" s="20">
        <v>0.28977642032463952</v>
      </c>
      <c r="AC11" s="20">
        <v>0.26574213947015668</v>
      </c>
      <c r="AD11" s="20">
        <v>0.31800058510727852</v>
      </c>
      <c r="AF11" s="20">
        <v>0.29554304313476298</v>
      </c>
      <c r="AG11" s="20">
        <v>0.22458729560066759</v>
      </c>
      <c r="AH11" s="20">
        <v>0.34664630104417449</v>
      </c>
      <c r="AI11" s="20">
        <v>0.30463874649648082</v>
      </c>
      <c r="AJ11" s="20">
        <v>0.25487489141655578</v>
      </c>
      <c r="AK11" s="20">
        <v>0.3128977041708671</v>
      </c>
      <c r="AL11" s="20">
        <v>0.4998062194435508</v>
      </c>
      <c r="AM11" s="20">
        <v>0.33867008241707619</v>
      </c>
      <c r="AO11" s="20">
        <v>0.3013810611345889</v>
      </c>
      <c r="AP11" s="20">
        <v>0.1838265614585548</v>
      </c>
      <c r="AQ11" s="20">
        <v>0.29006254151057431</v>
      </c>
      <c r="AR11" s="20">
        <v>0.29798269330422628</v>
      </c>
      <c r="AS11" s="20">
        <v>0.27090073449188778</v>
      </c>
      <c r="AT11" s="20">
        <v>0.30182778270111421</v>
      </c>
      <c r="AU11" s="20">
        <v>0.45789012015303249</v>
      </c>
      <c r="AV11" s="20">
        <v>0.45841579681746469</v>
      </c>
      <c r="AW11" s="20">
        <v>0.29626336638915779</v>
      </c>
    </row>
    <row r="12" spans="2:51" ht="19" customHeight="1" x14ac:dyDescent="0.35">
      <c r="B12" s="22" t="s">
        <v>98</v>
      </c>
      <c r="C12" s="20">
        <v>0.390444486101856</v>
      </c>
      <c r="D12" s="20">
        <v>0.39559883028465859</v>
      </c>
      <c r="E12" s="20">
        <v>0.38680387406625338</v>
      </c>
      <c r="G12" s="20">
        <v>0.44260863196316419</v>
      </c>
      <c r="H12" s="20">
        <v>0.39432840996322988</v>
      </c>
      <c r="I12" s="20">
        <v>0.36680523839109741</v>
      </c>
      <c r="J12" s="20">
        <v>0.38789384699184942</v>
      </c>
      <c r="K12" s="20">
        <v>0.36837727415979382</v>
      </c>
      <c r="L12" s="20">
        <v>0.38870984089019028</v>
      </c>
      <c r="N12" s="20">
        <v>0.39291159876084869</v>
      </c>
      <c r="O12" s="20">
        <v>0.2991405316678426</v>
      </c>
      <c r="P12" s="20">
        <v>0.38703356754522772</v>
      </c>
      <c r="Q12" s="20">
        <v>0.39542752291422611</v>
      </c>
      <c r="R12" s="20">
        <v>0.46449044904134168</v>
      </c>
      <c r="S12" s="20">
        <v>0.3529714740909477</v>
      </c>
      <c r="T12" s="20">
        <v>0.37158951386593808</v>
      </c>
      <c r="U12" s="20">
        <v>0.44085143723783099</v>
      </c>
      <c r="V12" s="20">
        <v>0.3672162655784772</v>
      </c>
      <c r="W12" s="20">
        <v>0.39666239900114142</v>
      </c>
      <c r="X12" s="20">
        <v>0.4114754080647548</v>
      </c>
      <c r="Y12" s="20">
        <v>0.33382010658746508</v>
      </c>
      <c r="AA12" s="20">
        <v>0.39792187552166869</v>
      </c>
      <c r="AB12" s="20">
        <v>0.40614101525805157</v>
      </c>
      <c r="AC12" s="20">
        <v>0.40046506199314852</v>
      </c>
      <c r="AD12" s="20">
        <v>0.35397005993735531</v>
      </c>
      <c r="AF12" s="20">
        <v>0.39914383205089371</v>
      </c>
      <c r="AG12" s="20">
        <v>0.449290701645642</v>
      </c>
      <c r="AH12" s="20">
        <v>0.38831759158555768</v>
      </c>
      <c r="AI12" s="20">
        <v>0.45750490467496951</v>
      </c>
      <c r="AJ12" s="20">
        <v>0.2191169279016959</v>
      </c>
      <c r="AK12" s="20">
        <v>0.38231004547016439</v>
      </c>
      <c r="AL12" s="20">
        <v>0.18947333951951251</v>
      </c>
      <c r="AM12" s="20">
        <v>0.39771284482219149</v>
      </c>
      <c r="AO12" s="20">
        <v>0.41177575742698042</v>
      </c>
      <c r="AP12" s="20">
        <v>0.49126799868160709</v>
      </c>
      <c r="AQ12" s="20">
        <v>0.42994730759294247</v>
      </c>
      <c r="AR12" s="20">
        <v>0.442801183376824</v>
      </c>
      <c r="AS12" s="20">
        <v>0.28323828643518362</v>
      </c>
      <c r="AT12" s="20">
        <v>0.37409788427866941</v>
      </c>
      <c r="AU12" s="20">
        <v>0.25919713815680429</v>
      </c>
      <c r="AV12" s="20">
        <v>0.32244528085056612</v>
      </c>
      <c r="AW12" s="20">
        <v>0.34241099766490529</v>
      </c>
    </row>
    <row r="13" spans="2:51" ht="19" customHeight="1" x14ac:dyDescent="0.35">
      <c r="B13" s="22" t="s">
        <v>99</v>
      </c>
      <c r="C13" s="20">
        <v>0.14070357958597929</v>
      </c>
      <c r="D13" s="20">
        <v>0.14504641803946769</v>
      </c>
      <c r="E13" s="20">
        <v>0.13634539970601611</v>
      </c>
      <c r="G13" s="20">
        <v>8.5824311312690929E-2</v>
      </c>
      <c r="H13" s="20">
        <v>0.16563303299752161</v>
      </c>
      <c r="I13" s="20">
        <v>0.1191934005409367</v>
      </c>
      <c r="J13" s="20">
        <v>0.13581724066815451</v>
      </c>
      <c r="K13" s="20">
        <v>0.14210890484981381</v>
      </c>
      <c r="L13" s="20">
        <v>0.17730077003779321</v>
      </c>
      <c r="N13" s="20">
        <v>0.1248123192415953</v>
      </c>
      <c r="O13" s="20">
        <v>7.558216285680476E-2</v>
      </c>
      <c r="P13" s="20">
        <v>8.7249511862824147E-2</v>
      </c>
      <c r="Q13" s="20">
        <v>0.1201219139210158</v>
      </c>
      <c r="R13" s="20">
        <v>0.18127225804110009</v>
      </c>
      <c r="S13" s="20">
        <v>0.15965372761348021</v>
      </c>
      <c r="T13" s="20">
        <v>0.1586122527803569</v>
      </c>
      <c r="U13" s="20">
        <v>8.8544976155657928E-2</v>
      </c>
      <c r="V13" s="20">
        <v>0.18306602815265391</v>
      </c>
      <c r="W13" s="20">
        <v>0.1063120461243004</v>
      </c>
      <c r="X13" s="20">
        <v>0.13902342823380881</v>
      </c>
      <c r="Y13" s="20">
        <v>0.17439619875750839</v>
      </c>
      <c r="AA13" s="20">
        <v>0.19121270830747961</v>
      </c>
      <c r="AB13" s="20">
        <v>0.13887430480041141</v>
      </c>
      <c r="AC13" s="20">
        <v>0.1087069486140317</v>
      </c>
      <c r="AD13" s="20">
        <v>0.1171917928320346</v>
      </c>
      <c r="AF13" s="20">
        <v>0.1119203748507603</v>
      </c>
      <c r="AG13" s="20">
        <v>0.2328305226028469</v>
      </c>
      <c r="AH13" s="20">
        <v>0.16220247279625161</v>
      </c>
      <c r="AI13" s="20">
        <v>0.1005951347295302</v>
      </c>
      <c r="AJ13" s="20">
        <v>8.3630204604203617E-2</v>
      </c>
      <c r="AK13" s="20">
        <v>0.13840374879244649</v>
      </c>
      <c r="AL13" s="20">
        <v>8.7049836539114148E-2</v>
      </c>
      <c r="AM13" s="20">
        <v>5.3448747043758058E-2</v>
      </c>
      <c r="AO13" s="20">
        <v>0.1135784918594907</v>
      </c>
      <c r="AP13" s="20">
        <v>0.26806311308545822</v>
      </c>
      <c r="AQ13" s="20">
        <v>0.1385620005234354</v>
      </c>
      <c r="AR13" s="20">
        <v>0.1295400894370253</v>
      </c>
      <c r="AS13" s="20">
        <v>7.8502967990979153E-2</v>
      </c>
      <c r="AT13" s="20">
        <v>0.120854888711565</v>
      </c>
      <c r="AU13" s="20">
        <v>5.2250423759124011E-2</v>
      </c>
      <c r="AV13" s="20">
        <v>8.4258539191804011E-2</v>
      </c>
      <c r="AW13" s="20">
        <v>4.20491205271257E-2</v>
      </c>
    </row>
    <row r="15" spans="2:51" x14ac:dyDescent="0.35">
      <c r="B15" t="s">
        <v>163</v>
      </c>
    </row>
    <row r="16" spans="2:51" x14ac:dyDescent="0.35">
      <c r="B16" t="s">
        <v>9</v>
      </c>
    </row>
    <row r="18" spans="2:2" x14ac:dyDescent="0.35">
      <c r="B18"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AY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107</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60" customHeight="1" x14ac:dyDescent="0.35">
      <c r="B9" s="22" t="s">
        <v>108</v>
      </c>
      <c r="C9" s="20">
        <v>0.5513997049185323</v>
      </c>
      <c r="D9" s="20">
        <v>0.56796246958549745</v>
      </c>
      <c r="E9" s="20">
        <v>0.53592103658732493</v>
      </c>
      <c r="G9" s="20">
        <v>0.51708287241396733</v>
      </c>
      <c r="H9" s="20">
        <v>0.58392377958236763</v>
      </c>
      <c r="I9" s="20">
        <v>0.50726481051760108</v>
      </c>
      <c r="J9" s="20">
        <v>0.56677762780587282</v>
      </c>
      <c r="K9" s="20">
        <v>0.56230512248393705</v>
      </c>
      <c r="L9" s="20">
        <v>0.56370383613262465</v>
      </c>
      <c r="N9" s="20">
        <v>0.63941040555582729</v>
      </c>
      <c r="O9" s="20">
        <v>0.58695821545728899</v>
      </c>
      <c r="P9" s="20">
        <v>0.52752092704941256</v>
      </c>
      <c r="Q9" s="20">
        <v>0.54198004653536713</v>
      </c>
      <c r="R9" s="20">
        <v>0.51687792011237943</v>
      </c>
      <c r="S9" s="20">
        <v>0.4925494681788658</v>
      </c>
      <c r="T9" s="20">
        <v>0.5361841670019416</v>
      </c>
      <c r="U9" s="20">
        <v>0.54059837378334408</v>
      </c>
      <c r="V9" s="20">
        <v>0.56603731697045323</v>
      </c>
      <c r="W9" s="20">
        <v>0.59516310017857399</v>
      </c>
      <c r="X9" s="20">
        <v>0.54303007044900242</v>
      </c>
      <c r="Y9" s="20">
        <v>0.50752867234514765</v>
      </c>
      <c r="AA9" s="20">
        <v>0.5455593872711324</v>
      </c>
      <c r="AB9" s="20">
        <v>0.50255335557302461</v>
      </c>
      <c r="AC9" s="20">
        <v>0.59718415693400462</v>
      </c>
      <c r="AD9" s="20">
        <v>0.56870354364531228</v>
      </c>
      <c r="AF9" s="20">
        <v>0.70008192811600201</v>
      </c>
      <c r="AG9" s="20">
        <v>0.42301391153754669</v>
      </c>
      <c r="AH9" s="20">
        <v>0.48374104681968999</v>
      </c>
      <c r="AI9" s="20">
        <v>0.48775527110632699</v>
      </c>
      <c r="AJ9" s="20">
        <v>0.8100006051439983</v>
      </c>
      <c r="AK9" s="20">
        <v>0.64208056857623996</v>
      </c>
      <c r="AL9" s="20">
        <v>0.42232587748106493</v>
      </c>
      <c r="AM9" s="20">
        <v>0.51351532840483238</v>
      </c>
      <c r="AO9" s="20">
        <v>0.6676809871100603</v>
      </c>
      <c r="AP9" s="20">
        <v>0.37275185288477458</v>
      </c>
      <c r="AQ9" s="20">
        <v>0.42129884154637948</v>
      </c>
      <c r="AR9" s="20">
        <v>0.46295559835565447</v>
      </c>
      <c r="AS9" s="20">
        <v>0.80982365351079588</v>
      </c>
      <c r="AT9" s="20">
        <v>0.59074010224991214</v>
      </c>
      <c r="AU9" s="20">
        <v>0.4316691999667055</v>
      </c>
      <c r="AV9" s="20">
        <v>0.44878956373473089</v>
      </c>
      <c r="AW9" s="20">
        <v>0.59648842793472967</v>
      </c>
    </row>
    <row r="10" spans="2:51" ht="60" customHeight="1" x14ac:dyDescent="0.35">
      <c r="B10" s="22" t="s">
        <v>109</v>
      </c>
      <c r="C10" s="20">
        <v>0.32787677477464938</v>
      </c>
      <c r="D10" s="20">
        <v>0.35708260056262431</v>
      </c>
      <c r="E10" s="20">
        <v>0.30031253516723999</v>
      </c>
      <c r="G10" s="20">
        <v>0.33466668680445122</v>
      </c>
      <c r="H10" s="20">
        <v>0.29498032523924678</v>
      </c>
      <c r="I10" s="20">
        <v>0.32042378349075251</v>
      </c>
      <c r="J10" s="20">
        <v>0.31898323228953068</v>
      </c>
      <c r="K10" s="20">
        <v>0.34955478578499072</v>
      </c>
      <c r="L10" s="20">
        <v>0.34868737181098569</v>
      </c>
      <c r="N10" s="20">
        <v>0.27039116290252702</v>
      </c>
      <c r="O10" s="20">
        <v>0.25099998189441508</v>
      </c>
      <c r="P10" s="20">
        <v>0.3452061396217434</v>
      </c>
      <c r="Q10" s="20">
        <v>0.28620755867385439</v>
      </c>
      <c r="R10" s="20">
        <v>0.36150863495896213</v>
      </c>
      <c r="S10" s="20">
        <v>0.3332391794977409</v>
      </c>
      <c r="T10" s="20">
        <v>0.37661833519826721</v>
      </c>
      <c r="U10" s="20">
        <v>0.35386622872573242</v>
      </c>
      <c r="V10" s="20">
        <v>0.32144079784145407</v>
      </c>
      <c r="W10" s="20">
        <v>0.27948290430894362</v>
      </c>
      <c r="X10" s="20">
        <v>0.33430446138715958</v>
      </c>
      <c r="Y10" s="20">
        <v>0.38439638024470069</v>
      </c>
      <c r="AA10" s="20">
        <v>0.36727706393090981</v>
      </c>
      <c r="AB10" s="20">
        <v>0.35458665794664967</v>
      </c>
      <c r="AC10" s="20">
        <v>0.28385148448033221</v>
      </c>
      <c r="AD10" s="20">
        <v>0.29492911889428441</v>
      </c>
      <c r="AF10" s="20">
        <v>0.2292252162141129</v>
      </c>
      <c r="AG10" s="20">
        <v>0.47654632212165282</v>
      </c>
      <c r="AH10" s="20">
        <v>0.39838079329040521</v>
      </c>
      <c r="AI10" s="20">
        <v>0.36693855757728377</v>
      </c>
      <c r="AJ10" s="20">
        <v>0.134473465690684</v>
      </c>
      <c r="AK10" s="20">
        <v>0.30435794758889562</v>
      </c>
      <c r="AL10" s="20">
        <v>0.1330357525167479</v>
      </c>
      <c r="AM10" s="20">
        <v>0.27101755485162038</v>
      </c>
      <c r="AO10" s="20">
        <v>0.24905949655048959</v>
      </c>
      <c r="AP10" s="20">
        <v>0.54527694043846886</v>
      </c>
      <c r="AQ10" s="20">
        <v>0.45683853208526992</v>
      </c>
      <c r="AR10" s="20">
        <v>0.3837183172917511</v>
      </c>
      <c r="AS10" s="20">
        <v>0.12592473787728831</v>
      </c>
      <c r="AT10" s="20">
        <v>0.30840777925530899</v>
      </c>
      <c r="AU10" s="20">
        <v>0.24633621059272959</v>
      </c>
      <c r="AV10" s="20">
        <v>0.25900596032990708</v>
      </c>
      <c r="AW10" s="20">
        <v>0.22090930662307709</v>
      </c>
    </row>
    <row r="11" spans="2:51" ht="19" customHeight="1" x14ac:dyDescent="0.35">
      <c r="B11" s="22" t="s">
        <v>86</v>
      </c>
      <c r="C11" s="20">
        <v>0.1207235203068184</v>
      </c>
      <c r="D11" s="20">
        <v>7.4954929851878224E-2</v>
      </c>
      <c r="E11" s="20">
        <v>0.16376642824543489</v>
      </c>
      <c r="G11" s="20">
        <v>0.14825044078158159</v>
      </c>
      <c r="H11" s="20">
        <v>0.12109589517838561</v>
      </c>
      <c r="I11" s="20">
        <v>0.1723114059916464</v>
      </c>
      <c r="J11" s="20">
        <v>0.1142391399045965</v>
      </c>
      <c r="K11" s="20">
        <v>8.8140091731072387E-2</v>
      </c>
      <c r="L11" s="20">
        <v>8.7608792056389731E-2</v>
      </c>
      <c r="N11" s="20">
        <v>9.0198431541645765E-2</v>
      </c>
      <c r="O11" s="20">
        <v>0.1620418026482956</v>
      </c>
      <c r="P11" s="20">
        <v>0.12727293332884379</v>
      </c>
      <c r="Q11" s="20">
        <v>0.17181239479077851</v>
      </c>
      <c r="R11" s="20">
        <v>0.1216134449286585</v>
      </c>
      <c r="S11" s="20">
        <v>0.17421135232339319</v>
      </c>
      <c r="T11" s="20">
        <v>8.719749779979119E-2</v>
      </c>
      <c r="U11" s="20">
        <v>0.1055353974909234</v>
      </c>
      <c r="V11" s="20">
        <v>0.1125218851880927</v>
      </c>
      <c r="W11" s="20">
        <v>0.12535399551248241</v>
      </c>
      <c r="X11" s="20">
        <v>0.1226654681638381</v>
      </c>
      <c r="Y11" s="20">
        <v>0.1080749474101515</v>
      </c>
      <c r="AA11" s="20">
        <v>8.7163548797957874E-2</v>
      </c>
      <c r="AB11" s="20">
        <v>0.14285998648032561</v>
      </c>
      <c r="AC11" s="20">
        <v>0.1189643585856633</v>
      </c>
      <c r="AD11" s="20">
        <v>0.1363673374604033</v>
      </c>
      <c r="AF11" s="20">
        <v>7.0692855669885188E-2</v>
      </c>
      <c r="AG11" s="20">
        <v>0.1004397663408005</v>
      </c>
      <c r="AH11" s="20">
        <v>0.11787815988990449</v>
      </c>
      <c r="AI11" s="20">
        <v>0.14530617131638929</v>
      </c>
      <c r="AJ11" s="20">
        <v>5.5525929165317713E-2</v>
      </c>
      <c r="AK11" s="20">
        <v>5.3561483834864372E-2</v>
      </c>
      <c r="AL11" s="20">
        <v>0.44463837000218698</v>
      </c>
      <c r="AM11" s="20">
        <v>0.21546711674354721</v>
      </c>
      <c r="AO11" s="20">
        <v>8.3259516339450154E-2</v>
      </c>
      <c r="AP11" s="20">
        <v>8.1971206676756642E-2</v>
      </c>
      <c r="AQ11" s="20">
        <v>0.1218626263683505</v>
      </c>
      <c r="AR11" s="20">
        <v>0.15332608435259451</v>
      </c>
      <c r="AS11" s="20">
        <v>6.42516086119157E-2</v>
      </c>
      <c r="AT11" s="20">
        <v>0.10085211849477881</v>
      </c>
      <c r="AU11" s="20">
        <v>0.3219945894405648</v>
      </c>
      <c r="AV11" s="20">
        <v>0.29220447593536197</v>
      </c>
      <c r="AW11" s="20">
        <v>0.1826022654421933</v>
      </c>
    </row>
    <row r="13" spans="2:51" x14ac:dyDescent="0.35">
      <c r="B13" t="s">
        <v>163</v>
      </c>
    </row>
    <row r="14" spans="2:51" x14ac:dyDescent="0.35">
      <c r="B14" t="s">
        <v>9</v>
      </c>
    </row>
    <row r="16" spans="2:51" x14ac:dyDescent="0.35">
      <c r="B1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110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111</v>
      </c>
      <c r="C9" s="20">
        <v>0.11880279435671599</v>
      </c>
      <c r="D9" s="20">
        <v>0.1056504626873357</v>
      </c>
      <c r="E9" s="20">
        <v>0.13056516089418671</v>
      </c>
      <c r="G9" s="20">
        <v>0.13271785236255151</v>
      </c>
      <c r="H9" s="20">
        <v>0.1790814067499133</v>
      </c>
      <c r="I9" s="20">
        <v>0.13831642203293429</v>
      </c>
      <c r="J9" s="20">
        <v>0.1036413326417957</v>
      </c>
      <c r="K9" s="20">
        <v>8.4681486532452235E-2</v>
      </c>
      <c r="L9" s="20">
        <v>8.0018570704041656E-2</v>
      </c>
      <c r="N9" s="20">
        <v>0.10433684478422001</v>
      </c>
      <c r="O9" s="20">
        <v>6.0125225613225357E-2</v>
      </c>
      <c r="P9" s="20">
        <v>8.4428596266081929E-2</v>
      </c>
      <c r="Q9" s="20">
        <v>5.64460647955876E-2</v>
      </c>
      <c r="R9" s="20">
        <v>0.1147972851024209</v>
      </c>
      <c r="S9" s="20">
        <v>9.7488620178462757E-2</v>
      </c>
      <c r="T9" s="20">
        <v>0.12273643726439749</v>
      </c>
      <c r="U9" s="20">
        <v>0.19248939549401631</v>
      </c>
      <c r="V9" s="20">
        <v>0.14079385345870141</v>
      </c>
      <c r="W9" s="20">
        <v>0.1036130351061869</v>
      </c>
      <c r="X9" s="20">
        <v>0.14048025083086699</v>
      </c>
      <c r="Y9" s="20">
        <v>0.11552629428638619</v>
      </c>
      <c r="AA9" s="20">
        <v>0.1302907794111092</v>
      </c>
      <c r="AB9" s="20">
        <v>0.10295807566648769</v>
      </c>
      <c r="AC9" s="20">
        <v>0.12450720109931129</v>
      </c>
      <c r="AD9" s="20">
        <v>0.1187087488594821</v>
      </c>
      <c r="AF9" s="20">
        <v>0.23747399141717901</v>
      </c>
      <c r="AG9" s="20">
        <v>0.1091150206113259</v>
      </c>
      <c r="AH9" s="20">
        <v>5.3106861087419882E-2</v>
      </c>
      <c r="AI9" s="20">
        <v>0.11150435000288619</v>
      </c>
      <c r="AJ9" s="20">
        <v>6.8613171263736616E-2</v>
      </c>
      <c r="AK9" s="20">
        <v>0.15140105480151519</v>
      </c>
      <c r="AL9" s="20">
        <v>8.6792806357081864E-2</v>
      </c>
      <c r="AM9" s="20">
        <v>9.0783291480621156E-2</v>
      </c>
      <c r="AO9" s="20">
        <v>0.30530986269270649</v>
      </c>
      <c r="AP9" s="20">
        <v>0.1079582526159381</v>
      </c>
      <c r="AQ9" s="20">
        <v>8.3645089957987598E-2</v>
      </c>
      <c r="AR9" s="20">
        <v>0.101892823610627</v>
      </c>
      <c r="AS9" s="20">
        <v>7.3795994934606826E-2</v>
      </c>
      <c r="AT9" s="20">
        <v>0.1137466199375461</v>
      </c>
      <c r="AU9" s="20">
        <v>6.5176216075924623E-2</v>
      </c>
      <c r="AV9" s="20">
        <v>4.0440132556870137E-2</v>
      </c>
      <c r="AW9" s="20">
        <v>3.4108492758963237E-2</v>
      </c>
    </row>
    <row r="10" spans="2:51" ht="19" customHeight="1" x14ac:dyDescent="0.35">
      <c r="B10" s="22" t="s">
        <v>112</v>
      </c>
      <c r="C10" s="20">
        <v>0.18538463508290409</v>
      </c>
      <c r="D10" s="20">
        <v>0.22274217884258801</v>
      </c>
      <c r="E10" s="20">
        <v>0.14980754343558539</v>
      </c>
      <c r="G10" s="20">
        <v>0.18823915337916081</v>
      </c>
      <c r="H10" s="20">
        <v>0.21797491327630611</v>
      </c>
      <c r="I10" s="20">
        <v>0.1853188786102867</v>
      </c>
      <c r="J10" s="20">
        <v>0.2047022222523083</v>
      </c>
      <c r="K10" s="20">
        <v>0.17162209593957911</v>
      </c>
      <c r="L10" s="20">
        <v>0.150744791200808</v>
      </c>
      <c r="N10" s="20">
        <v>0.12764378580163771</v>
      </c>
      <c r="O10" s="20">
        <v>0.25458128162966459</v>
      </c>
      <c r="P10" s="20">
        <v>0.2081342566826872</v>
      </c>
      <c r="Q10" s="20">
        <v>0.16409778924186569</v>
      </c>
      <c r="R10" s="20">
        <v>0.15699399726270849</v>
      </c>
      <c r="S10" s="20">
        <v>0.15591273778596479</v>
      </c>
      <c r="T10" s="20">
        <v>0.19906193468797229</v>
      </c>
      <c r="U10" s="20">
        <v>0.14965771047076201</v>
      </c>
      <c r="V10" s="20">
        <v>0.21668997980599761</v>
      </c>
      <c r="W10" s="20">
        <v>0.19806998944738791</v>
      </c>
      <c r="X10" s="20">
        <v>0.2320348731951051</v>
      </c>
      <c r="Y10" s="20">
        <v>0.19409202113669111</v>
      </c>
      <c r="AA10" s="20">
        <v>0.2398926176060257</v>
      </c>
      <c r="AB10" s="20">
        <v>0.18322210163980071</v>
      </c>
      <c r="AC10" s="20">
        <v>0.1765912562188921</v>
      </c>
      <c r="AD10" s="20">
        <v>0.1354800957469158</v>
      </c>
      <c r="AF10" s="20">
        <v>0.1400495259861021</v>
      </c>
      <c r="AG10" s="20">
        <v>0.21807765561309969</v>
      </c>
      <c r="AH10" s="20">
        <v>0.3466684073554705</v>
      </c>
      <c r="AI10" s="20">
        <v>0.12474933756953679</v>
      </c>
      <c r="AJ10" s="20">
        <v>0.14018457607218129</v>
      </c>
      <c r="AK10" s="20">
        <v>0.19317450973995101</v>
      </c>
      <c r="AL10" s="20">
        <v>5.503632269909161E-2</v>
      </c>
      <c r="AM10" s="20">
        <v>0.17005667260386981</v>
      </c>
      <c r="AO10" s="20">
        <v>0.1203073868000868</v>
      </c>
      <c r="AP10" s="20">
        <v>0.2298731546603052</v>
      </c>
      <c r="AQ10" s="20">
        <v>0.38256408026137168</v>
      </c>
      <c r="AR10" s="20">
        <v>0.20350686904629539</v>
      </c>
      <c r="AS10" s="20">
        <v>0.1494099700174901</v>
      </c>
      <c r="AT10" s="20">
        <v>0.1785974928055144</v>
      </c>
      <c r="AU10" s="20">
        <v>0.11710859616049871</v>
      </c>
      <c r="AV10" s="20">
        <v>7.8304709138198245E-2</v>
      </c>
      <c r="AW10" s="20">
        <v>0.22723908633795989</v>
      </c>
    </row>
    <row r="11" spans="2:51" ht="19" customHeight="1" x14ac:dyDescent="0.35">
      <c r="B11" s="22" t="s">
        <v>113</v>
      </c>
      <c r="C11" s="20">
        <v>0.13125703546446199</v>
      </c>
      <c r="D11" s="20">
        <v>0.14534093135800161</v>
      </c>
      <c r="E11" s="20">
        <v>0.1174134000471854</v>
      </c>
      <c r="G11" s="20">
        <v>0.2082679083540524</v>
      </c>
      <c r="H11" s="20">
        <v>0.1403534022351649</v>
      </c>
      <c r="I11" s="20">
        <v>0.1173901934672516</v>
      </c>
      <c r="J11" s="20">
        <v>0.10679486067677441</v>
      </c>
      <c r="K11" s="20">
        <v>0.13252960492156571</v>
      </c>
      <c r="L11" s="20">
        <v>0.1027898676305101</v>
      </c>
      <c r="N11" s="20">
        <v>0.1242793746247601</v>
      </c>
      <c r="O11" s="20">
        <v>7.6020096617938307E-2</v>
      </c>
      <c r="P11" s="20">
        <v>4.8613112782327043E-2</v>
      </c>
      <c r="Q11" s="20">
        <v>0.12845162374838659</v>
      </c>
      <c r="R11" s="20">
        <v>0.17405978663439881</v>
      </c>
      <c r="S11" s="20">
        <v>0.13127223311201011</v>
      </c>
      <c r="T11" s="20">
        <v>7.4295319853946704E-2</v>
      </c>
      <c r="U11" s="20">
        <v>0.150346686161936</v>
      </c>
      <c r="V11" s="20">
        <v>0.18998654700411241</v>
      </c>
      <c r="W11" s="20">
        <v>9.9271883455770038E-2</v>
      </c>
      <c r="X11" s="20">
        <v>0.12941320627388711</v>
      </c>
      <c r="Y11" s="20">
        <v>0.13363342493531119</v>
      </c>
      <c r="AA11" s="20">
        <v>0.1301008092309727</v>
      </c>
      <c r="AB11" s="20">
        <v>0.14179825115057179</v>
      </c>
      <c r="AC11" s="20">
        <v>0.13158255502036881</v>
      </c>
      <c r="AD11" s="20">
        <v>0.1208642788183158</v>
      </c>
      <c r="AF11" s="20">
        <v>9.825578523536671E-2</v>
      </c>
      <c r="AG11" s="20">
        <v>0.1365623601321172</v>
      </c>
      <c r="AH11" s="20">
        <v>0.1102610544658162</v>
      </c>
      <c r="AI11" s="20">
        <v>0.29997353104637892</v>
      </c>
      <c r="AJ11" s="20">
        <v>0.17459838047065521</v>
      </c>
      <c r="AK11" s="20">
        <v>5.925031442603234E-2</v>
      </c>
      <c r="AL11" s="20">
        <v>8.5752010157349595E-2</v>
      </c>
      <c r="AM11" s="20">
        <v>9.7431507094028466E-2</v>
      </c>
      <c r="AO11" s="20">
        <v>8.0410626209648978E-2</v>
      </c>
      <c r="AP11" s="20">
        <v>0.1374489823831615</v>
      </c>
      <c r="AQ11" s="20">
        <v>7.5264337714638224E-2</v>
      </c>
      <c r="AR11" s="20">
        <v>0.31202373574457198</v>
      </c>
      <c r="AS11" s="20">
        <v>0.144449671091333</v>
      </c>
      <c r="AT11" s="20">
        <v>5.0707599164903638E-2</v>
      </c>
      <c r="AU11" s="20">
        <v>4.0385214657158101E-2</v>
      </c>
      <c r="AV11" s="20">
        <v>5.3204187451674941E-2</v>
      </c>
      <c r="AW11" s="20">
        <v>0.18477584326310609</v>
      </c>
    </row>
    <row r="12" spans="2:51" ht="19" customHeight="1" x14ac:dyDescent="0.35">
      <c r="B12" s="22" t="s">
        <v>114</v>
      </c>
      <c r="C12" s="20">
        <v>0.1077768462930366</v>
      </c>
      <c r="D12" s="20">
        <v>0.1212058832635123</v>
      </c>
      <c r="E12" s="20">
        <v>9.5218121844028003E-2</v>
      </c>
      <c r="G12" s="20">
        <v>0.14776250571726421</v>
      </c>
      <c r="H12" s="20">
        <v>0.15067617401707331</v>
      </c>
      <c r="I12" s="20">
        <v>0.1296089098886708</v>
      </c>
      <c r="J12" s="20">
        <v>0.1075984365267804</v>
      </c>
      <c r="K12" s="20">
        <v>4.8285455504510917E-2</v>
      </c>
      <c r="L12" s="20">
        <v>6.8961040424784792E-2</v>
      </c>
      <c r="N12" s="20">
        <v>0.100612309238838</v>
      </c>
      <c r="O12" s="20">
        <v>6.8548050682737754E-2</v>
      </c>
      <c r="P12" s="20">
        <v>9.5914702264380786E-2</v>
      </c>
      <c r="Q12" s="20">
        <v>0.16995356569722589</v>
      </c>
      <c r="R12" s="20">
        <v>0.1358988903199953</v>
      </c>
      <c r="S12" s="20">
        <v>9.5896178641804039E-2</v>
      </c>
      <c r="T12" s="20">
        <v>0.1206543892549482</v>
      </c>
      <c r="U12" s="20">
        <v>0.11872116331415759</v>
      </c>
      <c r="V12" s="20">
        <v>0.1035268482943285</v>
      </c>
      <c r="W12" s="20">
        <v>0.1044044313723083</v>
      </c>
      <c r="X12" s="20">
        <v>7.849626864113797E-2</v>
      </c>
      <c r="Y12" s="20">
        <v>9.957275417635636E-2</v>
      </c>
      <c r="AA12" s="20">
        <v>8.384584752753714E-2</v>
      </c>
      <c r="AB12" s="20">
        <v>0.108280895479481</v>
      </c>
      <c r="AC12" s="20">
        <v>0.12506493988508829</v>
      </c>
      <c r="AD12" s="20">
        <v>0.11761233828508739</v>
      </c>
      <c r="AF12" s="20">
        <v>8.0737916228592777E-2</v>
      </c>
      <c r="AG12" s="20">
        <v>0.10390028337351299</v>
      </c>
      <c r="AH12" s="20">
        <v>5.3397775766442633E-2</v>
      </c>
      <c r="AI12" s="20">
        <v>0.1334622818946552</v>
      </c>
      <c r="AJ12" s="20">
        <v>0.25063231083608761</v>
      </c>
      <c r="AK12" s="20">
        <v>1.8367809757587301E-2</v>
      </c>
      <c r="AL12" s="20">
        <v>0.10431511335759321</v>
      </c>
      <c r="AM12" s="20">
        <v>6.6938655656393009E-2</v>
      </c>
      <c r="AO12" s="20">
        <v>6.3464415848423508E-2</v>
      </c>
      <c r="AP12" s="20">
        <v>9.3417960869322081E-2</v>
      </c>
      <c r="AQ12" s="20">
        <v>4.8329744238948411E-2</v>
      </c>
      <c r="AR12" s="20">
        <v>7.5552676715070044E-2</v>
      </c>
      <c r="AS12" s="20">
        <v>0.25062166134805358</v>
      </c>
      <c r="AT12" s="20">
        <v>5.1004013683540551E-2</v>
      </c>
      <c r="AU12" s="20">
        <v>2.1431916522259679E-2</v>
      </c>
      <c r="AV12" s="20">
        <v>4.7266678863648118E-2</v>
      </c>
      <c r="AW12" s="20">
        <v>5.9079520903236822E-2</v>
      </c>
    </row>
    <row r="13" spans="2:51" ht="19" customHeight="1" x14ac:dyDescent="0.35">
      <c r="B13" s="22" t="s">
        <v>115</v>
      </c>
      <c r="C13" s="20">
        <v>2.2277182878251589E-2</v>
      </c>
      <c r="D13" s="20">
        <v>2.8782947531845921E-2</v>
      </c>
      <c r="E13" s="20">
        <v>1.6025458682422861E-2</v>
      </c>
      <c r="G13" s="20">
        <v>3.1387369752252953E-2</v>
      </c>
      <c r="H13" s="20">
        <v>2.7601075370479931E-2</v>
      </c>
      <c r="I13" s="20">
        <v>2.348911737612136E-2</v>
      </c>
      <c r="J13" s="20">
        <v>2.9004111682566409E-2</v>
      </c>
      <c r="K13" s="20">
        <v>6.3965568186098928E-3</v>
      </c>
      <c r="L13" s="20">
        <v>1.62063933206338E-2</v>
      </c>
      <c r="N13" s="20">
        <v>0.11328481106085279</v>
      </c>
      <c r="O13" s="20">
        <v>1.4347945204914579E-2</v>
      </c>
      <c r="P13" s="20">
        <v>2.8496335325291229E-2</v>
      </c>
      <c r="Q13" s="20">
        <v>1.039791636055531E-2</v>
      </c>
      <c r="R13" s="20">
        <v>2.2929970885739021E-2</v>
      </c>
      <c r="S13" s="20">
        <v>1.0942446544510889E-2</v>
      </c>
      <c r="T13" s="20">
        <v>8.1897959642072884E-3</v>
      </c>
      <c r="U13" s="20">
        <v>0</v>
      </c>
      <c r="V13" s="20">
        <v>1.662584670514676E-2</v>
      </c>
      <c r="W13" s="20">
        <v>1.184117844107806E-2</v>
      </c>
      <c r="X13" s="20">
        <v>5.5946315726637689E-3</v>
      </c>
      <c r="Y13" s="20">
        <v>1.7054068982227982E-2</v>
      </c>
      <c r="AA13" s="20">
        <v>1.4004090348635459E-2</v>
      </c>
      <c r="AB13" s="20">
        <v>1.293984268445025E-2</v>
      </c>
      <c r="AC13" s="20">
        <v>3.3845882428560667E-2</v>
      </c>
      <c r="AD13" s="20">
        <v>3.0912135936990801E-2</v>
      </c>
      <c r="AF13" s="20">
        <v>1.2643078809911241E-2</v>
      </c>
      <c r="AG13" s="20">
        <v>1.547580607190408E-2</v>
      </c>
      <c r="AH13" s="20">
        <v>1.8484468959879909E-2</v>
      </c>
      <c r="AI13" s="20">
        <v>1.0830124362166731E-2</v>
      </c>
      <c r="AJ13" s="20">
        <v>1.550307777692455E-2</v>
      </c>
      <c r="AK13" s="20">
        <v>0.28624845093075391</v>
      </c>
      <c r="AL13" s="20">
        <v>0</v>
      </c>
      <c r="AM13" s="20">
        <v>1.6112740088682319E-2</v>
      </c>
      <c r="AO13" s="20">
        <v>1.3029962610858261E-2</v>
      </c>
      <c r="AP13" s="20">
        <v>1.293903703892939E-2</v>
      </c>
      <c r="AQ13" s="20">
        <v>1.683698096859278E-2</v>
      </c>
      <c r="AR13" s="20">
        <v>5.3654109568978389E-3</v>
      </c>
      <c r="AS13" s="20">
        <v>1.981947596010579E-2</v>
      </c>
      <c r="AT13" s="20">
        <v>0.26453777701452302</v>
      </c>
      <c r="AU13" s="20">
        <v>2.1813628631045499E-2</v>
      </c>
      <c r="AV13" s="20">
        <v>5.7433891321963101E-3</v>
      </c>
      <c r="AW13" s="20">
        <v>2.023402821269657E-2</v>
      </c>
    </row>
    <row r="14" spans="2:51" ht="19" customHeight="1" x14ac:dyDescent="0.35">
      <c r="B14" s="22" t="s">
        <v>116</v>
      </c>
      <c r="C14" s="20">
        <v>5.196580097546985E-2</v>
      </c>
      <c r="D14" s="20">
        <v>5.1749543234458129E-2</v>
      </c>
      <c r="E14" s="20">
        <v>5.1654994834068067E-2</v>
      </c>
      <c r="G14" s="20">
        <v>5.4310501280621037E-2</v>
      </c>
      <c r="H14" s="20">
        <v>4.6760777936398858E-2</v>
      </c>
      <c r="I14" s="20">
        <v>4.1440823191717012E-2</v>
      </c>
      <c r="J14" s="20">
        <v>6.2842399874924626E-2</v>
      </c>
      <c r="K14" s="20">
        <v>4.4879662973220477E-2</v>
      </c>
      <c r="L14" s="20">
        <v>5.9165044341297469E-2</v>
      </c>
      <c r="N14" s="20">
        <v>1.8549699447600841E-2</v>
      </c>
      <c r="O14" s="20">
        <v>4.5962521226572718E-2</v>
      </c>
      <c r="P14" s="20">
        <v>4.1356272598828757E-2</v>
      </c>
      <c r="Q14" s="20">
        <v>4.4851809258608447E-2</v>
      </c>
      <c r="R14" s="20">
        <v>5.4850824565003883E-2</v>
      </c>
      <c r="S14" s="20">
        <v>7.60836195732561E-2</v>
      </c>
      <c r="T14" s="20">
        <v>9.7456436341100725E-2</v>
      </c>
      <c r="U14" s="20">
        <v>5.236855550426963E-2</v>
      </c>
      <c r="V14" s="20">
        <v>4.8143806795180329E-2</v>
      </c>
      <c r="W14" s="20">
        <v>4.0155239693498643E-2</v>
      </c>
      <c r="X14" s="20">
        <v>5.3022139370564943E-2</v>
      </c>
      <c r="Y14" s="20">
        <v>5.7673992460484137E-2</v>
      </c>
      <c r="AA14" s="20">
        <v>5.2463081090674123E-2</v>
      </c>
      <c r="AB14" s="20">
        <v>3.6467676906587108E-2</v>
      </c>
      <c r="AC14" s="20">
        <v>7.0961814123721087E-2</v>
      </c>
      <c r="AD14" s="20">
        <v>5.1214781784072357E-2</v>
      </c>
      <c r="AF14" s="20">
        <v>5.8758884784324027E-2</v>
      </c>
      <c r="AG14" s="20">
        <v>4.3330279077338503E-2</v>
      </c>
      <c r="AH14" s="20">
        <v>3.7386676397000787E-2</v>
      </c>
      <c r="AI14" s="20">
        <v>3.9709717565812513E-2</v>
      </c>
      <c r="AJ14" s="20">
        <v>7.1468013985383175E-2</v>
      </c>
      <c r="AK14" s="20">
        <v>0</v>
      </c>
      <c r="AL14" s="20">
        <v>3.5428480955866412E-2</v>
      </c>
      <c r="AM14" s="20">
        <v>6.507242096234675E-2</v>
      </c>
      <c r="AO14" s="20">
        <v>5.6165862637189513E-2</v>
      </c>
      <c r="AP14" s="20">
        <v>4.8858664863076127E-2</v>
      </c>
      <c r="AQ14" s="20">
        <v>5.2165194102099882E-2</v>
      </c>
      <c r="AR14" s="20">
        <v>3.5186850943257367E-2</v>
      </c>
      <c r="AS14" s="20">
        <v>5.0090846374192873E-2</v>
      </c>
      <c r="AT14" s="20">
        <v>1.75689921913014E-2</v>
      </c>
      <c r="AU14" s="20">
        <v>6.7556740973011856E-2</v>
      </c>
      <c r="AV14" s="20">
        <v>4.6997932460309713E-2</v>
      </c>
      <c r="AW14" s="20">
        <v>0.1172477066073055</v>
      </c>
    </row>
    <row r="15" spans="2:51" ht="19" customHeight="1" x14ac:dyDescent="0.35">
      <c r="B15" s="22" t="s">
        <v>117</v>
      </c>
      <c r="C15" s="20">
        <v>0.13569424413105971</v>
      </c>
      <c r="D15" s="20">
        <v>0.1447644173824284</v>
      </c>
      <c r="E15" s="20">
        <v>0.12604569997616619</v>
      </c>
      <c r="G15" s="20">
        <v>8.1410869098638705E-2</v>
      </c>
      <c r="H15" s="20">
        <v>6.5613346323447272E-2</v>
      </c>
      <c r="I15" s="20">
        <v>9.4509641527415922E-2</v>
      </c>
      <c r="J15" s="20">
        <v>0.12575220223410949</v>
      </c>
      <c r="K15" s="20">
        <v>0.1896279443093081</v>
      </c>
      <c r="L15" s="20">
        <v>0.2336916718019072</v>
      </c>
      <c r="N15" s="20">
        <v>0.19949927986052049</v>
      </c>
      <c r="O15" s="20">
        <v>0.1024062863091796</v>
      </c>
      <c r="P15" s="20">
        <v>0.15339216244454651</v>
      </c>
      <c r="Q15" s="20">
        <v>0.17457975538996121</v>
      </c>
      <c r="R15" s="20">
        <v>0.1216839934712631</v>
      </c>
      <c r="S15" s="20">
        <v>0.15569946033270579</v>
      </c>
      <c r="T15" s="20">
        <v>0.15832720282191479</v>
      </c>
      <c r="U15" s="20">
        <v>0.13331482935530861</v>
      </c>
      <c r="V15" s="20">
        <v>9.6094376530197562E-2</v>
      </c>
      <c r="W15" s="20">
        <v>0.1243774207028657</v>
      </c>
      <c r="X15" s="20">
        <v>0.13448866965841211</v>
      </c>
      <c r="Y15" s="20">
        <v>0.11899732534344711</v>
      </c>
      <c r="AA15" s="20">
        <v>0.14450538159036311</v>
      </c>
      <c r="AB15" s="20">
        <v>0.14311663012982659</v>
      </c>
      <c r="AC15" s="20">
        <v>0.11968977235980641</v>
      </c>
      <c r="AD15" s="20">
        <v>0.13237701521502421</v>
      </c>
      <c r="AF15" s="20">
        <v>0.14467768219859431</v>
      </c>
      <c r="AG15" s="20">
        <v>0.1560423577414525</v>
      </c>
      <c r="AH15" s="20">
        <v>0.11154542839399489</v>
      </c>
      <c r="AI15" s="20">
        <v>6.3296990508042578E-2</v>
      </c>
      <c r="AJ15" s="20">
        <v>0.13051080128749329</v>
      </c>
      <c r="AK15" s="20">
        <v>0.1205211166772624</v>
      </c>
      <c r="AL15" s="20">
        <v>2.7899755243851861E-2</v>
      </c>
      <c r="AM15" s="20">
        <v>0.13604032662571919</v>
      </c>
      <c r="AO15" s="20">
        <v>0.1215269681227653</v>
      </c>
      <c r="AP15" s="20">
        <v>0.1772003906960522</v>
      </c>
      <c r="AQ15" s="20">
        <v>9.6001167793297301E-2</v>
      </c>
      <c r="AR15" s="20">
        <v>5.9516420596856801E-2</v>
      </c>
      <c r="AS15" s="20">
        <v>0.1307236995442512</v>
      </c>
      <c r="AT15" s="20">
        <v>0.15139509929695069</v>
      </c>
      <c r="AU15" s="20">
        <v>0.23625508652570071</v>
      </c>
      <c r="AV15" s="20">
        <v>0.1175768557360123</v>
      </c>
      <c r="AW15" s="20">
        <v>0.12148005181409589</v>
      </c>
    </row>
    <row r="16" spans="2:51" ht="19" customHeight="1" x14ac:dyDescent="0.35">
      <c r="B16" s="22" t="s">
        <v>86</v>
      </c>
      <c r="C16" s="20">
        <v>0.24684146081810021</v>
      </c>
      <c r="D16" s="20">
        <v>0.1797636356998297</v>
      </c>
      <c r="E16" s="20">
        <v>0.31326962028635741</v>
      </c>
      <c r="G16" s="20">
        <v>0.15590384005545849</v>
      </c>
      <c r="H16" s="20">
        <v>0.17193890409121629</v>
      </c>
      <c r="I16" s="20">
        <v>0.26992601390560222</v>
      </c>
      <c r="J16" s="20">
        <v>0.25966443411074058</v>
      </c>
      <c r="K16" s="20">
        <v>0.32197719300075373</v>
      </c>
      <c r="L16" s="20">
        <v>0.28842262057601697</v>
      </c>
      <c r="N16" s="20">
        <v>0.2117938951815701</v>
      </c>
      <c r="O16" s="20">
        <v>0.37800859271576698</v>
      </c>
      <c r="P16" s="20">
        <v>0.33966456163585629</v>
      </c>
      <c r="Q16" s="20">
        <v>0.25122147550780932</v>
      </c>
      <c r="R16" s="20">
        <v>0.21878525175847041</v>
      </c>
      <c r="S16" s="20">
        <v>0.27670470383128543</v>
      </c>
      <c r="T16" s="20">
        <v>0.2192784838115126</v>
      </c>
      <c r="U16" s="20">
        <v>0.20310165969954991</v>
      </c>
      <c r="V16" s="20">
        <v>0.18813874140633571</v>
      </c>
      <c r="W16" s="20">
        <v>0.31826682178090437</v>
      </c>
      <c r="X16" s="20">
        <v>0.22646996045736201</v>
      </c>
      <c r="Y16" s="20">
        <v>0.26345011867909612</v>
      </c>
      <c r="AA16" s="20">
        <v>0.20489739319468259</v>
      </c>
      <c r="AB16" s="20">
        <v>0.27121652634279469</v>
      </c>
      <c r="AC16" s="20">
        <v>0.21775657886425129</v>
      </c>
      <c r="AD16" s="20">
        <v>0.29283060535411148</v>
      </c>
      <c r="AF16" s="20">
        <v>0.2274031353399299</v>
      </c>
      <c r="AG16" s="20">
        <v>0.21749623737924911</v>
      </c>
      <c r="AH16" s="20">
        <v>0.26914932757397497</v>
      </c>
      <c r="AI16" s="20">
        <v>0.21647366705052129</v>
      </c>
      <c r="AJ16" s="20">
        <v>0.14848966830753829</v>
      </c>
      <c r="AK16" s="20">
        <v>0.17103674366689781</v>
      </c>
      <c r="AL16" s="20">
        <v>0.6047755112291654</v>
      </c>
      <c r="AM16" s="20">
        <v>0.35756438548833941</v>
      </c>
      <c r="AO16" s="20">
        <v>0.239784915078321</v>
      </c>
      <c r="AP16" s="20">
        <v>0.19230355687321549</v>
      </c>
      <c r="AQ16" s="20">
        <v>0.2451934049630641</v>
      </c>
      <c r="AR16" s="20">
        <v>0.2069552123864237</v>
      </c>
      <c r="AS16" s="20">
        <v>0.18108868072996659</v>
      </c>
      <c r="AT16" s="20">
        <v>0.1724424059057201</v>
      </c>
      <c r="AU16" s="20">
        <v>0.4302726004544008</v>
      </c>
      <c r="AV16" s="20">
        <v>0.61046611466109035</v>
      </c>
      <c r="AW16" s="20">
        <v>0.235835270102636</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118</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111</v>
      </c>
      <c r="C9" s="20">
        <v>0.22813360779198411</v>
      </c>
      <c r="D9" s="20">
        <v>0.26019698445349498</v>
      </c>
      <c r="E9" s="20">
        <v>0.19632088133488471</v>
      </c>
      <c r="G9" s="20">
        <v>0.202517409081999</v>
      </c>
      <c r="H9" s="20">
        <v>0.20888230254977599</v>
      </c>
      <c r="I9" s="20">
        <v>0.18899735937274451</v>
      </c>
      <c r="J9" s="20">
        <v>0.23870659279792861</v>
      </c>
      <c r="K9" s="20">
        <v>0.24227132433392529</v>
      </c>
      <c r="L9" s="20">
        <v>0.27440554191597838</v>
      </c>
      <c r="N9" s="20">
        <v>0.25707283809305281</v>
      </c>
      <c r="O9" s="20">
        <v>0.2022499389750296</v>
      </c>
      <c r="P9" s="20">
        <v>0.29290272985378302</v>
      </c>
      <c r="Q9" s="20">
        <v>0.20347208664014721</v>
      </c>
      <c r="R9" s="20">
        <v>0.24816716280484261</v>
      </c>
      <c r="S9" s="20">
        <v>0.19570202277153659</v>
      </c>
      <c r="T9" s="20">
        <v>0.2274328598958405</v>
      </c>
      <c r="U9" s="20">
        <v>0.25760083503343839</v>
      </c>
      <c r="V9" s="20">
        <v>0.220121090796212</v>
      </c>
      <c r="W9" s="20">
        <v>0.23606474461860211</v>
      </c>
      <c r="X9" s="20">
        <v>0.19432076771573781</v>
      </c>
      <c r="Y9" s="20">
        <v>0.1891341641365121</v>
      </c>
      <c r="AA9" s="20">
        <v>0.26055154720839752</v>
      </c>
      <c r="AB9" s="20">
        <v>0.23222855444173171</v>
      </c>
      <c r="AC9" s="20">
        <v>0.19543825451507779</v>
      </c>
      <c r="AD9" s="20">
        <v>0.2168618724263007</v>
      </c>
      <c r="AF9" s="20">
        <v>0.30414215391417498</v>
      </c>
      <c r="AG9" s="20">
        <v>0.22417606605202819</v>
      </c>
      <c r="AH9" s="20">
        <v>0.15875775453774621</v>
      </c>
      <c r="AI9" s="20">
        <v>0.26314280463482947</v>
      </c>
      <c r="AJ9" s="20">
        <v>0.26989622876278019</v>
      </c>
      <c r="AK9" s="20">
        <v>0.2711911038336573</v>
      </c>
      <c r="AL9" s="20">
        <v>4.995015909662897E-2</v>
      </c>
      <c r="AM9" s="20">
        <v>0.16714007129526889</v>
      </c>
      <c r="AO9" s="20">
        <v>0.31296957384518992</v>
      </c>
      <c r="AP9" s="20">
        <v>0.20410363711093091</v>
      </c>
      <c r="AQ9" s="20">
        <v>0.17121964976223311</v>
      </c>
      <c r="AR9" s="20">
        <v>0.24099419542804121</v>
      </c>
      <c r="AS9" s="20">
        <v>0.2563049831986613</v>
      </c>
      <c r="AT9" s="20">
        <v>0.22669387499603449</v>
      </c>
      <c r="AU9" s="20">
        <v>0.11576750215764919</v>
      </c>
      <c r="AV9" s="20">
        <v>0.12448366952167619</v>
      </c>
      <c r="AW9" s="20">
        <v>0.29094182326270751</v>
      </c>
    </row>
    <row r="10" spans="2:51" ht="19" customHeight="1" x14ac:dyDescent="0.35">
      <c r="B10" s="22" t="s">
        <v>112</v>
      </c>
      <c r="C10" s="20">
        <v>3.0711998442670051E-2</v>
      </c>
      <c r="D10" s="20">
        <v>3.7941609413483297E-2</v>
      </c>
      <c r="E10" s="20">
        <v>2.3798037068448141E-2</v>
      </c>
      <c r="G10" s="20">
        <v>7.0698319788622857E-2</v>
      </c>
      <c r="H10" s="20">
        <v>4.3647485685688478E-2</v>
      </c>
      <c r="I10" s="20">
        <v>2.9704257363308648E-2</v>
      </c>
      <c r="J10" s="20">
        <v>2.328541050466254E-2</v>
      </c>
      <c r="K10" s="20">
        <v>7.0993376904453127E-3</v>
      </c>
      <c r="L10" s="20">
        <v>1.6371778665918491E-2</v>
      </c>
      <c r="N10" s="20">
        <v>6.3991751940667974E-3</v>
      </c>
      <c r="O10" s="20">
        <v>0</v>
      </c>
      <c r="P10" s="20">
        <v>1.8697432974655918E-2</v>
      </c>
      <c r="Q10" s="20">
        <v>2.2323904969527391E-2</v>
      </c>
      <c r="R10" s="20">
        <v>3.002270653304662E-2</v>
      </c>
      <c r="S10" s="20">
        <v>1.9410970202517971E-2</v>
      </c>
      <c r="T10" s="20">
        <v>4.0946810303180238E-2</v>
      </c>
      <c r="U10" s="20">
        <v>3.9246277704008917E-2</v>
      </c>
      <c r="V10" s="20">
        <v>4.6882361388912892E-2</v>
      </c>
      <c r="W10" s="20">
        <v>3.8925222662656127E-2</v>
      </c>
      <c r="X10" s="20">
        <v>3.2241732990091733E-2</v>
      </c>
      <c r="Y10" s="20">
        <v>3.1676072255803822E-2</v>
      </c>
      <c r="AA10" s="20">
        <v>2.621590667684711E-2</v>
      </c>
      <c r="AB10" s="20">
        <v>3.014703975617801E-2</v>
      </c>
      <c r="AC10" s="20">
        <v>4.8987049412133922E-2</v>
      </c>
      <c r="AD10" s="20">
        <v>2.0304077530441951E-2</v>
      </c>
      <c r="AF10" s="20">
        <v>2.9365612271932261E-2</v>
      </c>
      <c r="AG10" s="20">
        <v>3.3010645351834303E-2</v>
      </c>
      <c r="AH10" s="20">
        <v>8.8055720327076689E-2</v>
      </c>
      <c r="AI10" s="20">
        <v>3.8823632586158542E-2</v>
      </c>
      <c r="AJ10" s="20">
        <v>1.2961036139854521E-2</v>
      </c>
      <c r="AK10" s="20">
        <v>0</v>
      </c>
      <c r="AL10" s="20">
        <v>0</v>
      </c>
      <c r="AM10" s="20">
        <v>2.518948056663025E-2</v>
      </c>
      <c r="AO10" s="20">
        <v>3.7905211345073242E-2</v>
      </c>
      <c r="AP10" s="20">
        <v>3.5245285524161903E-2</v>
      </c>
      <c r="AQ10" s="20">
        <v>9.3870904922516582E-2</v>
      </c>
      <c r="AR10" s="20">
        <v>4.1802262126893953E-2</v>
      </c>
      <c r="AS10" s="20">
        <v>1.4863970221565411E-2</v>
      </c>
      <c r="AT10" s="20">
        <v>3.3946032748342347E-2</v>
      </c>
      <c r="AU10" s="20">
        <v>0</v>
      </c>
      <c r="AV10" s="20">
        <v>6.0356389733238038E-3</v>
      </c>
      <c r="AW10" s="20">
        <v>0</v>
      </c>
    </row>
    <row r="11" spans="2:51" ht="19" customHeight="1" x14ac:dyDescent="0.35">
      <c r="B11" s="22" t="s">
        <v>113</v>
      </c>
      <c r="C11" s="20">
        <v>3.7111901966976141E-2</v>
      </c>
      <c r="D11" s="20">
        <v>3.9571224385069728E-2</v>
      </c>
      <c r="E11" s="20">
        <v>3.4909228295904968E-2</v>
      </c>
      <c r="G11" s="20">
        <v>4.2806152056588803E-2</v>
      </c>
      <c r="H11" s="20">
        <v>7.0475518736780818E-2</v>
      </c>
      <c r="I11" s="20">
        <v>5.814781772440978E-2</v>
      </c>
      <c r="J11" s="20">
        <v>2.6925465788388399E-2</v>
      </c>
      <c r="K11" s="20">
        <v>1.595056594442279E-2</v>
      </c>
      <c r="L11" s="20">
        <v>1.1680286970120111E-2</v>
      </c>
      <c r="N11" s="20">
        <v>2.4887322934502059E-2</v>
      </c>
      <c r="O11" s="20">
        <v>2.9745849076188751E-2</v>
      </c>
      <c r="P11" s="20">
        <v>4.0625003019221867E-2</v>
      </c>
      <c r="Q11" s="20">
        <v>6.2583269738607797E-2</v>
      </c>
      <c r="R11" s="20">
        <v>4.2556278893273923E-2</v>
      </c>
      <c r="S11" s="20">
        <v>5.8789191197319386E-3</v>
      </c>
      <c r="T11" s="20">
        <v>2.0933327916360669E-2</v>
      </c>
      <c r="U11" s="20">
        <v>5.6848543230208298E-2</v>
      </c>
      <c r="V11" s="20">
        <v>4.9303465577675121E-2</v>
      </c>
      <c r="W11" s="20">
        <v>2.9608329054907762E-2</v>
      </c>
      <c r="X11" s="20">
        <v>5.5229610017133092E-2</v>
      </c>
      <c r="Y11" s="20">
        <v>2.8219441187552041E-2</v>
      </c>
      <c r="AA11" s="20">
        <v>3.9731637012164527E-2</v>
      </c>
      <c r="AB11" s="20">
        <v>2.388840383916541E-2</v>
      </c>
      <c r="AC11" s="20">
        <v>4.1873199008632393E-2</v>
      </c>
      <c r="AD11" s="20">
        <v>4.4115044581929642E-2</v>
      </c>
      <c r="AF11" s="20">
        <v>2.0407015896852891E-2</v>
      </c>
      <c r="AG11" s="20">
        <v>4.9629194177797507E-2</v>
      </c>
      <c r="AH11" s="20">
        <v>2.282453952644831E-2</v>
      </c>
      <c r="AI11" s="20">
        <v>8.1364302966985075E-2</v>
      </c>
      <c r="AJ11" s="20">
        <v>4.4365155873447519E-2</v>
      </c>
      <c r="AK11" s="20">
        <v>0</v>
      </c>
      <c r="AL11" s="20">
        <v>6.230906596662885E-2</v>
      </c>
      <c r="AM11" s="20">
        <v>2.0832408137451471E-2</v>
      </c>
      <c r="AO11" s="20">
        <v>2.165895206638771E-2</v>
      </c>
      <c r="AP11" s="20">
        <v>3.9726879128780868E-2</v>
      </c>
      <c r="AQ11" s="20">
        <v>1.800837379679298E-2</v>
      </c>
      <c r="AR11" s="20">
        <v>6.9490674396771215E-2</v>
      </c>
      <c r="AS11" s="20">
        <v>4.957321312226886E-2</v>
      </c>
      <c r="AT11" s="20">
        <v>1.398615311147109E-2</v>
      </c>
      <c r="AU11" s="20">
        <v>3.2140781107471178E-2</v>
      </c>
      <c r="AV11" s="20">
        <v>3.5725171253299701E-2</v>
      </c>
      <c r="AW11" s="20">
        <v>0</v>
      </c>
    </row>
    <row r="12" spans="2:51" ht="19" customHeight="1" x14ac:dyDescent="0.35">
      <c r="B12" s="22" t="s">
        <v>119</v>
      </c>
      <c r="C12" s="20">
        <v>7.64927973075782E-2</v>
      </c>
      <c r="D12" s="20">
        <v>7.045047367224698E-2</v>
      </c>
      <c r="E12" s="20">
        <v>8.2843227137334233E-2</v>
      </c>
      <c r="G12" s="20">
        <v>0.13012760504900181</v>
      </c>
      <c r="H12" s="20">
        <v>0.12788587391260189</v>
      </c>
      <c r="I12" s="20">
        <v>0.1004942668315454</v>
      </c>
      <c r="J12" s="20">
        <v>6.0560330450012231E-2</v>
      </c>
      <c r="K12" s="20">
        <v>2.5015896932872352E-2</v>
      </c>
      <c r="L12" s="20">
        <v>2.7246895324184041E-2</v>
      </c>
      <c r="N12" s="20">
        <v>5.0750870241377477E-2</v>
      </c>
      <c r="O12" s="20">
        <v>4.9239480304161372E-2</v>
      </c>
      <c r="P12" s="20">
        <v>8.8595629248829286E-2</v>
      </c>
      <c r="Q12" s="20">
        <v>3.4014557078985361E-2</v>
      </c>
      <c r="R12" s="20">
        <v>9.6595077807415136E-2</v>
      </c>
      <c r="S12" s="20">
        <v>6.6244900238140905E-2</v>
      </c>
      <c r="T12" s="20">
        <v>5.4916489493271353E-2</v>
      </c>
      <c r="U12" s="20">
        <v>9.2223658383694312E-2</v>
      </c>
      <c r="V12" s="20">
        <v>0.13476246307439499</v>
      </c>
      <c r="W12" s="20">
        <v>5.3026932367603717E-2</v>
      </c>
      <c r="X12" s="20">
        <v>4.7212692527266967E-2</v>
      </c>
      <c r="Y12" s="20">
        <v>7.8386380060230437E-2</v>
      </c>
      <c r="AA12" s="20">
        <v>8.4683555705504676E-2</v>
      </c>
      <c r="AB12" s="20">
        <v>7.0485868244173952E-2</v>
      </c>
      <c r="AC12" s="20">
        <v>8.4877621106992193E-2</v>
      </c>
      <c r="AD12" s="20">
        <v>6.5733631394682149E-2</v>
      </c>
      <c r="AF12" s="20">
        <v>6.2215080287522657E-2</v>
      </c>
      <c r="AG12" s="20">
        <v>0.11855167589434409</v>
      </c>
      <c r="AH12" s="20">
        <v>5.4879838358734917E-2</v>
      </c>
      <c r="AI12" s="20">
        <v>3.744965532598734E-2</v>
      </c>
      <c r="AJ12" s="20">
        <v>4.4474964442110562E-2</v>
      </c>
      <c r="AK12" s="20">
        <v>4.4327371310221242E-2</v>
      </c>
      <c r="AL12" s="20">
        <v>5.2448270944609493E-2</v>
      </c>
      <c r="AM12" s="20">
        <v>6.2041388845095857E-2</v>
      </c>
      <c r="AO12" s="20">
        <v>7.3177968797199261E-2</v>
      </c>
      <c r="AP12" s="20">
        <v>0.14407177464354889</v>
      </c>
      <c r="AQ12" s="20">
        <v>6.4419585998560569E-2</v>
      </c>
      <c r="AR12" s="20">
        <v>3.4170580092784432E-2</v>
      </c>
      <c r="AS12" s="20">
        <v>4.1260073180272833E-2</v>
      </c>
      <c r="AT12" s="20">
        <v>1.983842059315041E-2</v>
      </c>
      <c r="AU12" s="20">
        <v>5.0352577148575772E-2</v>
      </c>
      <c r="AV12" s="20">
        <v>4.3624249898747768E-2</v>
      </c>
      <c r="AW12" s="20">
        <v>0.11058278004898039</v>
      </c>
    </row>
    <row r="13" spans="2:51" ht="19" customHeight="1" x14ac:dyDescent="0.35">
      <c r="B13" s="22" t="s">
        <v>115</v>
      </c>
      <c r="C13" s="20">
        <v>1.4154717192614749E-2</v>
      </c>
      <c r="D13" s="20">
        <v>9.7315964929497456E-3</v>
      </c>
      <c r="E13" s="20">
        <v>1.856915138868007E-2</v>
      </c>
      <c r="G13" s="20">
        <v>3.080312668593372E-2</v>
      </c>
      <c r="H13" s="20">
        <v>2.2218148348082431E-2</v>
      </c>
      <c r="I13" s="20">
        <v>7.6991586469095782E-3</v>
      </c>
      <c r="J13" s="20">
        <v>1.871312472316557E-2</v>
      </c>
      <c r="K13" s="20">
        <v>3.223860217835692E-3</v>
      </c>
      <c r="L13" s="20">
        <v>5.4608656538300809E-3</v>
      </c>
      <c r="N13" s="20">
        <v>6.2273780826758378E-2</v>
      </c>
      <c r="O13" s="20">
        <v>1.6142090442172411E-2</v>
      </c>
      <c r="P13" s="20">
        <v>0</v>
      </c>
      <c r="Q13" s="20">
        <v>1.3758287914467031E-2</v>
      </c>
      <c r="R13" s="20">
        <v>0</v>
      </c>
      <c r="S13" s="20">
        <v>0</v>
      </c>
      <c r="T13" s="20">
        <v>5.7443417209260854E-3</v>
      </c>
      <c r="U13" s="20">
        <v>9.7804152391786515E-3</v>
      </c>
      <c r="V13" s="20">
        <v>1.7760804833885369E-2</v>
      </c>
      <c r="W13" s="20">
        <v>8.4093533960963012E-3</v>
      </c>
      <c r="X13" s="20">
        <v>1.2489377262472529E-2</v>
      </c>
      <c r="Y13" s="20">
        <v>1.8469204681558191E-2</v>
      </c>
      <c r="AA13" s="20">
        <v>1.745056007519637E-2</v>
      </c>
      <c r="AB13" s="20">
        <v>9.9926733773466492E-3</v>
      </c>
      <c r="AC13" s="20">
        <v>1.3507342927221789E-2</v>
      </c>
      <c r="AD13" s="20">
        <v>1.5594319551824481E-2</v>
      </c>
      <c r="AF13" s="20">
        <v>6.0911858895368147E-3</v>
      </c>
      <c r="AG13" s="20">
        <v>1.0423335257038729E-2</v>
      </c>
      <c r="AH13" s="20">
        <v>3.7889871514997987E-2</v>
      </c>
      <c r="AI13" s="20">
        <v>1.0617767037772931E-2</v>
      </c>
      <c r="AJ13" s="20">
        <v>0</v>
      </c>
      <c r="AK13" s="20">
        <v>0.1825309098007826</v>
      </c>
      <c r="AL13" s="20">
        <v>0</v>
      </c>
      <c r="AM13" s="20">
        <v>7.4704880065866617E-3</v>
      </c>
      <c r="AO13" s="20">
        <v>3.0956767968944002E-3</v>
      </c>
      <c r="AP13" s="20">
        <v>1.1458547551981269E-2</v>
      </c>
      <c r="AQ13" s="20">
        <v>1.1990830514428071E-2</v>
      </c>
      <c r="AR13" s="20">
        <v>1.085116610951883E-2</v>
      </c>
      <c r="AS13" s="20">
        <v>5.3756286104319571E-3</v>
      </c>
      <c r="AT13" s="20">
        <v>0.17365363567616759</v>
      </c>
      <c r="AU13" s="20">
        <v>0</v>
      </c>
      <c r="AV13" s="20">
        <v>1.369620081213524E-2</v>
      </c>
      <c r="AW13" s="20">
        <v>2.2067058368713099E-2</v>
      </c>
    </row>
    <row r="14" spans="2:51" ht="19" customHeight="1" x14ac:dyDescent="0.35">
      <c r="B14" s="22" t="s">
        <v>116</v>
      </c>
      <c r="C14" s="20">
        <v>0.3729819102216716</v>
      </c>
      <c r="D14" s="20">
        <v>0.40172642452564311</v>
      </c>
      <c r="E14" s="20">
        <v>0.34456211902357159</v>
      </c>
      <c r="G14" s="20">
        <v>0.37351780845666033</v>
      </c>
      <c r="H14" s="20">
        <v>0.34512586381519261</v>
      </c>
      <c r="I14" s="20">
        <v>0.32693534820740172</v>
      </c>
      <c r="J14" s="20">
        <v>0.37998007453460608</v>
      </c>
      <c r="K14" s="20">
        <v>0.42084456189862002</v>
      </c>
      <c r="L14" s="20">
        <v>0.39458357744852118</v>
      </c>
      <c r="N14" s="20">
        <v>0.35680911303599611</v>
      </c>
      <c r="O14" s="20">
        <v>0.40537912523458031</v>
      </c>
      <c r="P14" s="20">
        <v>0.27820509446021469</v>
      </c>
      <c r="Q14" s="20">
        <v>0.34524865236183272</v>
      </c>
      <c r="R14" s="20">
        <v>0.36050294795068338</v>
      </c>
      <c r="S14" s="20">
        <v>0.46098203440628371</v>
      </c>
      <c r="T14" s="20">
        <v>0.43217207320092421</v>
      </c>
      <c r="U14" s="20">
        <v>0.34640340419318538</v>
      </c>
      <c r="V14" s="20">
        <v>0.33382774003467602</v>
      </c>
      <c r="W14" s="20">
        <v>0.35191454396349808</v>
      </c>
      <c r="X14" s="20">
        <v>0.45191623688135663</v>
      </c>
      <c r="Y14" s="20">
        <v>0.38241861890971002</v>
      </c>
      <c r="AA14" s="20">
        <v>0.38965915836093329</v>
      </c>
      <c r="AB14" s="20">
        <v>0.38820882022244829</v>
      </c>
      <c r="AC14" s="20">
        <v>0.35546015523691382</v>
      </c>
      <c r="AD14" s="20">
        <v>0.35375410112892242</v>
      </c>
      <c r="AF14" s="20">
        <v>0.31995996034287338</v>
      </c>
      <c r="AG14" s="20">
        <v>0.35886827116535719</v>
      </c>
      <c r="AH14" s="20">
        <v>0.43651713473536141</v>
      </c>
      <c r="AI14" s="20">
        <v>0.40547565773073257</v>
      </c>
      <c r="AJ14" s="20">
        <v>0.4723082878424138</v>
      </c>
      <c r="AK14" s="20">
        <v>0.30011257935399688</v>
      </c>
      <c r="AL14" s="20">
        <v>0.30015272815322841</v>
      </c>
      <c r="AM14" s="20">
        <v>0.36284403816982391</v>
      </c>
      <c r="AO14" s="20">
        <v>0.31414928349776172</v>
      </c>
      <c r="AP14" s="20">
        <v>0.34721038038425017</v>
      </c>
      <c r="AQ14" s="20">
        <v>0.41742685284178499</v>
      </c>
      <c r="AR14" s="20">
        <v>0.44576939568275598</v>
      </c>
      <c r="AS14" s="20">
        <v>0.45702614315061818</v>
      </c>
      <c r="AT14" s="20">
        <v>0.27304158960879688</v>
      </c>
      <c r="AU14" s="20">
        <v>0.24425715470047091</v>
      </c>
      <c r="AV14" s="20">
        <v>0.35876263947445219</v>
      </c>
      <c r="AW14" s="20">
        <v>0.31693192262464059</v>
      </c>
    </row>
    <row r="15" spans="2:51" ht="19" customHeight="1" x14ac:dyDescent="0.35">
      <c r="B15" s="22" t="s">
        <v>117</v>
      </c>
      <c r="C15" s="20">
        <v>0.1200854779501528</v>
      </c>
      <c r="D15" s="20">
        <v>0.1000900831502211</v>
      </c>
      <c r="E15" s="20">
        <v>0.13945413081383529</v>
      </c>
      <c r="G15" s="20">
        <v>6.545490709554791E-2</v>
      </c>
      <c r="H15" s="20">
        <v>9.3187315777750065E-2</v>
      </c>
      <c r="I15" s="20">
        <v>0.1191318727433989</v>
      </c>
      <c r="J15" s="20">
        <v>0.15234253712068041</v>
      </c>
      <c r="K15" s="20">
        <v>0.15582032317433669</v>
      </c>
      <c r="L15" s="20">
        <v>0.1288784657652105</v>
      </c>
      <c r="N15" s="20">
        <v>0.1197375431737719</v>
      </c>
      <c r="O15" s="20">
        <v>0.1368584144222183</v>
      </c>
      <c r="P15" s="20">
        <v>0.1645020244942742</v>
      </c>
      <c r="Q15" s="20">
        <v>0.16200453325413591</v>
      </c>
      <c r="R15" s="20">
        <v>9.1467465228906308E-2</v>
      </c>
      <c r="S15" s="20">
        <v>0.1113542193055361</v>
      </c>
      <c r="T15" s="20">
        <v>0.1001998774253049</v>
      </c>
      <c r="U15" s="20">
        <v>0.13311854820104721</v>
      </c>
      <c r="V15" s="20">
        <v>0.11073663511725169</v>
      </c>
      <c r="W15" s="20">
        <v>0.1216817055205196</v>
      </c>
      <c r="X15" s="20">
        <v>0.111717981087084</v>
      </c>
      <c r="Y15" s="20">
        <v>0.13624592230014679</v>
      </c>
      <c r="AA15" s="20">
        <v>9.5030912398906847E-2</v>
      </c>
      <c r="AB15" s="20">
        <v>0.1193710847689787</v>
      </c>
      <c r="AC15" s="20">
        <v>0.12852581228418011</v>
      </c>
      <c r="AD15" s="20">
        <v>0.1413340676952827</v>
      </c>
      <c r="AF15" s="20">
        <v>0.12994401350495849</v>
      </c>
      <c r="AG15" s="20">
        <v>0.1197765753106257</v>
      </c>
      <c r="AH15" s="20">
        <v>6.6039676454846596E-2</v>
      </c>
      <c r="AI15" s="20">
        <v>9.1853641334582292E-2</v>
      </c>
      <c r="AJ15" s="20">
        <v>9.8541431787464689E-2</v>
      </c>
      <c r="AK15" s="20">
        <v>9.9679908651647331E-2</v>
      </c>
      <c r="AL15" s="20">
        <v>0.13652914273530681</v>
      </c>
      <c r="AM15" s="20">
        <v>0.15372682025788409</v>
      </c>
      <c r="AO15" s="20">
        <v>0.1178212652930765</v>
      </c>
      <c r="AP15" s="20">
        <v>0.13143977549994629</v>
      </c>
      <c r="AQ15" s="20">
        <v>9.2546225258724107E-2</v>
      </c>
      <c r="AR15" s="20">
        <v>0.10036261287449259</v>
      </c>
      <c r="AS15" s="20">
        <v>8.2737628494461452E-2</v>
      </c>
      <c r="AT15" s="20">
        <v>0.103523053924846</v>
      </c>
      <c r="AU15" s="20">
        <v>0.2541502928181717</v>
      </c>
      <c r="AV15" s="20">
        <v>0.16611143550976859</v>
      </c>
      <c r="AW15" s="20">
        <v>0.12585108175204099</v>
      </c>
    </row>
    <row r="16" spans="2:51" ht="19" customHeight="1" x14ac:dyDescent="0.35">
      <c r="B16" s="22" t="s">
        <v>86</v>
      </c>
      <c r="C16" s="20">
        <v>0.1203275891263524</v>
      </c>
      <c r="D16" s="20">
        <v>8.0291603906890982E-2</v>
      </c>
      <c r="E16" s="20">
        <v>0.1595432249373408</v>
      </c>
      <c r="G16" s="20">
        <v>8.4074671785645747E-2</v>
      </c>
      <c r="H16" s="20">
        <v>8.8577491174127637E-2</v>
      </c>
      <c r="I16" s="20">
        <v>0.16888991911028151</v>
      </c>
      <c r="J16" s="20">
        <v>9.9486464080556253E-2</v>
      </c>
      <c r="K16" s="20">
        <v>0.12977412980754199</v>
      </c>
      <c r="L16" s="20">
        <v>0.14137258825623711</v>
      </c>
      <c r="N16" s="20">
        <v>0.1220693565004745</v>
      </c>
      <c r="O16" s="20">
        <v>0.16038510154564919</v>
      </c>
      <c r="P16" s="20">
        <v>0.1164720859490208</v>
      </c>
      <c r="Q16" s="20">
        <v>0.15659470804229669</v>
      </c>
      <c r="R16" s="20">
        <v>0.13068836078183199</v>
      </c>
      <c r="S16" s="20">
        <v>0.14042693395625261</v>
      </c>
      <c r="T16" s="20">
        <v>0.1176542200441922</v>
      </c>
      <c r="U16" s="20">
        <v>6.4778318015238673E-2</v>
      </c>
      <c r="V16" s="20">
        <v>8.6605439176992011E-2</v>
      </c>
      <c r="W16" s="20">
        <v>0.1603691684161162</v>
      </c>
      <c r="X16" s="20">
        <v>9.4871601518857221E-2</v>
      </c>
      <c r="Y16" s="20">
        <v>0.13545019646848669</v>
      </c>
      <c r="AA16" s="20">
        <v>8.6676722562049682E-2</v>
      </c>
      <c r="AB16" s="20">
        <v>0.12567755534997721</v>
      </c>
      <c r="AC16" s="20">
        <v>0.131330565508848</v>
      </c>
      <c r="AD16" s="20">
        <v>0.142302885690616</v>
      </c>
      <c r="AF16" s="20">
        <v>0.12787497789214849</v>
      </c>
      <c r="AG16" s="20">
        <v>8.5564236790974246E-2</v>
      </c>
      <c r="AH16" s="20">
        <v>0.13503546454478771</v>
      </c>
      <c r="AI16" s="20">
        <v>7.1272538382952E-2</v>
      </c>
      <c r="AJ16" s="20">
        <v>5.7452895151928633E-2</v>
      </c>
      <c r="AK16" s="20">
        <v>0.1021581270496944</v>
      </c>
      <c r="AL16" s="20">
        <v>0.3986106331035974</v>
      </c>
      <c r="AM16" s="20">
        <v>0.20075530472125899</v>
      </c>
      <c r="AO16" s="20">
        <v>0.1192220683584173</v>
      </c>
      <c r="AP16" s="20">
        <v>8.6743720156399653E-2</v>
      </c>
      <c r="AQ16" s="20">
        <v>0.13051757690495949</v>
      </c>
      <c r="AR16" s="20">
        <v>5.6559113288741851E-2</v>
      </c>
      <c r="AS16" s="20">
        <v>9.285836002171996E-2</v>
      </c>
      <c r="AT16" s="20">
        <v>0.1553172393411911</v>
      </c>
      <c r="AU16" s="20">
        <v>0.30333169206766131</v>
      </c>
      <c r="AV16" s="20">
        <v>0.25156099455659642</v>
      </c>
      <c r="AW16" s="20">
        <v>0.13362533394291751</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120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60" customHeight="1" x14ac:dyDescent="0.35">
      <c r="B9" s="22" t="s">
        <v>121</v>
      </c>
      <c r="C9" s="20">
        <v>8.6073341138199908E-2</v>
      </c>
      <c r="D9" s="20">
        <v>8.4839474407707921E-2</v>
      </c>
      <c r="E9" s="20">
        <v>8.7764535368591981E-2</v>
      </c>
      <c r="G9" s="20">
        <v>0.1168670276319461</v>
      </c>
      <c r="H9" s="20">
        <v>8.2147860137055398E-2</v>
      </c>
      <c r="I9" s="20">
        <v>9.8826033552789599E-2</v>
      </c>
      <c r="J9" s="20">
        <v>7.0946197891249604E-2</v>
      </c>
      <c r="K9" s="20">
        <v>7.2706888750882395E-2</v>
      </c>
      <c r="L9" s="20">
        <v>7.9712084087760496E-2</v>
      </c>
      <c r="N9" s="20">
        <v>5.5238902286103432E-2</v>
      </c>
      <c r="O9" s="20">
        <v>5.2751710803106637E-2</v>
      </c>
      <c r="P9" s="20">
        <v>5.7915086989532988E-2</v>
      </c>
      <c r="Q9" s="20">
        <v>0.10239013886615531</v>
      </c>
      <c r="R9" s="20">
        <v>6.0154339844815219E-2</v>
      </c>
      <c r="S9" s="20">
        <v>9.7339116838531303E-2</v>
      </c>
      <c r="T9" s="20">
        <v>9.4049249983260252E-2</v>
      </c>
      <c r="U9" s="20">
        <v>8.9705345308864995E-2</v>
      </c>
      <c r="V9" s="20">
        <v>0.13428103910264369</v>
      </c>
      <c r="W9" s="20">
        <v>0.1069951416784808</v>
      </c>
      <c r="X9" s="20">
        <v>7.4357391349829896E-2</v>
      </c>
      <c r="Y9" s="20">
        <v>5.3344565514203392E-2</v>
      </c>
      <c r="AA9" s="20">
        <v>8.637708709626353E-2</v>
      </c>
      <c r="AB9" s="20">
        <v>8.008539658025543E-2</v>
      </c>
      <c r="AC9" s="20">
        <v>9.5905822461280058E-2</v>
      </c>
      <c r="AD9" s="20">
        <v>8.2815489195295244E-2</v>
      </c>
      <c r="AF9" s="20">
        <v>0.1002544967394168</v>
      </c>
      <c r="AG9" s="20">
        <v>9.3906204891777659E-2</v>
      </c>
      <c r="AH9" s="20">
        <v>9.3457048326821959E-2</v>
      </c>
      <c r="AI9" s="20">
        <v>0.11337162855143661</v>
      </c>
      <c r="AJ9" s="20">
        <v>8.5688501340533157E-2</v>
      </c>
      <c r="AK9" s="20">
        <v>2.0798962844320479E-2</v>
      </c>
      <c r="AL9" s="20">
        <v>8.0348026188461347E-2</v>
      </c>
      <c r="AM9" s="20">
        <v>6.0713296300409753E-2</v>
      </c>
      <c r="AO9" s="20">
        <v>0.1262514453917998</v>
      </c>
      <c r="AP9" s="20">
        <v>8.4608583444455501E-2</v>
      </c>
      <c r="AQ9" s="20">
        <v>9.9528901285323226E-2</v>
      </c>
      <c r="AR9" s="20">
        <v>8.8254522532441898E-2</v>
      </c>
      <c r="AS9" s="20">
        <v>8.0479922586952357E-2</v>
      </c>
      <c r="AT9" s="20">
        <v>5.4958708297868662E-2</v>
      </c>
      <c r="AU9" s="20">
        <v>6.4512199233728237E-2</v>
      </c>
      <c r="AV9" s="20">
        <v>5.8559637944962543E-2</v>
      </c>
      <c r="AW9" s="20">
        <v>4.6020538623665258E-2</v>
      </c>
    </row>
    <row r="10" spans="2:51" ht="32" customHeight="1" x14ac:dyDescent="0.35">
      <c r="B10" s="22" t="s">
        <v>122</v>
      </c>
      <c r="C10" s="20">
        <v>0.48035913108574729</v>
      </c>
      <c r="D10" s="20">
        <v>0.4931604908128589</v>
      </c>
      <c r="E10" s="20">
        <v>0.46801168424775569</v>
      </c>
      <c r="G10" s="20">
        <v>0.48433705590866549</v>
      </c>
      <c r="H10" s="20">
        <v>0.51319326466124915</v>
      </c>
      <c r="I10" s="20">
        <v>0.4558381190836322</v>
      </c>
      <c r="J10" s="20">
        <v>0.47970416267892269</v>
      </c>
      <c r="K10" s="20">
        <v>0.45744799264047148</v>
      </c>
      <c r="L10" s="20">
        <v>0.48685696266796002</v>
      </c>
      <c r="N10" s="20">
        <v>0.45254589750867308</v>
      </c>
      <c r="O10" s="20">
        <v>0.4309393352126259</v>
      </c>
      <c r="P10" s="20">
        <v>0.44627274140298939</v>
      </c>
      <c r="Q10" s="20">
        <v>0.43611017001746583</v>
      </c>
      <c r="R10" s="20">
        <v>0.52801839148126928</v>
      </c>
      <c r="S10" s="20">
        <v>0.50239936306646804</v>
      </c>
      <c r="T10" s="20">
        <v>0.48162904883848412</v>
      </c>
      <c r="U10" s="20">
        <v>0.53105794566112141</v>
      </c>
      <c r="V10" s="20">
        <v>0.48747381807508933</v>
      </c>
      <c r="W10" s="20">
        <v>0.43311111691177978</v>
      </c>
      <c r="X10" s="20">
        <v>0.50062714535547259</v>
      </c>
      <c r="Y10" s="20">
        <v>0.47324937902357822</v>
      </c>
      <c r="AA10" s="20">
        <v>0.54936844010751829</v>
      </c>
      <c r="AB10" s="20">
        <v>0.51465430155796021</v>
      </c>
      <c r="AC10" s="20">
        <v>0.46494418991014652</v>
      </c>
      <c r="AD10" s="20">
        <v>0.38592671682094731</v>
      </c>
      <c r="AF10" s="20">
        <v>0.43130818467068238</v>
      </c>
      <c r="AG10" s="20">
        <v>0.63500530548771927</v>
      </c>
      <c r="AH10" s="20">
        <v>0.50382410450114323</v>
      </c>
      <c r="AI10" s="20">
        <v>0.47940608844935573</v>
      </c>
      <c r="AJ10" s="20">
        <v>0.29813135458672152</v>
      </c>
      <c r="AK10" s="20">
        <v>0.44679509769040282</v>
      </c>
      <c r="AL10" s="20">
        <v>0.25289115672364693</v>
      </c>
      <c r="AM10" s="20">
        <v>0.39484451166843271</v>
      </c>
      <c r="AO10" s="20">
        <v>0.4463758731212209</v>
      </c>
      <c r="AP10" s="20">
        <v>0.68191487436479548</v>
      </c>
      <c r="AQ10" s="20">
        <v>0.56744622971447434</v>
      </c>
      <c r="AR10" s="20">
        <v>0.49838547221559459</v>
      </c>
      <c r="AS10" s="20">
        <v>0.32242137028991469</v>
      </c>
      <c r="AT10" s="20">
        <v>0.39539250554774719</v>
      </c>
      <c r="AU10" s="20">
        <v>0.32807005047019999</v>
      </c>
      <c r="AV10" s="20">
        <v>0.40136045974459977</v>
      </c>
      <c r="AW10" s="20">
        <v>0.38564600080865902</v>
      </c>
    </row>
    <row r="11" spans="2:51" ht="60" customHeight="1" x14ac:dyDescent="0.35">
      <c r="B11" s="22" t="s">
        <v>123</v>
      </c>
      <c r="C11" s="20">
        <v>0.23058957993055779</v>
      </c>
      <c r="D11" s="20">
        <v>0.25346133766291429</v>
      </c>
      <c r="E11" s="20">
        <v>0.20724424985617629</v>
      </c>
      <c r="G11" s="20">
        <v>0.19795003099410041</v>
      </c>
      <c r="H11" s="20">
        <v>0.21804944066085549</v>
      </c>
      <c r="I11" s="20">
        <v>0.21860308686513499</v>
      </c>
      <c r="J11" s="20">
        <v>0.27773627426127062</v>
      </c>
      <c r="K11" s="20">
        <v>0.22422246838584389</v>
      </c>
      <c r="L11" s="20">
        <v>0.23843088731908241</v>
      </c>
      <c r="N11" s="20">
        <v>0.2773391948965056</v>
      </c>
      <c r="O11" s="20">
        <v>0.23112419437710091</v>
      </c>
      <c r="P11" s="20">
        <v>0.26381261882311768</v>
      </c>
      <c r="Q11" s="20">
        <v>0.28496784154722121</v>
      </c>
      <c r="R11" s="20">
        <v>0.26186442143264732</v>
      </c>
      <c r="S11" s="20">
        <v>0.16788065383029449</v>
      </c>
      <c r="T11" s="20">
        <v>0.19681828171578081</v>
      </c>
      <c r="U11" s="20">
        <v>0.20725413017333641</v>
      </c>
      <c r="V11" s="20">
        <v>0.2406365143436161</v>
      </c>
      <c r="W11" s="20">
        <v>0.21133355237209839</v>
      </c>
      <c r="X11" s="20">
        <v>0.22260202405493751</v>
      </c>
      <c r="Y11" s="20">
        <v>0.2272819934715854</v>
      </c>
      <c r="AA11" s="20">
        <v>0.21488660656451861</v>
      </c>
      <c r="AB11" s="20">
        <v>0.18057632102418061</v>
      </c>
      <c r="AC11" s="20">
        <v>0.26006291156327432</v>
      </c>
      <c r="AD11" s="20">
        <v>0.27179450609164668</v>
      </c>
      <c r="AF11" s="20">
        <v>0.28748608534955761</v>
      </c>
      <c r="AG11" s="20">
        <v>0.1647549235202449</v>
      </c>
      <c r="AH11" s="20">
        <v>0.19561600007325899</v>
      </c>
      <c r="AI11" s="20">
        <v>0.21637917346763519</v>
      </c>
      <c r="AJ11" s="20">
        <v>0.41821368762298328</v>
      </c>
      <c r="AK11" s="20">
        <v>0.25589724322761948</v>
      </c>
      <c r="AL11" s="20">
        <v>8.1393674202112659E-2</v>
      </c>
      <c r="AM11" s="20">
        <v>0.1967116723746126</v>
      </c>
      <c r="AO11" s="20">
        <v>0.25875690343698121</v>
      </c>
      <c r="AP11" s="20">
        <v>0.1306038567454314</v>
      </c>
      <c r="AQ11" s="20">
        <v>0.1349186905235665</v>
      </c>
      <c r="AR11" s="20">
        <v>0.1976524823030803</v>
      </c>
      <c r="AS11" s="20">
        <v>0.39111923649303432</v>
      </c>
      <c r="AT11" s="20">
        <v>0.27777296360476911</v>
      </c>
      <c r="AU11" s="20">
        <v>0.13756467527305449</v>
      </c>
      <c r="AV11" s="20">
        <v>0.1544708608749806</v>
      </c>
      <c r="AW11" s="20">
        <v>0.34875550222946727</v>
      </c>
    </row>
    <row r="12" spans="2:51" ht="19" customHeight="1" x14ac:dyDescent="0.35">
      <c r="B12" s="22" t="s">
        <v>86</v>
      </c>
      <c r="C12" s="20">
        <v>0.20297794784549489</v>
      </c>
      <c r="D12" s="20">
        <v>0.16853869711651881</v>
      </c>
      <c r="E12" s="20">
        <v>0.23697953052747589</v>
      </c>
      <c r="G12" s="20">
        <v>0.2008458854652882</v>
      </c>
      <c r="H12" s="20">
        <v>0.18660943454083989</v>
      </c>
      <c r="I12" s="20">
        <v>0.22673276049844321</v>
      </c>
      <c r="J12" s="20">
        <v>0.17161336516855699</v>
      </c>
      <c r="K12" s="20">
        <v>0.24562265022280241</v>
      </c>
      <c r="L12" s="20">
        <v>0.19500006592519711</v>
      </c>
      <c r="N12" s="20">
        <v>0.21487600530871781</v>
      </c>
      <c r="O12" s="20">
        <v>0.2851847596071666</v>
      </c>
      <c r="P12" s="20">
        <v>0.23199955278435949</v>
      </c>
      <c r="Q12" s="20">
        <v>0.17653184956915771</v>
      </c>
      <c r="R12" s="20">
        <v>0.14996284724126799</v>
      </c>
      <c r="S12" s="20">
        <v>0.23238086626470589</v>
      </c>
      <c r="T12" s="20">
        <v>0.22750341946247499</v>
      </c>
      <c r="U12" s="20">
        <v>0.1719825788566772</v>
      </c>
      <c r="V12" s="20">
        <v>0.13760862847865091</v>
      </c>
      <c r="W12" s="20">
        <v>0.24856018903764091</v>
      </c>
      <c r="X12" s="20">
        <v>0.20241343923975999</v>
      </c>
      <c r="Y12" s="20">
        <v>0.24612406199063289</v>
      </c>
      <c r="AA12" s="20">
        <v>0.14936786623169959</v>
      </c>
      <c r="AB12" s="20">
        <v>0.2246839808376036</v>
      </c>
      <c r="AC12" s="20">
        <v>0.17908707606529911</v>
      </c>
      <c r="AD12" s="20">
        <v>0.25946328789211082</v>
      </c>
      <c r="AF12" s="20">
        <v>0.18095123324034321</v>
      </c>
      <c r="AG12" s="20">
        <v>0.10633356610025831</v>
      </c>
      <c r="AH12" s="20">
        <v>0.20710284709877561</v>
      </c>
      <c r="AI12" s="20">
        <v>0.19084310953157271</v>
      </c>
      <c r="AJ12" s="20">
        <v>0.19796645644976199</v>
      </c>
      <c r="AK12" s="20">
        <v>0.27650869623765723</v>
      </c>
      <c r="AL12" s="20">
        <v>0.58536714288577896</v>
      </c>
      <c r="AM12" s="20">
        <v>0.347730519656545</v>
      </c>
      <c r="AO12" s="20">
        <v>0.16861577804999819</v>
      </c>
      <c r="AP12" s="20">
        <v>0.1028726854453175</v>
      </c>
      <c r="AQ12" s="20">
        <v>0.19810617847663589</v>
      </c>
      <c r="AR12" s="20">
        <v>0.21570752294888329</v>
      </c>
      <c r="AS12" s="20">
        <v>0.2059794706300985</v>
      </c>
      <c r="AT12" s="20">
        <v>0.27187582254961512</v>
      </c>
      <c r="AU12" s="20">
        <v>0.46985307502301721</v>
      </c>
      <c r="AV12" s="20">
        <v>0.38560904143545699</v>
      </c>
      <c r="AW12" s="20">
        <v>0.21957795833820859</v>
      </c>
    </row>
    <row r="14" spans="2:51" x14ac:dyDescent="0.35">
      <c r="B14" t="s">
        <v>163</v>
      </c>
    </row>
    <row r="15" spans="2:51" x14ac:dyDescent="0.35">
      <c r="B15"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124</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125</v>
      </c>
      <c r="C9" s="20">
        <v>0.32662556778855972</v>
      </c>
      <c r="D9" s="20">
        <v>0.35979669430045108</v>
      </c>
      <c r="E9" s="20">
        <v>0.29505300672314277</v>
      </c>
      <c r="G9" s="20">
        <v>0.30059472726222841</v>
      </c>
      <c r="H9" s="20">
        <v>0.31619503473573968</v>
      </c>
      <c r="I9" s="20">
        <v>0.2562527446439945</v>
      </c>
      <c r="J9" s="20">
        <v>0.27980420118081262</v>
      </c>
      <c r="K9" s="20">
        <v>0.32909407068530161</v>
      </c>
      <c r="L9" s="20">
        <v>0.44546781670752678</v>
      </c>
      <c r="N9" s="20">
        <v>0.31624686914580952</v>
      </c>
      <c r="O9" s="20">
        <v>0.29423699975240952</v>
      </c>
      <c r="P9" s="20">
        <v>0.20089776874198201</v>
      </c>
      <c r="Q9" s="20">
        <v>0.3309199532353862</v>
      </c>
      <c r="R9" s="20">
        <v>0.37553824963591392</v>
      </c>
      <c r="S9" s="20">
        <v>0.32345864977724498</v>
      </c>
      <c r="T9" s="20">
        <v>0.35450658048253469</v>
      </c>
      <c r="U9" s="20">
        <v>0.33411867026787512</v>
      </c>
      <c r="V9" s="20">
        <v>0.31360496632937379</v>
      </c>
      <c r="W9" s="20">
        <v>0.32798141132144509</v>
      </c>
      <c r="X9" s="20">
        <v>0.35107826704826478</v>
      </c>
      <c r="Y9" s="20">
        <v>0.32646358234315082</v>
      </c>
      <c r="AA9" s="20">
        <v>0.39215900673945359</v>
      </c>
      <c r="AB9" s="20">
        <v>0.3115373329199842</v>
      </c>
      <c r="AC9" s="20">
        <v>0.29214089237871432</v>
      </c>
      <c r="AD9" s="20">
        <v>0.30194980796490689</v>
      </c>
      <c r="AF9" s="20">
        <v>0.42975693083644412</v>
      </c>
      <c r="AG9" s="20">
        <v>0.35112197731383138</v>
      </c>
      <c r="AH9" s="20">
        <v>0.33640180174977968</v>
      </c>
      <c r="AI9" s="20">
        <v>0.21574727937013621</v>
      </c>
      <c r="AJ9" s="20">
        <v>0.38324139294818632</v>
      </c>
      <c r="AK9" s="20">
        <v>0.22639298650042261</v>
      </c>
      <c r="AL9" s="20">
        <v>0.1198737162811381</v>
      </c>
      <c r="AM9" s="20">
        <v>0.2189403214453215</v>
      </c>
      <c r="AO9" s="20">
        <v>0.44619364618257951</v>
      </c>
      <c r="AP9" s="20">
        <v>0.35748076102996762</v>
      </c>
      <c r="AQ9" s="20">
        <v>0.24262991001549691</v>
      </c>
      <c r="AR9" s="20">
        <v>0.26785880999607592</v>
      </c>
      <c r="AS9" s="20">
        <v>0.34269151140222848</v>
      </c>
      <c r="AT9" s="20">
        <v>0.22120418473113609</v>
      </c>
      <c r="AU9" s="20">
        <v>0.1523608145302878</v>
      </c>
      <c r="AV9" s="20">
        <v>0.26908402142925819</v>
      </c>
      <c r="AW9" s="20">
        <v>0.28007821871788119</v>
      </c>
    </row>
    <row r="10" spans="2:51" ht="19" customHeight="1" x14ac:dyDescent="0.35">
      <c r="B10" s="22" t="s">
        <v>126</v>
      </c>
      <c r="C10" s="20">
        <v>0.35153139774039099</v>
      </c>
      <c r="D10" s="20">
        <v>0.37835498291292391</v>
      </c>
      <c r="E10" s="20">
        <v>0.32471927075603269</v>
      </c>
      <c r="G10" s="20">
        <v>0.37080538890442277</v>
      </c>
      <c r="H10" s="20">
        <v>0.40812928881664351</v>
      </c>
      <c r="I10" s="20">
        <v>0.39593261725191792</v>
      </c>
      <c r="J10" s="20">
        <v>0.3717228436077048</v>
      </c>
      <c r="K10" s="20">
        <v>0.31040095381412192</v>
      </c>
      <c r="L10" s="20">
        <v>0.26824400733683762</v>
      </c>
      <c r="N10" s="20">
        <v>0.32899344748465342</v>
      </c>
      <c r="O10" s="20">
        <v>0.37615957663166583</v>
      </c>
      <c r="P10" s="20">
        <v>0.38868579084434529</v>
      </c>
      <c r="Q10" s="20">
        <v>0.34409401505886511</v>
      </c>
      <c r="R10" s="20">
        <v>0.3093430138084291</v>
      </c>
      <c r="S10" s="20">
        <v>0.30071067333039397</v>
      </c>
      <c r="T10" s="20">
        <v>0.35185007403768492</v>
      </c>
      <c r="U10" s="20">
        <v>0.37318435214892859</v>
      </c>
      <c r="V10" s="20">
        <v>0.40713768992327082</v>
      </c>
      <c r="W10" s="20">
        <v>0.33921779707599842</v>
      </c>
      <c r="X10" s="20">
        <v>0.36857280403180659</v>
      </c>
      <c r="Y10" s="20">
        <v>0.33924586643880061</v>
      </c>
      <c r="AA10" s="20">
        <v>0.33327117946984808</v>
      </c>
      <c r="AB10" s="20">
        <v>0.33911889576727872</v>
      </c>
      <c r="AC10" s="20">
        <v>0.39802456945489351</v>
      </c>
      <c r="AD10" s="20">
        <v>0.34220338766824793</v>
      </c>
      <c r="AF10" s="20">
        <v>0.31307622526519108</v>
      </c>
      <c r="AG10" s="20">
        <v>0.37042371065445462</v>
      </c>
      <c r="AH10" s="20">
        <v>0.29062451342067719</v>
      </c>
      <c r="AI10" s="20">
        <v>0.44657999529746439</v>
      </c>
      <c r="AJ10" s="20">
        <v>0.36124773389737502</v>
      </c>
      <c r="AK10" s="20">
        <v>0.49128189887047458</v>
      </c>
      <c r="AL10" s="20">
        <v>0.32435899051078182</v>
      </c>
      <c r="AM10" s="20">
        <v>0.32328674185676909</v>
      </c>
      <c r="AO10" s="20">
        <v>0.29510970730024427</v>
      </c>
      <c r="AP10" s="20">
        <v>0.39189389925167961</v>
      </c>
      <c r="AQ10" s="20">
        <v>0.42101341124665242</v>
      </c>
      <c r="AR10" s="20">
        <v>0.3883523599465411</v>
      </c>
      <c r="AS10" s="20">
        <v>0.3562925597976031</v>
      </c>
      <c r="AT10" s="20">
        <v>0.48791108258239108</v>
      </c>
      <c r="AU10" s="20">
        <v>0.26427142730787728</v>
      </c>
      <c r="AV10" s="20">
        <v>0.22054835844777451</v>
      </c>
      <c r="AW10" s="20">
        <v>0.31580283065627379</v>
      </c>
    </row>
    <row r="11" spans="2:51" ht="19" customHeight="1" x14ac:dyDescent="0.35">
      <c r="B11" s="22" t="s">
        <v>127</v>
      </c>
      <c r="C11" s="20">
        <v>5.9387574032832187E-2</v>
      </c>
      <c r="D11" s="20">
        <v>6.4109504794325978E-2</v>
      </c>
      <c r="E11" s="20">
        <v>5.5091974127755003E-2</v>
      </c>
      <c r="G11" s="20">
        <v>7.7474370996740233E-2</v>
      </c>
      <c r="H11" s="20">
        <v>5.8153229184857137E-2</v>
      </c>
      <c r="I11" s="20">
        <v>5.7894765572566467E-2</v>
      </c>
      <c r="J11" s="20">
        <v>8.2297167863431026E-2</v>
      </c>
      <c r="K11" s="20">
        <v>4.6779272326929119E-2</v>
      </c>
      <c r="L11" s="20">
        <v>3.9606927338451232E-2</v>
      </c>
      <c r="N11" s="20">
        <v>7.3389649941425134E-2</v>
      </c>
      <c r="O11" s="20">
        <v>6.6244796778585233E-2</v>
      </c>
      <c r="P11" s="20">
        <v>8.5254463353226798E-2</v>
      </c>
      <c r="Q11" s="20">
        <v>9.4484106379279981E-2</v>
      </c>
      <c r="R11" s="20">
        <v>5.3395611904602951E-2</v>
      </c>
      <c r="S11" s="20">
        <v>5.0985681782720331E-2</v>
      </c>
      <c r="T11" s="20">
        <v>4.7677555380817319E-2</v>
      </c>
      <c r="U11" s="20">
        <v>3.9784849737191298E-2</v>
      </c>
      <c r="V11" s="20">
        <v>6.5974880715135228E-2</v>
      </c>
      <c r="W11" s="20">
        <v>4.5080683720373368E-2</v>
      </c>
      <c r="X11" s="20">
        <v>4.2088022616513128E-2</v>
      </c>
      <c r="Y11" s="20">
        <v>8.230667425611031E-2</v>
      </c>
      <c r="AA11" s="20">
        <v>6.2204249930256618E-2</v>
      </c>
      <c r="AB11" s="20">
        <v>3.7796693239047857E-2</v>
      </c>
      <c r="AC11" s="20">
        <v>7.7460715263977839E-2</v>
      </c>
      <c r="AD11" s="20">
        <v>6.3333262655732067E-2</v>
      </c>
      <c r="AF11" s="20">
        <v>4.9011152919739079E-2</v>
      </c>
      <c r="AG11" s="20">
        <v>4.9487904908784158E-2</v>
      </c>
      <c r="AH11" s="20">
        <v>7.3098235898157463E-2</v>
      </c>
      <c r="AI11" s="20">
        <v>0.1008095020000833</v>
      </c>
      <c r="AJ11" s="20">
        <v>8.6832446805170216E-2</v>
      </c>
      <c r="AK11" s="20">
        <v>3.7033790340126237E-2</v>
      </c>
      <c r="AL11" s="20">
        <v>0.1043214466663747</v>
      </c>
      <c r="AM11" s="20">
        <v>5.0294172099433529E-2</v>
      </c>
      <c r="AO11" s="20">
        <v>3.676899088602361E-2</v>
      </c>
      <c r="AP11" s="20">
        <v>3.7590809087802532E-2</v>
      </c>
      <c r="AQ11" s="20">
        <v>7.7279684256534115E-2</v>
      </c>
      <c r="AR11" s="20">
        <v>7.9098657464526823E-2</v>
      </c>
      <c r="AS11" s="20">
        <v>9.0397099954389951E-2</v>
      </c>
      <c r="AT11" s="20">
        <v>3.1694255369202333E-2</v>
      </c>
      <c r="AU11" s="20">
        <v>7.7307053195810466E-2</v>
      </c>
      <c r="AV11" s="20">
        <v>1.3780077963426261E-2</v>
      </c>
      <c r="AW11" s="20">
        <v>0.1178448353820901</v>
      </c>
    </row>
    <row r="12" spans="2:51" ht="19" customHeight="1" x14ac:dyDescent="0.35">
      <c r="B12" s="22" t="s">
        <v>86</v>
      </c>
      <c r="C12" s="20">
        <v>0.2624554604382171</v>
      </c>
      <c r="D12" s="20">
        <v>0.19773881799229889</v>
      </c>
      <c r="E12" s="20">
        <v>0.32513574839306941</v>
      </c>
      <c r="G12" s="20">
        <v>0.25112551283660872</v>
      </c>
      <c r="H12" s="20">
        <v>0.21752244726275971</v>
      </c>
      <c r="I12" s="20">
        <v>0.28991987253152102</v>
      </c>
      <c r="J12" s="20">
        <v>0.26617578734805158</v>
      </c>
      <c r="K12" s="20">
        <v>0.31372570317364751</v>
      </c>
      <c r="L12" s="20">
        <v>0.24668124861718441</v>
      </c>
      <c r="N12" s="20">
        <v>0.28137003342811201</v>
      </c>
      <c r="O12" s="20">
        <v>0.26335862683733929</v>
      </c>
      <c r="P12" s="20">
        <v>0.32516197706044569</v>
      </c>
      <c r="Q12" s="20">
        <v>0.23050192532646871</v>
      </c>
      <c r="R12" s="20">
        <v>0.26172312465105402</v>
      </c>
      <c r="S12" s="20">
        <v>0.32484499510964038</v>
      </c>
      <c r="T12" s="20">
        <v>0.24596579009896319</v>
      </c>
      <c r="U12" s="20">
        <v>0.25291212784600492</v>
      </c>
      <c r="V12" s="20">
        <v>0.2132824630322202</v>
      </c>
      <c r="W12" s="20">
        <v>0.287720107882183</v>
      </c>
      <c r="X12" s="20">
        <v>0.23826090630341551</v>
      </c>
      <c r="Y12" s="20">
        <v>0.25198387696193841</v>
      </c>
      <c r="AA12" s="20">
        <v>0.21236556386044181</v>
      </c>
      <c r="AB12" s="20">
        <v>0.3115470780736892</v>
      </c>
      <c r="AC12" s="20">
        <v>0.2323738229024144</v>
      </c>
      <c r="AD12" s="20">
        <v>0.29251354171111299</v>
      </c>
      <c r="AF12" s="20">
        <v>0.20815569097862571</v>
      </c>
      <c r="AG12" s="20">
        <v>0.2289664071229299</v>
      </c>
      <c r="AH12" s="20">
        <v>0.29987544893138529</v>
      </c>
      <c r="AI12" s="20">
        <v>0.23686322333231641</v>
      </c>
      <c r="AJ12" s="20">
        <v>0.1686784263492685</v>
      </c>
      <c r="AK12" s="20">
        <v>0.24529132428897629</v>
      </c>
      <c r="AL12" s="20">
        <v>0.45144584654170528</v>
      </c>
      <c r="AM12" s="20">
        <v>0.40747876459847582</v>
      </c>
      <c r="AO12" s="20">
        <v>0.22192765563115269</v>
      </c>
      <c r="AP12" s="20">
        <v>0.21303453063055039</v>
      </c>
      <c r="AQ12" s="20">
        <v>0.25907699448131649</v>
      </c>
      <c r="AR12" s="20">
        <v>0.26469017259285632</v>
      </c>
      <c r="AS12" s="20">
        <v>0.21061882884577829</v>
      </c>
      <c r="AT12" s="20">
        <v>0.25919047731727052</v>
      </c>
      <c r="AU12" s="20">
        <v>0.50606070496602429</v>
      </c>
      <c r="AV12" s="20">
        <v>0.49658754215954098</v>
      </c>
      <c r="AW12" s="20">
        <v>0.28627411524375479</v>
      </c>
    </row>
    <row r="14" spans="2:51" x14ac:dyDescent="0.35">
      <c r="B14" t="s">
        <v>163</v>
      </c>
    </row>
    <row r="15" spans="2:51" x14ac:dyDescent="0.35">
      <c r="B15"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AY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128</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32" customHeight="1" x14ac:dyDescent="0.35">
      <c r="B9" s="22" t="s">
        <v>129</v>
      </c>
      <c r="C9" s="20">
        <v>0.17553199915926379</v>
      </c>
      <c r="D9" s="20">
        <v>0.19847380805235429</v>
      </c>
      <c r="E9" s="20">
        <v>0.15402891434738539</v>
      </c>
      <c r="G9" s="20">
        <v>0.17411888284621871</v>
      </c>
      <c r="H9" s="20">
        <v>0.1790499466510285</v>
      </c>
      <c r="I9" s="20">
        <v>0.153582535278911</v>
      </c>
      <c r="J9" s="20">
        <v>0.1451330899814636</v>
      </c>
      <c r="K9" s="20">
        <v>0.17769362862113919</v>
      </c>
      <c r="L9" s="20">
        <v>0.21444288728695171</v>
      </c>
      <c r="N9" s="20">
        <v>0.14039161595094679</v>
      </c>
      <c r="O9" s="20">
        <v>0.103395825909774</v>
      </c>
      <c r="P9" s="20">
        <v>9.8863596175681134E-2</v>
      </c>
      <c r="Q9" s="20">
        <v>0.20296360917258149</v>
      </c>
      <c r="R9" s="20">
        <v>0.20666274511504221</v>
      </c>
      <c r="S9" s="20">
        <v>0.15078354675003569</v>
      </c>
      <c r="T9" s="20">
        <v>0.19329398142050591</v>
      </c>
      <c r="U9" s="20">
        <v>0.22113277783737881</v>
      </c>
      <c r="V9" s="20">
        <v>0.2449815380269639</v>
      </c>
      <c r="W9" s="20">
        <v>0.13913573884275779</v>
      </c>
      <c r="X9" s="20">
        <v>0.14212821293192421</v>
      </c>
      <c r="Y9" s="20">
        <v>0.16391355271730179</v>
      </c>
      <c r="AA9" s="20">
        <v>0.23963852588097831</v>
      </c>
      <c r="AB9" s="20">
        <v>0.14798261722125289</v>
      </c>
      <c r="AC9" s="20">
        <v>0.1602656797660009</v>
      </c>
      <c r="AD9" s="20">
        <v>0.14961907791857279</v>
      </c>
      <c r="AF9" s="20">
        <v>0.22621683788582719</v>
      </c>
      <c r="AG9" s="20">
        <v>0.22462895809627431</v>
      </c>
      <c r="AH9" s="20">
        <v>0.1756795894850669</v>
      </c>
      <c r="AI9" s="20">
        <v>0.17700368744218731</v>
      </c>
      <c r="AJ9" s="20">
        <v>0.15082845824259239</v>
      </c>
      <c r="AK9" s="20">
        <v>0.14495565607504601</v>
      </c>
      <c r="AL9" s="20">
        <v>5.2178073807867431E-2</v>
      </c>
      <c r="AM9" s="20">
        <v>7.9770448157093832E-2</v>
      </c>
      <c r="AO9" s="20">
        <v>0.20063569536805609</v>
      </c>
      <c r="AP9" s="20">
        <v>0.2133059960364633</v>
      </c>
      <c r="AQ9" s="20">
        <v>0.21281172670749721</v>
      </c>
      <c r="AR9" s="20">
        <v>0.18515564710077939</v>
      </c>
      <c r="AS9" s="20">
        <v>0.16302526895643679</v>
      </c>
      <c r="AT9" s="20">
        <v>0.1564644118435447</v>
      </c>
      <c r="AU9" s="20">
        <v>7.0261978797621666E-2</v>
      </c>
      <c r="AV9" s="20">
        <v>9.0239038032293772E-2</v>
      </c>
      <c r="AW9" s="20">
        <v>0.11956231578602609</v>
      </c>
    </row>
    <row r="10" spans="2:51" ht="32" customHeight="1" x14ac:dyDescent="0.35">
      <c r="B10" s="22" t="s">
        <v>130</v>
      </c>
      <c r="C10" s="20">
        <v>0.36692242657276247</v>
      </c>
      <c r="D10" s="20">
        <v>0.37150659879704068</v>
      </c>
      <c r="E10" s="20">
        <v>0.3622028058733146</v>
      </c>
      <c r="G10" s="20">
        <v>0.38557765313934428</v>
      </c>
      <c r="H10" s="20">
        <v>0.3982979858832712</v>
      </c>
      <c r="I10" s="20">
        <v>0.33829481987369547</v>
      </c>
      <c r="J10" s="20">
        <v>0.35030955318903029</v>
      </c>
      <c r="K10" s="20">
        <v>0.31549983221953692</v>
      </c>
      <c r="L10" s="20">
        <v>0.40029995860010648</v>
      </c>
      <c r="N10" s="20">
        <v>0.37785657848479343</v>
      </c>
      <c r="O10" s="20">
        <v>0.37872355004854552</v>
      </c>
      <c r="P10" s="20">
        <v>0.31301876802937012</v>
      </c>
      <c r="Q10" s="20">
        <v>0.34530366022538989</v>
      </c>
      <c r="R10" s="20">
        <v>0.42480170663403571</v>
      </c>
      <c r="S10" s="20">
        <v>0.34936001527268679</v>
      </c>
      <c r="T10" s="20">
        <v>0.35385147801046668</v>
      </c>
      <c r="U10" s="20">
        <v>0.37570865896623729</v>
      </c>
      <c r="V10" s="20">
        <v>0.40435530028078281</v>
      </c>
      <c r="W10" s="20">
        <v>0.3149667532198312</v>
      </c>
      <c r="X10" s="20">
        <v>0.37091609383664309</v>
      </c>
      <c r="Y10" s="20">
        <v>0.3513161464804635</v>
      </c>
      <c r="AA10" s="20">
        <v>0.41082202475592772</v>
      </c>
      <c r="AB10" s="20">
        <v>0.39279745415125322</v>
      </c>
      <c r="AC10" s="20">
        <v>0.35531128587031557</v>
      </c>
      <c r="AD10" s="20">
        <v>0.30177369749552729</v>
      </c>
      <c r="AF10" s="20">
        <v>0.36506952957064798</v>
      </c>
      <c r="AG10" s="20">
        <v>0.44867677511620929</v>
      </c>
      <c r="AH10" s="20">
        <v>0.42062944567118299</v>
      </c>
      <c r="AI10" s="20">
        <v>0.40225850451385098</v>
      </c>
      <c r="AJ10" s="20">
        <v>0.37677461835294512</v>
      </c>
      <c r="AK10" s="20">
        <v>0.34836977486924792</v>
      </c>
      <c r="AL10" s="20">
        <v>0.23251673623606031</v>
      </c>
      <c r="AM10" s="20">
        <v>0.20883635351018109</v>
      </c>
      <c r="AO10" s="20">
        <v>0.35733349554176258</v>
      </c>
      <c r="AP10" s="20">
        <v>0.48397485662485162</v>
      </c>
      <c r="AQ10" s="20">
        <v>0.34298056691255741</v>
      </c>
      <c r="AR10" s="20">
        <v>0.38033724923774248</v>
      </c>
      <c r="AS10" s="20">
        <v>0.35376845430607518</v>
      </c>
      <c r="AT10" s="20">
        <v>0.3467011679668684</v>
      </c>
      <c r="AU10" s="20">
        <v>6.2102799624634698E-2</v>
      </c>
      <c r="AV10" s="20">
        <v>0.29682348725849511</v>
      </c>
      <c r="AW10" s="20">
        <v>0.26029806518624049</v>
      </c>
    </row>
    <row r="11" spans="2:51" ht="19" customHeight="1" x14ac:dyDescent="0.35">
      <c r="B11" s="22" t="s">
        <v>131</v>
      </c>
      <c r="C11" s="20">
        <v>0.45754557426797371</v>
      </c>
      <c r="D11" s="20">
        <v>0.43001959315060501</v>
      </c>
      <c r="E11" s="20">
        <v>0.48376827977929993</v>
      </c>
      <c r="G11" s="20">
        <v>0.44030346401443698</v>
      </c>
      <c r="H11" s="20">
        <v>0.42265206746570028</v>
      </c>
      <c r="I11" s="20">
        <v>0.50812264484739356</v>
      </c>
      <c r="J11" s="20">
        <v>0.5045573568295062</v>
      </c>
      <c r="K11" s="20">
        <v>0.50680653915932394</v>
      </c>
      <c r="L11" s="20">
        <v>0.38525715411294192</v>
      </c>
      <c r="N11" s="20">
        <v>0.48175180556425962</v>
      </c>
      <c r="O11" s="20">
        <v>0.51788062404168045</v>
      </c>
      <c r="P11" s="20">
        <v>0.58811763579494869</v>
      </c>
      <c r="Q11" s="20">
        <v>0.45173273060202851</v>
      </c>
      <c r="R11" s="20">
        <v>0.36853554825092222</v>
      </c>
      <c r="S11" s="20">
        <v>0.49985643797727741</v>
      </c>
      <c r="T11" s="20">
        <v>0.45285454056902752</v>
      </c>
      <c r="U11" s="20">
        <v>0.40315856319638382</v>
      </c>
      <c r="V11" s="20">
        <v>0.35066316169225342</v>
      </c>
      <c r="W11" s="20">
        <v>0.5458975079374111</v>
      </c>
      <c r="X11" s="20">
        <v>0.48695569323143262</v>
      </c>
      <c r="Y11" s="20">
        <v>0.48477030080223471</v>
      </c>
      <c r="AA11" s="20">
        <v>0.34953944936309422</v>
      </c>
      <c r="AB11" s="20">
        <v>0.45921992862749378</v>
      </c>
      <c r="AC11" s="20">
        <v>0.4844230343636835</v>
      </c>
      <c r="AD11" s="20">
        <v>0.54860722458589994</v>
      </c>
      <c r="AF11" s="20">
        <v>0.40871363254352477</v>
      </c>
      <c r="AG11" s="20">
        <v>0.3266942667875164</v>
      </c>
      <c r="AH11" s="20">
        <v>0.40369096484374978</v>
      </c>
      <c r="AI11" s="20">
        <v>0.42073780804396188</v>
      </c>
      <c r="AJ11" s="20">
        <v>0.47239692340446249</v>
      </c>
      <c r="AK11" s="20">
        <v>0.50667456905570596</v>
      </c>
      <c r="AL11" s="20">
        <v>0.71530518995607217</v>
      </c>
      <c r="AM11" s="20">
        <v>0.71139319833272507</v>
      </c>
      <c r="AO11" s="20">
        <v>0.44203080909018128</v>
      </c>
      <c r="AP11" s="20">
        <v>0.3027191473386851</v>
      </c>
      <c r="AQ11" s="20">
        <v>0.44420770637994539</v>
      </c>
      <c r="AR11" s="20">
        <v>0.43450710366147832</v>
      </c>
      <c r="AS11" s="20">
        <v>0.48320627673748789</v>
      </c>
      <c r="AT11" s="20">
        <v>0.49683442018958701</v>
      </c>
      <c r="AU11" s="20">
        <v>0.86763522157774353</v>
      </c>
      <c r="AV11" s="20">
        <v>0.61293747470921123</v>
      </c>
      <c r="AW11" s="20">
        <v>0.6201396190277334</v>
      </c>
    </row>
    <row r="13" spans="2:51" x14ac:dyDescent="0.35">
      <c r="B13" t="s">
        <v>163</v>
      </c>
    </row>
    <row r="14" spans="2:51" x14ac:dyDescent="0.35">
      <c r="B14" t="s">
        <v>9</v>
      </c>
    </row>
    <row r="16" spans="2:51" x14ac:dyDescent="0.35">
      <c r="B1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W335"/>
  <sheetViews>
    <sheetView showGridLines="0" zoomScale="70" zoomScaleNormal="70" workbookViewId="0">
      <pane xSplit="2" ySplit="8" topLeftCell="C327" activePane="bottomRight" state="frozen"/>
      <selection pane="topRight"/>
      <selection pane="bottomLeft"/>
      <selection pane="bottomRight" activeCell="E337" sqref="E337"/>
    </sheetView>
  </sheetViews>
  <sheetFormatPr defaultRowHeight="14.5" x14ac:dyDescent="0.35"/>
  <cols>
    <col min="1" max="1" width="5" customWidth="1"/>
    <col min="2" max="2" width="25" customWidth="1"/>
    <col min="3" max="3" width="13.36328125" customWidth="1"/>
    <col min="4"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49" ht="40" customHeight="1" x14ac:dyDescent="0.55000000000000004">
      <c r="D2" s="4" t="s">
        <v>18</v>
      </c>
    </row>
    <row r="5" spans="2:49" ht="30" customHeight="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49"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49" x14ac:dyDescent="0.35">
      <c r="B7" s="13"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49" x14ac:dyDescent="0.35">
      <c r="B8" s="15"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49" ht="72.5" x14ac:dyDescent="0.35">
      <c r="B9" s="17" t="s">
        <v>61</v>
      </c>
    </row>
    <row r="10" spans="2:49" x14ac:dyDescent="0.35">
      <c r="B10" s="18" t="s">
        <v>16</v>
      </c>
    </row>
    <row r="11" spans="2:49" x14ac:dyDescent="0.35">
      <c r="B11" s="19" t="s">
        <v>62</v>
      </c>
      <c r="C11" s="20">
        <v>0.36074802940050948</v>
      </c>
      <c r="D11" s="20">
        <v>0.31445221437554671</v>
      </c>
      <c r="E11" s="20">
        <v>0.40566551086574981</v>
      </c>
      <c r="G11" s="20">
        <v>0.30160340265232172</v>
      </c>
      <c r="H11" s="20">
        <v>0.33076273766278208</v>
      </c>
      <c r="I11" s="20">
        <v>0.35807198257875839</v>
      </c>
      <c r="J11" s="20">
        <v>0.38840962398283652</v>
      </c>
      <c r="K11" s="20">
        <v>0.38061148686673812</v>
      </c>
      <c r="L11" s="20">
        <v>0.3908667424183041</v>
      </c>
      <c r="N11" s="20">
        <v>0.40325631071664991</v>
      </c>
      <c r="O11" s="20">
        <v>0.56847901305478132</v>
      </c>
      <c r="P11" s="20">
        <v>0.42582257071783419</v>
      </c>
      <c r="Q11" s="20">
        <v>0.49253589894971628</v>
      </c>
      <c r="R11" s="20">
        <v>0.33087021722681348</v>
      </c>
      <c r="S11" s="20">
        <v>0.40875173229346751</v>
      </c>
      <c r="T11" s="20">
        <v>0.35360830575941837</v>
      </c>
      <c r="U11" s="20">
        <v>0.32626488215632482</v>
      </c>
      <c r="V11" s="20">
        <v>0.28494202199669377</v>
      </c>
      <c r="W11" s="20">
        <v>0.32732690231924327</v>
      </c>
      <c r="X11" s="20">
        <v>0.37396355168750872</v>
      </c>
      <c r="Y11" s="20">
        <v>0.342110394059428</v>
      </c>
      <c r="AA11" s="20">
        <v>0.35281069046743552</v>
      </c>
      <c r="AB11" s="20">
        <v>0.39727289137443872</v>
      </c>
      <c r="AC11" s="20">
        <v>0.33798962757101492</v>
      </c>
      <c r="AD11" s="20">
        <v>0.35027312735101629</v>
      </c>
      <c r="AF11" s="20">
        <v>0.33854285894658709</v>
      </c>
      <c r="AG11" s="20">
        <v>0.39077122748960452</v>
      </c>
      <c r="AH11" s="20">
        <v>0.38255411940988648</v>
      </c>
      <c r="AI11" s="20">
        <v>0.4439269639539955</v>
      </c>
      <c r="AJ11" s="20">
        <v>0.2369717999290272</v>
      </c>
      <c r="AK11" s="20">
        <v>0.40853500540599119</v>
      </c>
      <c r="AL11" s="20">
        <v>0.4404261145689129</v>
      </c>
      <c r="AM11" s="20">
        <v>0.3664950784059845</v>
      </c>
      <c r="AO11" s="20">
        <v>0.33593975933199771</v>
      </c>
      <c r="AP11" s="20">
        <v>0.39753588264622453</v>
      </c>
      <c r="AQ11" s="20">
        <v>0.40110714180424561</v>
      </c>
      <c r="AR11" s="20">
        <v>0.43414362755268859</v>
      </c>
      <c r="AS11" s="20">
        <v>0.2494019520612665</v>
      </c>
      <c r="AT11" s="20">
        <v>0.40262406185657451</v>
      </c>
      <c r="AU11" s="20">
        <v>0.4167189848783967</v>
      </c>
      <c r="AV11" s="20">
        <v>0.3730491018228107</v>
      </c>
      <c r="AW11" s="20">
        <v>0.43519736080820798</v>
      </c>
    </row>
    <row r="12" spans="2:49" x14ac:dyDescent="0.35">
      <c r="B12" s="19" t="s">
        <v>63</v>
      </c>
      <c r="C12" s="20">
        <v>0.32887376400470048</v>
      </c>
      <c r="D12" s="20">
        <v>0.34659649706123857</v>
      </c>
      <c r="E12" s="20">
        <v>0.31334444232553571</v>
      </c>
      <c r="G12" s="20">
        <v>0.26217648924965559</v>
      </c>
      <c r="H12" s="20">
        <v>0.31307759279921371</v>
      </c>
      <c r="I12" s="20">
        <v>0.30382162150336711</v>
      </c>
      <c r="J12" s="20">
        <v>0.34781537459284689</v>
      </c>
      <c r="K12" s="20">
        <v>0.3387233226163075</v>
      </c>
      <c r="L12" s="20">
        <v>0.38437803666037779</v>
      </c>
      <c r="N12" s="20">
        <v>0.36379207878475522</v>
      </c>
      <c r="O12" s="20">
        <v>0.2441229873761952</v>
      </c>
      <c r="P12" s="20">
        <v>0.31028805620717043</v>
      </c>
      <c r="Q12" s="20">
        <v>0.36110147089686889</v>
      </c>
      <c r="R12" s="20">
        <v>0.34807559398743548</v>
      </c>
      <c r="S12" s="20">
        <v>0.29971251310516361</v>
      </c>
      <c r="T12" s="20">
        <v>0.39580971464845388</v>
      </c>
      <c r="U12" s="20">
        <v>0.29245107828702399</v>
      </c>
      <c r="V12" s="20">
        <v>0.29703835776952647</v>
      </c>
      <c r="W12" s="20">
        <v>0.32049157368892373</v>
      </c>
      <c r="X12" s="20">
        <v>0.31428071354477721</v>
      </c>
      <c r="Y12" s="20">
        <v>0.37953569212008748</v>
      </c>
      <c r="AA12" s="20">
        <v>0.38919558939000992</v>
      </c>
      <c r="AB12" s="20">
        <v>0.32671799094798482</v>
      </c>
      <c r="AC12" s="20">
        <v>0.28738055481009578</v>
      </c>
      <c r="AD12" s="20">
        <v>0.30120623346067971</v>
      </c>
      <c r="AF12" s="20">
        <v>0.37776831192343069</v>
      </c>
      <c r="AG12" s="20">
        <v>0.33189358288431292</v>
      </c>
      <c r="AH12" s="20">
        <v>0.45150278530866511</v>
      </c>
      <c r="AI12" s="20">
        <v>0.2235068851377065</v>
      </c>
      <c r="AJ12" s="20">
        <v>0.26706484221458549</v>
      </c>
      <c r="AK12" s="20">
        <v>0.29578194284945059</v>
      </c>
      <c r="AL12" s="20">
        <v>0.26962991404137049</v>
      </c>
      <c r="AM12" s="20">
        <v>0.32005486505648811</v>
      </c>
      <c r="AO12" s="20">
        <v>0.38849919264917948</v>
      </c>
      <c r="AP12" s="20">
        <v>0.35217754289515302</v>
      </c>
      <c r="AQ12" s="20">
        <v>0.45093559721056231</v>
      </c>
      <c r="AR12" s="20">
        <v>0.27336939750446038</v>
      </c>
      <c r="AS12" s="20">
        <v>0.2872591270300599</v>
      </c>
      <c r="AT12" s="20">
        <v>0.29415546825742511</v>
      </c>
      <c r="AU12" s="20">
        <v>0.26015893119568861</v>
      </c>
      <c r="AV12" s="20">
        <v>0.31809933568746918</v>
      </c>
      <c r="AW12" s="20">
        <v>0.22806621040594729</v>
      </c>
    </row>
    <row r="13" spans="2:49" x14ac:dyDescent="0.35">
      <c r="B13" s="19" t="s">
        <v>64</v>
      </c>
      <c r="C13" s="20">
        <v>0.67686920629162495</v>
      </c>
      <c r="D13" s="20">
        <v>0.65580537755218804</v>
      </c>
      <c r="E13" s="20">
        <v>0.69783393144819095</v>
      </c>
      <c r="G13" s="20">
        <v>0.68942415354037956</v>
      </c>
      <c r="H13" s="20">
        <v>0.68930831703216111</v>
      </c>
      <c r="I13" s="20">
        <v>0.75680908654211232</v>
      </c>
      <c r="J13" s="20">
        <v>0.72411712025910058</v>
      </c>
      <c r="K13" s="20">
        <v>0.70241774599273288</v>
      </c>
      <c r="L13" s="20">
        <v>0.53834852754173668</v>
      </c>
      <c r="N13" s="20">
        <v>0.70271599468578083</v>
      </c>
      <c r="O13" s="20">
        <v>0.68121395237820892</v>
      </c>
      <c r="P13" s="20">
        <v>0.73590725338399854</v>
      </c>
      <c r="Q13" s="20">
        <v>0.68323243806639211</v>
      </c>
      <c r="R13" s="20">
        <v>0.68406943159590217</v>
      </c>
      <c r="S13" s="20">
        <v>0.70190058966585978</v>
      </c>
      <c r="T13" s="20">
        <v>0.59277988224709577</v>
      </c>
      <c r="U13" s="20">
        <v>0.67171075818295112</v>
      </c>
      <c r="V13" s="20">
        <v>0.66688722635188813</v>
      </c>
      <c r="W13" s="20">
        <v>0.66052968963296987</v>
      </c>
      <c r="X13" s="20">
        <v>0.69029508321646948</v>
      </c>
      <c r="Y13" s="20">
        <v>0.68089779840300113</v>
      </c>
      <c r="AA13" s="20">
        <v>0.62992759211893157</v>
      </c>
      <c r="AB13" s="20">
        <v>0.70969908809879889</v>
      </c>
      <c r="AC13" s="20">
        <v>0.65372757688261951</v>
      </c>
      <c r="AD13" s="20">
        <v>0.71630334720123479</v>
      </c>
      <c r="AF13" s="20">
        <v>0.56261010540727896</v>
      </c>
      <c r="AG13" s="20">
        <v>0.74368634687940482</v>
      </c>
      <c r="AH13" s="20">
        <v>0.550670191547037</v>
      </c>
      <c r="AI13" s="20">
        <v>0.61901909955375378</v>
      </c>
      <c r="AJ13" s="20">
        <v>0.61047340713442755</v>
      </c>
      <c r="AK13" s="20">
        <v>0.83973182089215226</v>
      </c>
      <c r="AL13" s="20">
        <v>0.66548877078571356</v>
      </c>
      <c r="AM13" s="20">
        <v>0.73929931963397788</v>
      </c>
      <c r="AO13" s="20">
        <v>0.61694425638646089</v>
      </c>
      <c r="AP13" s="20">
        <v>0.76092109160235888</v>
      </c>
      <c r="AQ13" s="20">
        <v>0.64412138646531358</v>
      </c>
      <c r="AR13" s="20">
        <v>0.69362328812564622</v>
      </c>
      <c r="AS13" s="20">
        <v>0.60429908551168321</v>
      </c>
      <c r="AT13" s="20">
        <v>0.79980869136816268</v>
      </c>
      <c r="AU13" s="20">
        <v>0.70646986225114883</v>
      </c>
      <c r="AV13" s="20">
        <v>0.69568806906892822</v>
      </c>
      <c r="AW13" s="20">
        <v>0.62310430011192608</v>
      </c>
    </row>
    <row r="14" spans="2:49" x14ac:dyDescent="0.35">
      <c r="B14" s="19" t="s">
        <v>65</v>
      </c>
      <c r="C14" s="20">
        <v>0.1439223427313609</v>
      </c>
      <c r="D14" s="20">
        <v>0.13292998766070391</v>
      </c>
      <c r="E14" s="20">
        <v>0.15292162289141731</v>
      </c>
      <c r="G14" s="20">
        <v>0.1606474975380654</v>
      </c>
      <c r="H14" s="20">
        <v>0.12635646054297359</v>
      </c>
      <c r="I14" s="20">
        <v>0.11399989813275201</v>
      </c>
      <c r="J14" s="20">
        <v>0.13163833173150691</v>
      </c>
      <c r="K14" s="20">
        <v>0.14296657897500761</v>
      </c>
      <c r="L14" s="20">
        <v>0.1818644293723502</v>
      </c>
      <c r="N14" s="20">
        <v>9.869774017088119E-2</v>
      </c>
      <c r="O14" s="20">
        <v>7.7689710063614484E-2</v>
      </c>
      <c r="P14" s="20">
        <v>0.1105408769714448</v>
      </c>
      <c r="Q14" s="20">
        <v>9.0698248821090802E-2</v>
      </c>
      <c r="R14" s="20">
        <v>0.1184005860515064</v>
      </c>
      <c r="S14" s="20">
        <v>0.2054419511035441</v>
      </c>
      <c r="T14" s="20">
        <v>0.17066719668067351</v>
      </c>
      <c r="U14" s="20">
        <v>0.1879208408610733</v>
      </c>
      <c r="V14" s="20">
        <v>0.15087131948247909</v>
      </c>
      <c r="W14" s="20">
        <v>0.14623884808744239</v>
      </c>
      <c r="X14" s="20">
        <v>0.15534195115968941</v>
      </c>
      <c r="Y14" s="20">
        <v>0.14112050589574471</v>
      </c>
      <c r="AA14" s="20">
        <v>0.1808440654263494</v>
      </c>
      <c r="AB14" s="20">
        <v>0.14297078674031671</v>
      </c>
      <c r="AC14" s="20">
        <v>0.1139371487856061</v>
      </c>
      <c r="AD14" s="20">
        <v>0.1324303598659676</v>
      </c>
      <c r="AF14" s="20">
        <v>0.1006118042087084</v>
      </c>
      <c r="AG14" s="20">
        <v>0.18518780745096469</v>
      </c>
      <c r="AH14" s="20">
        <v>0.21762222137002449</v>
      </c>
      <c r="AI14" s="20">
        <v>0.39501690409282469</v>
      </c>
      <c r="AJ14" s="20">
        <v>4.4145454259319518E-2</v>
      </c>
      <c r="AK14" s="20">
        <v>0.13415283909727441</v>
      </c>
      <c r="AL14" s="20">
        <v>0.1027252760223047</v>
      </c>
      <c r="AM14" s="20">
        <v>8.8806703214958885E-2</v>
      </c>
      <c r="AO14" s="20">
        <v>0.11067705867885499</v>
      </c>
      <c r="AP14" s="20">
        <v>0.19154793159229699</v>
      </c>
      <c r="AQ14" s="20">
        <v>0.218420081547752</v>
      </c>
      <c r="AR14" s="20">
        <v>0.31703989573406721</v>
      </c>
      <c r="AS14" s="20">
        <v>5.5027011423195153E-2</v>
      </c>
      <c r="AT14" s="20">
        <v>0.13254235718977439</v>
      </c>
      <c r="AU14" s="20">
        <v>6.3793702433763338E-2</v>
      </c>
      <c r="AV14" s="20">
        <v>0.10166159972087351</v>
      </c>
      <c r="AW14" s="20">
        <v>7.4919379327250887E-2</v>
      </c>
    </row>
    <row r="15" spans="2:49" x14ac:dyDescent="0.35">
      <c r="B15" s="19" t="s">
        <v>66</v>
      </c>
      <c r="C15" s="20">
        <v>0.40941384577460321</v>
      </c>
      <c r="D15" s="20">
        <v>0.43118087099001379</v>
      </c>
      <c r="E15" s="20">
        <v>0.38878405858467968</v>
      </c>
      <c r="G15" s="20">
        <v>0.24780236191162641</v>
      </c>
      <c r="H15" s="20">
        <v>0.28338792368255739</v>
      </c>
      <c r="I15" s="20">
        <v>0.36583814843440149</v>
      </c>
      <c r="J15" s="20">
        <v>0.47873307219193589</v>
      </c>
      <c r="K15" s="20">
        <v>0.51992675695040935</v>
      </c>
      <c r="L15" s="20">
        <v>0.52400416813567963</v>
      </c>
      <c r="N15" s="20">
        <v>0.39140101285972889</v>
      </c>
      <c r="O15" s="20">
        <v>0.48417091503704868</v>
      </c>
      <c r="P15" s="20">
        <v>0.42838031803987298</v>
      </c>
      <c r="Q15" s="20">
        <v>0.44641788048406761</v>
      </c>
      <c r="R15" s="20">
        <v>0.4082078479281151</v>
      </c>
      <c r="S15" s="20">
        <v>0.44903439145110119</v>
      </c>
      <c r="T15" s="20">
        <v>0.45256197209340832</v>
      </c>
      <c r="U15" s="20">
        <v>0.43164845410973202</v>
      </c>
      <c r="V15" s="20">
        <v>0.3089886197774106</v>
      </c>
      <c r="W15" s="20">
        <v>0.43396100006074412</v>
      </c>
      <c r="X15" s="20">
        <v>0.37053214564324188</v>
      </c>
      <c r="Y15" s="20">
        <v>0.44108218717640862</v>
      </c>
      <c r="AA15" s="20">
        <v>0.32463074181163321</v>
      </c>
      <c r="AB15" s="20">
        <v>0.37964453156176109</v>
      </c>
      <c r="AC15" s="20">
        <v>0.45959295168255287</v>
      </c>
      <c r="AD15" s="20">
        <v>0.48727374898076481</v>
      </c>
      <c r="AF15" s="20">
        <v>0.52351173220093339</v>
      </c>
      <c r="AG15" s="20">
        <v>0.28839466441300032</v>
      </c>
      <c r="AH15" s="20">
        <v>0.26220226903219113</v>
      </c>
      <c r="AI15" s="20">
        <v>0.21071248727662231</v>
      </c>
      <c r="AJ15" s="20">
        <v>0.72864441916326972</v>
      </c>
      <c r="AK15" s="20">
        <v>0.26380017810599388</v>
      </c>
      <c r="AL15" s="20">
        <v>0.35335662591642403</v>
      </c>
      <c r="AM15" s="20">
        <v>0.43738820496380232</v>
      </c>
      <c r="AO15" s="20">
        <v>0.48067444719198438</v>
      </c>
      <c r="AP15" s="20">
        <v>0.22821409647518839</v>
      </c>
      <c r="AQ15" s="20">
        <v>0.2113678501343528</v>
      </c>
      <c r="AR15" s="20">
        <v>0.16805215480492189</v>
      </c>
      <c r="AS15" s="20">
        <v>0.7252687755661793</v>
      </c>
      <c r="AT15" s="20">
        <v>0.27962561838862238</v>
      </c>
      <c r="AU15" s="20">
        <v>0.46391615347890652</v>
      </c>
      <c r="AV15" s="20">
        <v>0.42339326439257902</v>
      </c>
      <c r="AW15" s="20">
        <v>0.54179436906392264</v>
      </c>
    </row>
    <row r="16" spans="2:49" x14ac:dyDescent="0.35">
      <c r="B16" s="19" t="s">
        <v>67</v>
      </c>
      <c r="C16" s="20">
        <v>0.1014319305983552</v>
      </c>
      <c r="D16" s="20">
        <v>0.1067442991591116</v>
      </c>
      <c r="E16" s="20">
        <v>9.6176197227021171E-2</v>
      </c>
      <c r="G16" s="20">
        <v>0.1381573514330805</v>
      </c>
      <c r="H16" s="20">
        <v>0.1006255138301365</v>
      </c>
      <c r="I16" s="20">
        <v>0.1235909673394785</v>
      </c>
      <c r="J16" s="20">
        <v>7.4224767604319702E-2</v>
      </c>
      <c r="K16" s="20">
        <v>9.8124528574603881E-2</v>
      </c>
      <c r="L16" s="20">
        <v>8.3937472253612463E-2</v>
      </c>
      <c r="N16" s="20">
        <v>0.13462892732039161</v>
      </c>
      <c r="O16" s="20">
        <v>0.10243172551117601</v>
      </c>
      <c r="P16" s="20">
        <v>0.1162278323520566</v>
      </c>
      <c r="Q16" s="20">
        <v>6.7361629966624592E-2</v>
      </c>
      <c r="R16" s="20">
        <v>0.12116693357918901</v>
      </c>
      <c r="S16" s="20">
        <v>7.5065353329443182E-2</v>
      </c>
      <c r="T16" s="20">
        <v>0.1003260859997664</v>
      </c>
      <c r="U16" s="20">
        <v>0.116113823145191</v>
      </c>
      <c r="V16" s="20">
        <v>0.1117050397804467</v>
      </c>
      <c r="W16" s="20">
        <v>9.8386445135969433E-2</v>
      </c>
      <c r="X16" s="20">
        <v>9.1432054815080085E-2</v>
      </c>
      <c r="Y16" s="20">
        <v>5.7595830176265628E-2</v>
      </c>
      <c r="AA16" s="20">
        <v>0.12362697692066529</v>
      </c>
      <c r="AB16" s="20">
        <v>9.5778472066842674E-2</v>
      </c>
      <c r="AC16" s="20">
        <v>9.9494676439492488E-2</v>
      </c>
      <c r="AD16" s="20">
        <v>8.5766565091398905E-2</v>
      </c>
      <c r="AF16" s="20">
        <v>8.7657921901491645E-2</v>
      </c>
      <c r="AG16" s="20">
        <v>0.11752778591399871</v>
      </c>
      <c r="AH16" s="20">
        <v>0.14145953677897061</v>
      </c>
      <c r="AI16" s="20">
        <v>0.10188249047758401</v>
      </c>
      <c r="AJ16" s="20">
        <v>4.3065242716963117E-2</v>
      </c>
      <c r="AK16" s="20">
        <v>0.2211094821244069</v>
      </c>
      <c r="AL16" s="20">
        <v>0.1497565672317509</v>
      </c>
      <c r="AM16" s="20">
        <v>8.9416361481447174E-2</v>
      </c>
      <c r="AO16" s="20">
        <v>7.4977055534362569E-2</v>
      </c>
      <c r="AP16" s="20">
        <v>0.12839265796382371</v>
      </c>
      <c r="AQ16" s="20">
        <v>0.1455092319732684</v>
      </c>
      <c r="AR16" s="20">
        <v>0.14663553312833991</v>
      </c>
      <c r="AS16" s="20">
        <v>5.0519749292209211E-2</v>
      </c>
      <c r="AT16" s="20">
        <v>0.2217673174820434</v>
      </c>
      <c r="AU16" s="20">
        <v>8.2718854105968576E-2</v>
      </c>
      <c r="AV16" s="20">
        <v>9.8274309629826792E-2</v>
      </c>
      <c r="AW16" s="20">
        <v>5.1912946729227097E-2</v>
      </c>
    </row>
    <row r="17" spans="2:49" x14ac:dyDescent="0.35">
      <c r="B17" s="19" t="s">
        <v>68</v>
      </c>
      <c r="C17" s="20">
        <v>0.18673565303731521</v>
      </c>
      <c r="D17" s="20">
        <v>0.18663853344035239</v>
      </c>
      <c r="E17" s="20">
        <v>0.18635790461793461</v>
      </c>
      <c r="G17" s="20">
        <v>0.250323138653476</v>
      </c>
      <c r="H17" s="20">
        <v>0.2207830605767922</v>
      </c>
      <c r="I17" s="20">
        <v>0.1994045084770518</v>
      </c>
      <c r="J17" s="20">
        <v>0.1980416025026121</v>
      </c>
      <c r="K17" s="20">
        <v>0.1613462559122428</v>
      </c>
      <c r="L17" s="20">
        <v>0.1145627796070183</v>
      </c>
      <c r="N17" s="20">
        <v>0.15191289357196749</v>
      </c>
      <c r="O17" s="20">
        <v>0.1209501384663848</v>
      </c>
      <c r="P17" s="20">
        <v>0.14419606521000319</v>
      </c>
      <c r="Q17" s="20">
        <v>0.18134352163491199</v>
      </c>
      <c r="R17" s="20">
        <v>0.17342274280418421</v>
      </c>
      <c r="S17" s="20">
        <v>0.1469785681997122</v>
      </c>
      <c r="T17" s="20">
        <v>0.20395589615758561</v>
      </c>
      <c r="U17" s="20">
        <v>0.20447819240053269</v>
      </c>
      <c r="V17" s="20">
        <v>0.26634401545128311</v>
      </c>
      <c r="W17" s="20">
        <v>0.197096592332414</v>
      </c>
      <c r="X17" s="20">
        <v>0.15972950456500309</v>
      </c>
      <c r="Y17" s="20">
        <v>0.1750917343039507</v>
      </c>
      <c r="AA17" s="20">
        <v>0.15798206234427259</v>
      </c>
      <c r="AB17" s="20">
        <v>0.1703513640284007</v>
      </c>
      <c r="AC17" s="20">
        <v>0.23489776737991011</v>
      </c>
      <c r="AD17" s="20">
        <v>0.19382196701216281</v>
      </c>
      <c r="AF17" s="20">
        <v>0.14958552044126949</v>
      </c>
      <c r="AG17" s="20">
        <v>0.16618935090159839</v>
      </c>
      <c r="AH17" s="20">
        <v>0.16253058204695711</v>
      </c>
      <c r="AI17" s="20">
        <v>0.21544449466158971</v>
      </c>
      <c r="AJ17" s="20">
        <v>0.24768565664253281</v>
      </c>
      <c r="AK17" s="20">
        <v>0.14963776266601081</v>
      </c>
      <c r="AL17" s="20">
        <v>0.37156015591703928</v>
      </c>
      <c r="AM17" s="20">
        <v>0.20196663344071669</v>
      </c>
      <c r="AO17" s="20">
        <v>0.15582281368522591</v>
      </c>
      <c r="AP17" s="20">
        <v>0.1843459171525367</v>
      </c>
      <c r="AQ17" s="20">
        <v>0.17631242838973829</v>
      </c>
      <c r="AR17" s="20">
        <v>0.20245079485216699</v>
      </c>
      <c r="AS17" s="20">
        <v>0.19780926762632181</v>
      </c>
      <c r="AT17" s="20">
        <v>0.16173268887338221</v>
      </c>
      <c r="AU17" s="20">
        <v>0.18899195275622971</v>
      </c>
      <c r="AV17" s="20">
        <v>0.22666265558308721</v>
      </c>
      <c r="AW17" s="20">
        <v>0.185137509101749</v>
      </c>
    </row>
    <row r="18" spans="2:49" x14ac:dyDescent="0.35">
      <c r="B18" s="19" t="s">
        <v>69</v>
      </c>
      <c r="C18" s="20">
        <v>0.15918880366030849</v>
      </c>
      <c r="D18" s="20">
        <v>0.1503783944359052</v>
      </c>
      <c r="E18" s="20">
        <v>0.16649611368493061</v>
      </c>
      <c r="G18" s="20">
        <v>0.23592768427988439</v>
      </c>
      <c r="H18" s="20">
        <v>0.2214976235195221</v>
      </c>
      <c r="I18" s="20">
        <v>0.16453839174134041</v>
      </c>
      <c r="J18" s="20">
        <v>0.13582123871207041</v>
      </c>
      <c r="K18" s="20">
        <v>0.13047483779178731</v>
      </c>
      <c r="L18" s="20">
        <v>9.144249107893819E-2</v>
      </c>
      <c r="N18" s="20">
        <v>0.13250496309688289</v>
      </c>
      <c r="O18" s="20">
        <v>0.28313453639487862</v>
      </c>
      <c r="P18" s="20">
        <v>0.13537807408353589</v>
      </c>
      <c r="Q18" s="20">
        <v>0.10308244228487159</v>
      </c>
      <c r="R18" s="20">
        <v>0.17087119828218031</v>
      </c>
      <c r="S18" s="20">
        <v>0.14346947727328449</v>
      </c>
      <c r="T18" s="20">
        <v>8.5237879753331594E-2</v>
      </c>
      <c r="U18" s="20">
        <v>0.1717115445297534</v>
      </c>
      <c r="V18" s="20">
        <v>0.23730056638191191</v>
      </c>
      <c r="W18" s="20">
        <v>0.12544120219012739</v>
      </c>
      <c r="X18" s="20">
        <v>0.22001532588790901</v>
      </c>
      <c r="Y18" s="20">
        <v>0.100740675704051</v>
      </c>
      <c r="AA18" s="20">
        <v>0.16826808131859811</v>
      </c>
      <c r="AB18" s="20">
        <v>0.14389365967183379</v>
      </c>
      <c r="AC18" s="20">
        <v>0.15550915926113601</v>
      </c>
      <c r="AD18" s="20">
        <v>0.16747871361953071</v>
      </c>
      <c r="AF18" s="20">
        <v>0.1099185072669871</v>
      </c>
      <c r="AG18" s="20">
        <v>0.20231644633033119</v>
      </c>
      <c r="AH18" s="20">
        <v>0.1019234956637291</v>
      </c>
      <c r="AI18" s="20">
        <v>0.21500316619689891</v>
      </c>
      <c r="AJ18" s="20">
        <v>7.5365208588205002E-2</v>
      </c>
      <c r="AK18" s="20">
        <v>0.15460196393484349</v>
      </c>
      <c r="AL18" s="20">
        <v>6.0231949530145372E-2</v>
      </c>
      <c r="AM18" s="20">
        <v>0.196401515592068</v>
      </c>
      <c r="AO18" s="20">
        <v>0.12404184987226501</v>
      </c>
      <c r="AP18" s="20">
        <v>0.21895914221313481</v>
      </c>
      <c r="AQ18" s="20">
        <v>0.15714696620911731</v>
      </c>
      <c r="AR18" s="20">
        <v>0.246364906337734</v>
      </c>
      <c r="AS18" s="20">
        <v>8.9819040249019363E-2</v>
      </c>
      <c r="AT18" s="20">
        <v>0.1825338515737657</v>
      </c>
      <c r="AU18" s="20">
        <v>0.20112814964546541</v>
      </c>
      <c r="AV18" s="20">
        <v>7.360004570375428E-2</v>
      </c>
      <c r="AW18" s="20">
        <v>0.16985530020826961</v>
      </c>
    </row>
    <row r="19" spans="2:49" x14ac:dyDescent="0.35">
      <c r="B19" s="19" t="s">
        <v>70</v>
      </c>
      <c r="C19" s="20">
        <v>0.1504597990252711</v>
      </c>
      <c r="D19" s="20">
        <v>0.1645357888634188</v>
      </c>
      <c r="E19" s="20">
        <v>0.13669225040695099</v>
      </c>
      <c r="G19" s="20">
        <v>0.17477583140479849</v>
      </c>
      <c r="H19" s="20">
        <v>0.24286364771410271</v>
      </c>
      <c r="I19" s="20">
        <v>0.15115241075729449</v>
      </c>
      <c r="J19" s="20">
        <v>0.1108082252802753</v>
      </c>
      <c r="K19" s="20">
        <v>0.1126192827399379</v>
      </c>
      <c r="L19" s="20">
        <v>0.11614561099422301</v>
      </c>
      <c r="N19" s="20">
        <v>0.15648863233994509</v>
      </c>
      <c r="O19" s="20">
        <v>4.6311638722399052E-2</v>
      </c>
      <c r="P19" s="20">
        <v>0.16808135428990501</v>
      </c>
      <c r="Q19" s="20">
        <v>0.1865229134989749</v>
      </c>
      <c r="R19" s="20">
        <v>0.16215683112737839</v>
      </c>
      <c r="S19" s="20">
        <v>8.2191608976068309E-2</v>
      </c>
      <c r="T19" s="20">
        <v>0.1644225516022326</v>
      </c>
      <c r="U19" s="20">
        <v>0.1403159561279739</v>
      </c>
      <c r="V19" s="20">
        <v>0.1819389411851787</v>
      </c>
      <c r="W19" s="20">
        <v>0.17961909919714711</v>
      </c>
      <c r="X19" s="20">
        <v>0.1217903411122475</v>
      </c>
      <c r="Y19" s="20">
        <v>0.13314107467440031</v>
      </c>
      <c r="AA19" s="20">
        <v>0.17693693794739421</v>
      </c>
      <c r="AB19" s="20">
        <v>0.15311868846269869</v>
      </c>
      <c r="AC19" s="20">
        <v>0.14598075263443369</v>
      </c>
      <c r="AD19" s="20">
        <v>0.1229906587641523</v>
      </c>
      <c r="AF19" s="20">
        <v>0.1583409686744095</v>
      </c>
      <c r="AG19" s="20">
        <v>0.15213905831009281</v>
      </c>
      <c r="AH19" s="20">
        <v>9.2662472552454911E-2</v>
      </c>
      <c r="AI19" s="20">
        <v>0.13571061268431789</v>
      </c>
      <c r="AJ19" s="20">
        <v>0.13771260515076039</v>
      </c>
      <c r="AK19" s="20">
        <v>0.16777432313482421</v>
      </c>
      <c r="AL19" s="20">
        <v>0.2270658032914436</v>
      </c>
      <c r="AM19" s="20">
        <v>0.16347951969984181</v>
      </c>
      <c r="AO19" s="20">
        <v>0.1709770833175136</v>
      </c>
      <c r="AP19" s="20">
        <v>0.14674486350331931</v>
      </c>
      <c r="AQ19" s="20">
        <v>0.11002315376210051</v>
      </c>
      <c r="AR19" s="20">
        <v>0.131969092743913</v>
      </c>
      <c r="AS19" s="20">
        <v>0.17158583959807969</v>
      </c>
      <c r="AT19" s="20">
        <v>0.1245586362007067</v>
      </c>
      <c r="AU19" s="20">
        <v>0.13641206828996899</v>
      </c>
      <c r="AV19" s="20">
        <v>0.1673785515317153</v>
      </c>
      <c r="AW19" s="20">
        <v>0.11044287889722169</v>
      </c>
    </row>
    <row r="20" spans="2:49" x14ac:dyDescent="0.35">
      <c r="B20" s="19" t="s">
        <v>71</v>
      </c>
      <c r="C20" s="20">
        <v>9.212847033441586E-2</v>
      </c>
      <c r="D20" s="20">
        <v>8.1177735169491644E-2</v>
      </c>
      <c r="E20" s="20">
        <v>0.1033772687561791</v>
      </c>
      <c r="G20" s="20">
        <v>7.5218122309581928E-2</v>
      </c>
      <c r="H20" s="20">
        <v>0.10276403572165239</v>
      </c>
      <c r="I20" s="20">
        <v>8.8445819899691469E-2</v>
      </c>
      <c r="J20" s="20">
        <v>9.6781764011540289E-2</v>
      </c>
      <c r="K20" s="20">
        <v>7.7785277460581337E-2</v>
      </c>
      <c r="L20" s="20">
        <v>0.1036251333860565</v>
      </c>
      <c r="N20" s="20">
        <v>6.9318890911089004E-2</v>
      </c>
      <c r="O20" s="20">
        <v>9.7783102048308659E-2</v>
      </c>
      <c r="P20" s="20">
        <v>8.6614439778191221E-2</v>
      </c>
      <c r="Q20" s="20">
        <v>4.5196554485487872E-2</v>
      </c>
      <c r="R20" s="20">
        <v>0.1085807259159674</v>
      </c>
      <c r="S20" s="20">
        <v>0.1070132080760566</v>
      </c>
      <c r="T20" s="20">
        <v>0.1003125016364067</v>
      </c>
      <c r="U20" s="20">
        <v>0.1044187493279666</v>
      </c>
      <c r="V20" s="20">
        <v>7.6224687960565557E-2</v>
      </c>
      <c r="W20" s="20">
        <v>8.365869486780704E-2</v>
      </c>
      <c r="X20" s="20">
        <v>0.1226377384966484</v>
      </c>
      <c r="Y20" s="20">
        <v>9.5000045930971305E-2</v>
      </c>
      <c r="AA20" s="20">
        <v>7.6338080082944321E-2</v>
      </c>
      <c r="AB20" s="20">
        <v>9.7376118168263304E-2</v>
      </c>
      <c r="AC20" s="20">
        <v>0.12073074405739399</v>
      </c>
      <c r="AD20" s="20">
        <v>7.9233833407402685E-2</v>
      </c>
      <c r="AF20" s="20">
        <v>8.6135046392334894E-2</v>
      </c>
      <c r="AG20" s="20">
        <v>8.34750095571926E-2</v>
      </c>
      <c r="AH20" s="20">
        <v>5.9757373054042398E-2</v>
      </c>
      <c r="AI20" s="20">
        <v>7.5561246814654898E-2</v>
      </c>
      <c r="AJ20" s="20">
        <v>0.1756075223984338</v>
      </c>
      <c r="AK20" s="20">
        <v>7.864057859060164E-2</v>
      </c>
      <c r="AL20" s="20">
        <v>8.5159017740990481E-2</v>
      </c>
      <c r="AM20" s="20">
        <v>7.462588724912457E-2</v>
      </c>
      <c r="AO20" s="20">
        <v>8.8839210404364224E-2</v>
      </c>
      <c r="AP20" s="20">
        <v>5.2226327018171911E-2</v>
      </c>
      <c r="AQ20" s="20">
        <v>5.4772036258081379E-2</v>
      </c>
      <c r="AR20" s="20">
        <v>6.3183133894011659E-2</v>
      </c>
      <c r="AS20" s="20">
        <v>0.15237939183904881</v>
      </c>
      <c r="AT20" s="20">
        <v>8.5146602064493412E-2</v>
      </c>
      <c r="AU20" s="20">
        <v>0.12215594076251809</v>
      </c>
      <c r="AV20" s="20">
        <v>0.1076189705184704</v>
      </c>
      <c r="AW20" s="20">
        <v>0.1130346156868528</v>
      </c>
    </row>
    <row r="21" spans="2:49" ht="29" x14ac:dyDescent="0.35">
      <c r="B21" s="19" t="s">
        <v>72</v>
      </c>
      <c r="C21" s="20">
        <v>0.1167478542667954</v>
      </c>
      <c r="D21" s="20">
        <v>0.121582116788906</v>
      </c>
      <c r="E21" s="20">
        <v>0.1126632698449129</v>
      </c>
      <c r="G21" s="20">
        <v>6.7163293236308055E-2</v>
      </c>
      <c r="H21" s="20">
        <v>7.8450248935668029E-2</v>
      </c>
      <c r="I21" s="20">
        <v>7.4084175637001065E-2</v>
      </c>
      <c r="J21" s="20">
        <v>0.10681446166474411</v>
      </c>
      <c r="K21" s="20">
        <v>0.14138713645631679</v>
      </c>
      <c r="L21" s="20">
        <v>0.2067449181026044</v>
      </c>
      <c r="N21" s="20">
        <v>0.1432285965158473</v>
      </c>
      <c r="O21" s="20">
        <v>0.1226419188142833</v>
      </c>
      <c r="P21" s="20">
        <v>0.14651828493775709</v>
      </c>
      <c r="Q21" s="20">
        <v>0.13729388551691349</v>
      </c>
      <c r="R21" s="20">
        <v>0.123041930941198</v>
      </c>
      <c r="S21" s="20">
        <v>0.14980411569752369</v>
      </c>
      <c r="T21" s="20">
        <v>9.2883627918961431E-2</v>
      </c>
      <c r="U21" s="20">
        <v>6.5202188434854813E-2</v>
      </c>
      <c r="V21" s="20">
        <v>0.1112820693275917</v>
      </c>
      <c r="W21" s="20">
        <v>0.12750528553152371</v>
      </c>
      <c r="X21" s="20">
        <v>0.1067787591409724</v>
      </c>
      <c r="Y21" s="20">
        <v>9.7433588237905391E-2</v>
      </c>
      <c r="AA21" s="20">
        <v>0.15467185536892039</v>
      </c>
      <c r="AB21" s="20">
        <v>0.13729363052112181</v>
      </c>
      <c r="AC21" s="20">
        <v>8.0108513715109381E-2</v>
      </c>
      <c r="AD21" s="20">
        <v>8.635077104052015E-2</v>
      </c>
      <c r="AF21" s="20">
        <v>0.20049010729013489</v>
      </c>
      <c r="AG21" s="20">
        <v>8.5778988819426971E-2</v>
      </c>
      <c r="AH21" s="20">
        <v>0.13498675430516449</v>
      </c>
      <c r="AI21" s="20">
        <v>8.6085500823025074E-2</v>
      </c>
      <c r="AJ21" s="20">
        <v>0.14149413090847851</v>
      </c>
      <c r="AK21" s="20">
        <v>0.10860881227983341</v>
      </c>
      <c r="AL21" s="20">
        <v>0.1163329676592242</v>
      </c>
      <c r="AM21" s="20">
        <v>8.5871737081845326E-2</v>
      </c>
      <c r="AO21" s="20">
        <v>0.18084780082602681</v>
      </c>
      <c r="AP21" s="20">
        <v>5.6076408537989217E-2</v>
      </c>
      <c r="AQ21" s="20">
        <v>8.7231885548787177E-2</v>
      </c>
      <c r="AR21" s="20">
        <v>6.0589458904600123E-2</v>
      </c>
      <c r="AS21" s="20">
        <v>0.14915483085142101</v>
      </c>
      <c r="AT21" s="20">
        <v>0.1091488515966043</v>
      </c>
      <c r="AU21" s="20">
        <v>0.1158162320749074</v>
      </c>
      <c r="AV21" s="20">
        <v>0.1696036223808422</v>
      </c>
      <c r="AW21" s="20">
        <v>0.1714799482959212</v>
      </c>
    </row>
    <row r="22" spans="2:49" ht="29" x14ac:dyDescent="0.35">
      <c r="B22" s="19" t="s">
        <v>73</v>
      </c>
      <c r="C22" s="20">
        <v>5.1746044945281101E-2</v>
      </c>
      <c r="D22" s="20">
        <v>5.5750401980025392E-2</v>
      </c>
      <c r="E22" s="20">
        <v>4.7412885347709897E-2</v>
      </c>
      <c r="G22" s="20">
        <v>8.6511824996611017E-2</v>
      </c>
      <c r="H22" s="20">
        <v>9.1055813669571842E-2</v>
      </c>
      <c r="I22" s="20">
        <v>8.7614215847237817E-2</v>
      </c>
      <c r="J22" s="20">
        <v>3.2247911799484962E-2</v>
      </c>
      <c r="K22" s="20">
        <v>1.657222352507455E-2</v>
      </c>
      <c r="L22" s="20">
        <v>7.1314864817447901E-3</v>
      </c>
      <c r="N22" s="20">
        <v>3.039075175143505E-2</v>
      </c>
      <c r="O22" s="20">
        <v>3.0993749891364369E-2</v>
      </c>
      <c r="P22" s="20">
        <v>2.8043653519768869E-2</v>
      </c>
      <c r="Q22" s="20">
        <v>2.3687116055846419E-2</v>
      </c>
      <c r="R22" s="20">
        <v>4.7237064950560848E-2</v>
      </c>
      <c r="S22" s="20">
        <v>4.0869115850434443E-2</v>
      </c>
      <c r="T22" s="20">
        <v>5.7367043473052812E-2</v>
      </c>
      <c r="U22" s="20">
        <v>6.417693046318651E-2</v>
      </c>
      <c r="V22" s="20">
        <v>9.5805280659350775E-2</v>
      </c>
      <c r="W22" s="20">
        <v>3.1690872243550917E-2</v>
      </c>
      <c r="X22" s="20">
        <v>3.2263523990481047E-2</v>
      </c>
      <c r="Y22" s="20">
        <v>8.1841852695587414E-2</v>
      </c>
      <c r="AA22" s="20">
        <v>4.23405981202934E-2</v>
      </c>
      <c r="AB22" s="20">
        <v>6.2322946608838727E-2</v>
      </c>
      <c r="AC22" s="20">
        <v>6.4881114794279715E-2</v>
      </c>
      <c r="AD22" s="20">
        <v>3.9724165110071152E-2</v>
      </c>
      <c r="AF22" s="20">
        <v>3.6889629232401439E-2</v>
      </c>
      <c r="AG22" s="20">
        <v>6.4522077770157615E-2</v>
      </c>
      <c r="AH22" s="20">
        <v>5.5689924106156363E-2</v>
      </c>
      <c r="AI22" s="20">
        <v>0.1012341535012784</v>
      </c>
      <c r="AJ22" s="20">
        <v>2.1673523847656879E-2</v>
      </c>
      <c r="AK22" s="20">
        <v>5.8510825116467019E-2</v>
      </c>
      <c r="AL22" s="20">
        <v>6.0792143273447591E-2</v>
      </c>
      <c r="AM22" s="20">
        <v>4.5966364709447087E-2</v>
      </c>
      <c r="AO22" s="20">
        <v>4.1508985343343942E-2</v>
      </c>
      <c r="AP22" s="20">
        <v>7.7568027432153894E-2</v>
      </c>
      <c r="AQ22" s="20">
        <v>6.6783745706032752E-2</v>
      </c>
      <c r="AR22" s="20">
        <v>8.6326820686434949E-2</v>
      </c>
      <c r="AS22" s="20">
        <v>2.553073282297973E-2</v>
      </c>
      <c r="AT22" s="20">
        <v>3.2343043895956068E-2</v>
      </c>
      <c r="AU22" s="20">
        <v>2.963764639531517E-2</v>
      </c>
      <c r="AV22" s="20">
        <v>3.3613481995025021E-2</v>
      </c>
      <c r="AW22" s="20">
        <v>3.3383806466637529E-2</v>
      </c>
    </row>
    <row r="23" spans="2:49" x14ac:dyDescent="0.35">
      <c r="B23" s="19" t="s">
        <v>74</v>
      </c>
      <c r="C23" s="20">
        <v>3.1193457884706299E-2</v>
      </c>
      <c r="D23" s="20">
        <v>3.3899071103920493E-2</v>
      </c>
      <c r="E23" s="20">
        <v>2.871625681739659E-2</v>
      </c>
      <c r="G23" s="20">
        <v>3.0586110632894219E-2</v>
      </c>
      <c r="H23" s="20">
        <v>3.7246824886585442E-2</v>
      </c>
      <c r="I23" s="20">
        <v>3.613273681459582E-2</v>
      </c>
      <c r="J23" s="20">
        <v>1.0588740348181721E-2</v>
      </c>
      <c r="K23" s="20">
        <v>2.3015385052220418E-2</v>
      </c>
      <c r="L23" s="20">
        <v>4.4824049682947981E-2</v>
      </c>
      <c r="N23" s="20">
        <v>2.0638193764355491E-2</v>
      </c>
      <c r="O23" s="20">
        <v>4.5650415195987039E-2</v>
      </c>
      <c r="P23" s="20">
        <v>1.983684717479442E-2</v>
      </c>
      <c r="Q23" s="20">
        <v>5.3201588686668223E-2</v>
      </c>
      <c r="R23" s="20">
        <v>2.4933602567485589E-2</v>
      </c>
      <c r="S23" s="20">
        <v>1.8304503341607069E-2</v>
      </c>
      <c r="T23" s="20">
        <v>4.8168254434710248E-2</v>
      </c>
      <c r="U23" s="20">
        <v>1.5842272429467681E-2</v>
      </c>
      <c r="V23" s="20">
        <v>2.2442997425599971E-2</v>
      </c>
      <c r="W23" s="20">
        <v>6.0918625628317527E-2</v>
      </c>
      <c r="X23" s="20">
        <v>2.6259362488383391E-2</v>
      </c>
      <c r="Y23" s="20">
        <v>2.9605007016242298E-2</v>
      </c>
      <c r="AA23" s="20">
        <v>3.4509751386179878E-2</v>
      </c>
      <c r="AB23" s="20">
        <v>2.742354493206943E-2</v>
      </c>
      <c r="AC23" s="20">
        <v>2.9727169739025401E-2</v>
      </c>
      <c r="AD23" s="20">
        <v>3.3045638522583597E-2</v>
      </c>
      <c r="AF23" s="20">
        <v>5.4183252828835633E-2</v>
      </c>
      <c r="AG23" s="20">
        <v>3.1807146562106217E-2</v>
      </c>
      <c r="AH23" s="20">
        <v>5.5388019110989728E-2</v>
      </c>
      <c r="AI23" s="20">
        <v>2.9615142996368232E-2</v>
      </c>
      <c r="AJ23" s="20">
        <v>2.3927015982337409E-2</v>
      </c>
      <c r="AK23" s="20">
        <v>0</v>
      </c>
      <c r="AL23" s="20">
        <v>0</v>
      </c>
      <c r="AM23" s="20">
        <v>1.493281208617353E-2</v>
      </c>
      <c r="AO23" s="20">
        <v>4.8626988081552747E-2</v>
      </c>
      <c r="AP23" s="20">
        <v>3.6563489052687012E-2</v>
      </c>
      <c r="AQ23" s="20">
        <v>3.5065983297672361E-2</v>
      </c>
      <c r="AR23" s="20">
        <v>2.5134800210258761E-2</v>
      </c>
      <c r="AS23" s="20">
        <v>2.2774322644103829E-2</v>
      </c>
      <c r="AT23" s="20">
        <v>0</v>
      </c>
      <c r="AU23" s="20">
        <v>0</v>
      </c>
      <c r="AV23" s="20">
        <v>3.7010168645558311E-2</v>
      </c>
      <c r="AW23" s="20">
        <v>3.2648563826105891E-2</v>
      </c>
    </row>
    <row r="24" spans="2:49" ht="29" x14ac:dyDescent="0.35">
      <c r="B24" s="19" t="s">
        <v>75</v>
      </c>
      <c r="C24" s="20">
        <v>3.4375128638309667E-2</v>
      </c>
      <c r="D24" s="20">
        <v>2.7851535326015728E-2</v>
      </c>
      <c r="E24" s="20">
        <v>4.014779820396059E-2</v>
      </c>
      <c r="G24" s="20">
        <v>9.0071967431880298E-2</v>
      </c>
      <c r="H24" s="20">
        <v>4.409810508590558E-2</v>
      </c>
      <c r="I24" s="20">
        <v>3.956276979276227E-2</v>
      </c>
      <c r="J24" s="20">
        <v>1.8233655987899951E-2</v>
      </c>
      <c r="K24" s="20">
        <v>1.5982977989239311E-2</v>
      </c>
      <c r="L24" s="20">
        <v>1.0701787469074461E-2</v>
      </c>
      <c r="N24" s="20">
        <v>3.0554376920893949E-2</v>
      </c>
      <c r="O24" s="20">
        <v>0</v>
      </c>
      <c r="P24" s="20">
        <v>9.6067955765380755E-3</v>
      </c>
      <c r="Q24" s="20">
        <v>0</v>
      </c>
      <c r="R24" s="20">
        <v>3.7861077277617852E-2</v>
      </c>
      <c r="S24" s="20">
        <v>2.8196642159947959E-2</v>
      </c>
      <c r="T24" s="20">
        <v>5.7899732664191912E-2</v>
      </c>
      <c r="U24" s="20">
        <v>4.3719649225916257E-2</v>
      </c>
      <c r="V24" s="20">
        <v>3.9722797325145297E-2</v>
      </c>
      <c r="W24" s="20">
        <v>2.3540393421885668E-2</v>
      </c>
      <c r="X24" s="20">
        <v>6.6605962308754235E-2</v>
      </c>
      <c r="Y24" s="20">
        <v>3.111035596279161E-2</v>
      </c>
      <c r="AA24" s="20">
        <v>3.2162364788687642E-2</v>
      </c>
      <c r="AB24" s="20">
        <v>3.5468673603115078E-2</v>
      </c>
      <c r="AC24" s="20">
        <v>5.5700101425210452E-2</v>
      </c>
      <c r="AD24" s="20">
        <v>1.7119201693142981E-2</v>
      </c>
      <c r="AF24" s="20">
        <v>1.8490425307551819E-2</v>
      </c>
      <c r="AG24" s="20">
        <v>2.8136020552971919E-2</v>
      </c>
      <c r="AH24" s="20">
        <v>4.5485420121430788E-2</v>
      </c>
      <c r="AI24" s="20">
        <v>7.7440843386463745E-2</v>
      </c>
      <c r="AJ24" s="20">
        <v>2.026708267842698E-2</v>
      </c>
      <c r="AK24" s="20">
        <v>3.856990244407188E-2</v>
      </c>
      <c r="AL24" s="20">
        <v>0</v>
      </c>
      <c r="AM24" s="20">
        <v>5.5104839269144161E-2</v>
      </c>
      <c r="AO24" s="20">
        <v>1.88181856350506E-2</v>
      </c>
      <c r="AP24" s="20">
        <v>3.7803927722085379E-2</v>
      </c>
      <c r="AQ24" s="20">
        <v>5.5652986137074888E-2</v>
      </c>
      <c r="AR24" s="20">
        <v>8.011605895015074E-2</v>
      </c>
      <c r="AS24" s="20">
        <v>1.9356270265308589E-2</v>
      </c>
      <c r="AT24" s="20">
        <v>3.3008890702259888E-2</v>
      </c>
      <c r="AU24" s="20">
        <v>5.4960770720538503E-2</v>
      </c>
      <c r="AV24" s="20">
        <v>5.0775780231366091E-3</v>
      </c>
      <c r="AW24" s="20">
        <v>3.4153750170050977E-2</v>
      </c>
    </row>
    <row r="25" spans="2:49" ht="29" x14ac:dyDescent="0.35">
      <c r="B25" s="19" t="s">
        <v>76</v>
      </c>
      <c r="C25" s="20">
        <v>8.5866627015169672E-2</v>
      </c>
      <c r="D25" s="20">
        <v>0.1040080591462323</v>
      </c>
      <c r="E25" s="20">
        <v>6.8566527574006664E-2</v>
      </c>
      <c r="G25" s="20">
        <v>6.0777677323358988E-2</v>
      </c>
      <c r="H25" s="20">
        <v>3.3429909534542182E-2</v>
      </c>
      <c r="I25" s="20">
        <v>5.1678461147732523E-2</v>
      </c>
      <c r="J25" s="20">
        <v>8.8936753285134215E-2</v>
      </c>
      <c r="K25" s="20">
        <v>9.1671655593214149E-2</v>
      </c>
      <c r="L25" s="20">
        <v>0.1664464546696689</v>
      </c>
      <c r="N25" s="20">
        <v>0.1263616734101784</v>
      </c>
      <c r="O25" s="20">
        <v>7.7961261778646734E-2</v>
      </c>
      <c r="P25" s="20">
        <v>4.56302221809467E-2</v>
      </c>
      <c r="Q25" s="20">
        <v>7.6902674641194393E-2</v>
      </c>
      <c r="R25" s="20">
        <v>7.2108129163906812E-2</v>
      </c>
      <c r="S25" s="20">
        <v>0.1082207840324662</v>
      </c>
      <c r="T25" s="20">
        <v>8.8090133373443416E-2</v>
      </c>
      <c r="U25" s="20">
        <v>4.72585232432573E-2</v>
      </c>
      <c r="V25" s="20">
        <v>6.0717770835175093E-2</v>
      </c>
      <c r="W25" s="20">
        <v>0.1139978782411564</v>
      </c>
      <c r="X25" s="20">
        <v>7.6422911271626315E-2</v>
      </c>
      <c r="Y25" s="20">
        <v>0.1152349927364982</v>
      </c>
      <c r="AA25" s="20">
        <v>0.1080918541649184</v>
      </c>
      <c r="AB25" s="20">
        <v>8.6425775188004969E-2</v>
      </c>
      <c r="AC25" s="20">
        <v>6.3867411505559121E-2</v>
      </c>
      <c r="AD25" s="20">
        <v>8.1239680129118808E-2</v>
      </c>
      <c r="AF25" s="20">
        <v>0.15384886176146159</v>
      </c>
      <c r="AG25" s="20">
        <v>6.351262109353159E-2</v>
      </c>
      <c r="AH25" s="20">
        <v>0.1315904226401087</v>
      </c>
      <c r="AI25" s="20">
        <v>3.676796162615515E-2</v>
      </c>
      <c r="AJ25" s="20">
        <v>0.13737656663178799</v>
      </c>
      <c r="AK25" s="20">
        <v>6.1878582775539218E-2</v>
      </c>
      <c r="AL25" s="20">
        <v>0</v>
      </c>
      <c r="AM25" s="20">
        <v>4.1411343636286763E-2</v>
      </c>
      <c r="AO25" s="20">
        <v>0.1278211912470511</v>
      </c>
      <c r="AP25" s="20">
        <v>5.5146858400209067E-2</v>
      </c>
      <c r="AQ25" s="20">
        <v>0.11489153066654791</v>
      </c>
      <c r="AR25" s="20">
        <v>4.7399897647621963E-3</v>
      </c>
      <c r="AS25" s="20">
        <v>0.12649821605398201</v>
      </c>
      <c r="AT25" s="20">
        <v>5.2956923565215051E-2</v>
      </c>
      <c r="AU25" s="20">
        <v>8.4449835411658916E-2</v>
      </c>
      <c r="AV25" s="20">
        <v>9.9889134209622005E-2</v>
      </c>
      <c r="AW25" s="20">
        <v>5.2832970391436862E-2</v>
      </c>
    </row>
    <row r="26" spans="2:49" x14ac:dyDescent="0.35">
      <c r="B26" s="19" t="s">
        <v>77</v>
      </c>
      <c r="C26" s="20">
        <v>1.5920111129264791E-3</v>
      </c>
      <c r="D26" s="20">
        <v>6.7402091296585201E-4</v>
      </c>
      <c r="E26" s="20">
        <v>2.5006649385498842E-3</v>
      </c>
      <c r="G26" s="20">
        <v>2.3876194073316E-3</v>
      </c>
      <c r="H26" s="20">
        <v>4.8741125876630778E-3</v>
      </c>
      <c r="I26" s="20">
        <v>0</v>
      </c>
      <c r="J26" s="20">
        <v>2.5310391340251752E-3</v>
      </c>
      <c r="K26" s="20">
        <v>0</v>
      </c>
      <c r="L26" s="20">
        <v>0</v>
      </c>
      <c r="N26" s="20">
        <v>4.7658043890838834E-3</v>
      </c>
      <c r="O26" s="20">
        <v>0</v>
      </c>
      <c r="P26" s="20">
        <v>0</v>
      </c>
      <c r="Q26" s="20">
        <v>0</v>
      </c>
      <c r="R26" s="20">
        <v>7.55933546582637E-3</v>
      </c>
      <c r="S26" s="20">
        <v>0</v>
      </c>
      <c r="T26" s="20">
        <v>0</v>
      </c>
      <c r="U26" s="20">
        <v>0</v>
      </c>
      <c r="V26" s="20">
        <v>2.37532070263425E-3</v>
      </c>
      <c r="W26" s="20">
        <v>0</v>
      </c>
      <c r="X26" s="20">
        <v>0</v>
      </c>
      <c r="Y26" s="20">
        <v>0</v>
      </c>
      <c r="AA26" s="20">
        <v>1.5884994502047289E-3</v>
      </c>
      <c r="AB26" s="20">
        <v>0</v>
      </c>
      <c r="AC26" s="20">
        <v>0</v>
      </c>
      <c r="AD26" s="20">
        <v>3.3302477584175008E-3</v>
      </c>
      <c r="AF26" s="20">
        <v>0</v>
      </c>
      <c r="AG26" s="20">
        <v>1.262934884481026E-3</v>
      </c>
      <c r="AH26" s="20">
        <v>0</v>
      </c>
      <c r="AI26" s="20">
        <v>0</v>
      </c>
      <c r="AJ26" s="20">
        <v>0</v>
      </c>
      <c r="AK26" s="20">
        <v>0</v>
      </c>
      <c r="AL26" s="20">
        <v>2.3222008756272561E-2</v>
      </c>
      <c r="AM26" s="20">
        <v>3.7860592722096481E-3</v>
      </c>
      <c r="AO26" s="20">
        <v>0</v>
      </c>
      <c r="AP26" s="20">
        <v>0</v>
      </c>
      <c r="AQ26" s="20">
        <v>0</v>
      </c>
      <c r="AR26" s="20">
        <v>0</v>
      </c>
      <c r="AS26" s="20">
        <v>0</v>
      </c>
      <c r="AT26" s="20">
        <v>1.328969026929938E-2</v>
      </c>
      <c r="AU26" s="20">
        <v>8.8660202971831987E-3</v>
      </c>
      <c r="AV26" s="20">
        <v>9.8654795582910088E-3</v>
      </c>
      <c r="AW26" s="20">
        <v>0</v>
      </c>
    </row>
    <row r="28" spans="2:49" ht="72.5" x14ac:dyDescent="0.35">
      <c r="B28" s="17" t="s">
        <v>78</v>
      </c>
    </row>
    <row r="29" spans="2:49" x14ac:dyDescent="0.35">
      <c r="B29" s="18" t="s">
        <v>16</v>
      </c>
    </row>
    <row r="30" spans="2:49" x14ac:dyDescent="0.35">
      <c r="B30" s="19" t="s">
        <v>79</v>
      </c>
      <c r="C30" s="20">
        <v>0.11887162240978939</v>
      </c>
      <c r="D30" s="20">
        <v>0.11580814577433809</v>
      </c>
      <c r="E30" s="20">
        <v>0.1217651501579379</v>
      </c>
      <c r="G30" s="20">
        <v>8.1824886538660449E-2</v>
      </c>
      <c r="H30" s="20">
        <v>0.13021851162966</v>
      </c>
      <c r="I30" s="20">
        <v>0.1441750284659053</v>
      </c>
      <c r="J30" s="20">
        <v>0.13142194435686069</v>
      </c>
      <c r="K30" s="20">
        <v>0.12597946390693729</v>
      </c>
      <c r="L30" s="20">
        <v>9.8859718989472031E-2</v>
      </c>
      <c r="N30" s="20">
        <v>7.6926644152036011E-2</v>
      </c>
      <c r="O30" s="20">
        <v>7.5715809250486044E-2</v>
      </c>
      <c r="P30" s="20">
        <v>8.2942177061588115E-2</v>
      </c>
      <c r="Q30" s="20">
        <v>0.10751341719835759</v>
      </c>
      <c r="R30" s="20">
        <v>0.23514399005519049</v>
      </c>
      <c r="S30" s="20">
        <v>0.1126336471090372</v>
      </c>
      <c r="T30" s="20">
        <v>0.12627572226602929</v>
      </c>
      <c r="U30" s="20">
        <v>9.1992710230745553E-2</v>
      </c>
      <c r="V30" s="20">
        <v>0.13387939604184251</v>
      </c>
      <c r="W30" s="20">
        <v>9.1264459933369207E-2</v>
      </c>
      <c r="X30" s="20">
        <v>9.9453961455306494E-2</v>
      </c>
      <c r="Y30" s="20">
        <v>0.1186072204122775</v>
      </c>
      <c r="AA30" s="20">
        <v>0.1461171883136283</v>
      </c>
      <c r="AB30" s="20">
        <v>0.12642976587727189</v>
      </c>
      <c r="AC30" s="20">
        <v>7.0887832814120671E-2</v>
      </c>
      <c r="AD30" s="20">
        <v>0.12463182376226301</v>
      </c>
      <c r="AF30" s="20">
        <v>5.6011533769162437E-2</v>
      </c>
      <c r="AG30" s="20">
        <v>0.24349962436496439</v>
      </c>
      <c r="AH30" s="20">
        <v>6.2092193442473569E-2</v>
      </c>
      <c r="AI30" s="20">
        <v>6.1954260828554868E-2</v>
      </c>
      <c r="AJ30" s="20">
        <v>4.2385969504279607E-2</v>
      </c>
      <c r="AK30" s="20">
        <v>8.5849914332816829E-2</v>
      </c>
      <c r="AL30" s="20">
        <v>8.1583364701145245E-2</v>
      </c>
      <c r="AM30" s="20">
        <v>5.1290429463299918E-2</v>
      </c>
      <c r="AO30" s="20">
        <v>5.6426769982417371E-2</v>
      </c>
      <c r="AP30" s="20">
        <v>0.32470433956876299</v>
      </c>
      <c r="AQ30" s="20">
        <v>8.6326923185170795E-2</v>
      </c>
      <c r="AR30" s="20">
        <v>6.1998289899675187E-2</v>
      </c>
      <c r="AS30" s="20">
        <v>3.1153689414265429E-2</v>
      </c>
      <c r="AT30" s="20">
        <v>7.3472066545137896E-2</v>
      </c>
      <c r="AU30" s="20">
        <v>3.1453642012460148E-2</v>
      </c>
      <c r="AV30" s="20">
        <v>1.9683880414543008E-2</v>
      </c>
      <c r="AW30" s="20">
        <v>6.0690996083289393E-2</v>
      </c>
    </row>
    <row r="31" spans="2:49" x14ac:dyDescent="0.35">
      <c r="B31" s="19" t="s">
        <v>80</v>
      </c>
      <c r="C31" s="20">
        <v>0.17567513192127621</v>
      </c>
      <c r="D31" s="20">
        <v>0.20640295012941601</v>
      </c>
      <c r="E31" s="20">
        <v>0.1465416175008076</v>
      </c>
      <c r="G31" s="20">
        <v>0.21372835767272699</v>
      </c>
      <c r="H31" s="20">
        <v>0.2138966263751059</v>
      </c>
      <c r="I31" s="20">
        <v>0.18840850662403849</v>
      </c>
      <c r="J31" s="20">
        <v>0.15500924985948619</v>
      </c>
      <c r="K31" s="20">
        <v>0.1484327982702239</v>
      </c>
      <c r="L31" s="20">
        <v>0.1440714669043098</v>
      </c>
      <c r="N31" s="20">
        <v>0.1509295601217894</v>
      </c>
      <c r="O31" s="20">
        <v>0.14487689520228331</v>
      </c>
      <c r="P31" s="20">
        <v>0.18937509221921989</v>
      </c>
      <c r="Q31" s="20">
        <v>0.1702736290142724</v>
      </c>
      <c r="R31" s="20">
        <v>0.2100882359814851</v>
      </c>
      <c r="S31" s="20">
        <v>0.20415044061669621</v>
      </c>
      <c r="T31" s="20">
        <v>0.15101274837929171</v>
      </c>
      <c r="U31" s="20">
        <v>0.17116442068029131</v>
      </c>
      <c r="V31" s="20">
        <v>0.22585584829204119</v>
      </c>
      <c r="W31" s="20">
        <v>0.117396507700231</v>
      </c>
      <c r="X31" s="20">
        <v>0.16685942923664171</v>
      </c>
      <c r="Y31" s="20">
        <v>0.1758494021158627</v>
      </c>
      <c r="AA31" s="20">
        <v>0.19727766517724521</v>
      </c>
      <c r="AB31" s="20">
        <v>0.1876779757169609</v>
      </c>
      <c r="AC31" s="20">
        <v>0.17248512198430749</v>
      </c>
      <c r="AD31" s="20">
        <v>0.14391920595900121</v>
      </c>
      <c r="AF31" s="20">
        <v>0.1258349945487065</v>
      </c>
      <c r="AG31" s="20">
        <v>0.27932772643438009</v>
      </c>
      <c r="AH31" s="20">
        <v>0.17341678930045251</v>
      </c>
      <c r="AI31" s="20">
        <v>0.15506152653777849</v>
      </c>
      <c r="AJ31" s="20">
        <v>5.5718073098461308E-2</v>
      </c>
      <c r="AK31" s="20">
        <v>0.23296422403343461</v>
      </c>
      <c r="AL31" s="20">
        <v>8.0251083294124614E-2</v>
      </c>
      <c r="AM31" s="20">
        <v>0.1263904287600269</v>
      </c>
      <c r="AO31" s="20">
        <v>0.13293333529470669</v>
      </c>
      <c r="AP31" s="20">
        <v>0.33364454434403529</v>
      </c>
      <c r="AQ31" s="20">
        <v>0.1373993866292394</v>
      </c>
      <c r="AR31" s="20">
        <v>0.2024483527516841</v>
      </c>
      <c r="AS31" s="20">
        <v>8.5414123135181208E-2</v>
      </c>
      <c r="AT31" s="20">
        <v>0.18034945176664341</v>
      </c>
      <c r="AU31" s="20">
        <v>6.1757561062321747E-2</v>
      </c>
      <c r="AV31" s="20">
        <v>9.4845523010511593E-2</v>
      </c>
      <c r="AW31" s="20">
        <v>0.11736938187689749</v>
      </c>
    </row>
    <row r="32" spans="2:49" x14ac:dyDescent="0.35">
      <c r="B32" s="19" t="s">
        <v>81</v>
      </c>
      <c r="C32" s="20">
        <v>0.15777932645865</v>
      </c>
      <c r="D32" s="20">
        <v>0.14048476592074291</v>
      </c>
      <c r="E32" s="20">
        <v>0.17561336755003679</v>
      </c>
      <c r="G32" s="20">
        <v>0.17894505010131151</v>
      </c>
      <c r="H32" s="20">
        <v>0.1777471139562409</v>
      </c>
      <c r="I32" s="20">
        <v>0.1504583594710853</v>
      </c>
      <c r="J32" s="20">
        <v>0.167502952445968</v>
      </c>
      <c r="K32" s="20">
        <v>0.14777091399438741</v>
      </c>
      <c r="L32" s="20">
        <v>0.1323140981243876</v>
      </c>
      <c r="N32" s="20">
        <v>0.18114192218097441</v>
      </c>
      <c r="O32" s="20">
        <v>0.1231621608922136</v>
      </c>
      <c r="P32" s="20">
        <v>9.4016467284266089E-2</v>
      </c>
      <c r="Q32" s="20">
        <v>0.1672738612740679</v>
      </c>
      <c r="R32" s="20">
        <v>0.12276420291021389</v>
      </c>
      <c r="S32" s="20">
        <v>0.1498871148974453</v>
      </c>
      <c r="T32" s="20">
        <v>0.18256360508287611</v>
      </c>
      <c r="U32" s="20">
        <v>0.20047581145221149</v>
      </c>
      <c r="V32" s="20">
        <v>0.14387991047983281</v>
      </c>
      <c r="W32" s="20">
        <v>0.15857637137953781</v>
      </c>
      <c r="X32" s="20">
        <v>0.19401529698250489</v>
      </c>
      <c r="Y32" s="20">
        <v>0.1534913552691472</v>
      </c>
      <c r="AA32" s="20">
        <v>0.16909245810517351</v>
      </c>
      <c r="AB32" s="20">
        <v>0.18169311309616651</v>
      </c>
      <c r="AC32" s="20">
        <v>0.13992591966872869</v>
      </c>
      <c r="AD32" s="20">
        <v>0.13751823573103711</v>
      </c>
      <c r="AF32" s="20">
        <v>0.13202964281960061</v>
      </c>
      <c r="AG32" s="20">
        <v>0.16992856939095069</v>
      </c>
      <c r="AH32" s="20">
        <v>0.22121630834958891</v>
      </c>
      <c r="AI32" s="20">
        <v>0.24171131142461469</v>
      </c>
      <c r="AJ32" s="20">
        <v>9.0344388041440418E-2</v>
      </c>
      <c r="AK32" s="20">
        <v>0.1391424682425533</v>
      </c>
      <c r="AL32" s="20">
        <v>8.2514118996788802E-2</v>
      </c>
      <c r="AM32" s="20">
        <v>0.16889955250174779</v>
      </c>
      <c r="AO32" s="20">
        <v>0.1363353115016219</v>
      </c>
      <c r="AP32" s="20">
        <v>0.15297383221770969</v>
      </c>
      <c r="AQ32" s="20">
        <v>0.26804547082463448</v>
      </c>
      <c r="AR32" s="20">
        <v>0.22613407546178699</v>
      </c>
      <c r="AS32" s="20">
        <v>0.1117263392779549</v>
      </c>
      <c r="AT32" s="20">
        <v>0.1894195111137888</v>
      </c>
      <c r="AU32" s="20">
        <v>0.13421243051502221</v>
      </c>
      <c r="AV32" s="20">
        <v>0.16222315801346909</v>
      </c>
      <c r="AW32" s="20">
        <v>0.14404179269859599</v>
      </c>
    </row>
    <row r="33" spans="2:49" x14ac:dyDescent="0.35">
      <c r="B33" s="19" t="s">
        <v>82</v>
      </c>
      <c r="C33" s="20">
        <v>0.22888796282995019</v>
      </c>
      <c r="D33" s="20">
        <v>0.21113162739447461</v>
      </c>
      <c r="E33" s="20">
        <v>0.24606651438204741</v>
      </c>
      <c r="G33" s="20">
        <v>0.24110139900230609</v>
      </c>
      <c r="H33" s="20">
        <v>0.23911898819083149</v>
      </c>
      <c r="I33" s="20">
        <v>0.248766131095468</v>
      </c>
      <c r="J33" s="20">
        <v>0.19932563832152331</v>
      </c>
      <c r="K33" s="20">
        <v>0.19200887579836509</v>
      </c>
      <c r="L33" s="20">
        <v>0.2451154471316854</v>
      </c>
      <c r="N33" s="20">
        <v>0.27617527387834939</v>
      </c>
      <c r="O33" s="20">
        <v>0.28720900908682961</v>
      </c>
      <c r="P33" s="20">
        <v>0.26404020093001762</v>
      </c>
      <c r="Q33" s="20">
        <v>0.19402355318910591</v>
      </c>
      <c r="R33" s="20">
        <v>0.18138464030933429</v>
      </c>
      <c r="S33" s="20">
        <v>0.22868924200217569</v>
      </c>
      <c r="T33" s="20">
        <v>0.23946326108705049</v>
      </c>
      <c r="U33" s="20">
        <v>0.23011121869393039</v>
      </c>
      <c r="V33" s="20">
        <v>0.20885998237233519</v>
      </c>
      <c r="W33" s="20">
        <v>0.23951186855169571</v>
      </c>
      <c r="X33" s="20">
        <v>0.24971627293307899</v>
      </c>
      <c r="Y33" s="20">
        <v>0.20413894884251549</v>
      </c>
      <c r="AA33" s="20">
        <v>0.1967567343943098</v>
      </c>
      <c r="AB33" s="20">
        <v>0.21841094289942581</v>
      </c>
      <c r="AC33" s="20">
        <v>0.27435947049225468</v>
      </c>
      <c r="AD33" s="20">
        <v>0.2313022601392456</v>
      </c>
      <c r="AF33" s="20">
        <v>0.26500453961920251</v>
      </c>
      <c r="AG33" s="20">
        <v>0.1704333780990647</v>
      </c>
      <c r="AH33" s="20">
        <v>0.25196305805662378</v>
      </c>
      <c r="AI33" s="20">
        <v>0.28808086533017169</v>
      </c>
      <c r="AJ33" s="20">
        <v>0.20723540423548059</v>
      </c>
      <c r="AK33" s="20">
        <v>0.29118388636797782</v>
      </c>
      <c r="AL33" s="20">
        <v>0.19013084527183929</v>
      </c>
      <c r="AM33" s="20">
        <v>0.28414593773285951</v>
      </c>
      <c r="AO33" s="20">
        <v>0.2963674124178079</v>
      </c>
      <c r="AP33" s="20">
        <v>0.13046564141760339</v>
      </c>
      <c r="AQ33" s="20">
        <v>0.27003103471837769</v>
      </c>
      <c r="AR33" s="20">
        <v>0.23573407612042721</v>
      </c>
      <c r="AS33" s="20">
        <v>0.2224541497175215</v>
      </c>
      <c r="AT33" s="20">
        <v>0.33542983805030829</v>
      </c>
      <c r="AU33" s="20">
        <v>0.23555913727044919</v>
      </c>
      <c r="AV33" s="20">
        <v>0.34948972565169828</v>
      </c>
      <c r="AW33" s="20">
        <v>0.21389572351111019</v>
      </c>
    </row>
    <row r="34" spans="2:49" x14ac:dyDescent="0.35">
      <c r="B34" s="19" t="s">
        <v>83</v>
      </c>
      <c r="C34" s="20">
        <v>6.213516448207506E-2</v>
      </c>
      <c r="D34" s="20">
        <v>6.9865677185895869E-2</v>
      </c>
      <c r="E34" s="20">
        <v>5.4906171922030469E-2</v>
      </c>
      <c r="G34" s="20">
        <v>8.1877040489892999E-2</v>
      </c>
      <c r="H34" s="20">
        <v>6.1824155728645518E-2</v>
      </c>
      <c r="I34" s="20">
        <v>6.4005643497179548E-2</v>
      </c>
      <c r="J34" s="20">
        <v>5.0386710161729173E-2</v>
      </c>
      <c r="K34" s="20">
        <v>6.0149801069190899E-2</v>
      </c>
      <c r="L34" s="20">
        <v>5.8576194696146132E-2</v>
      </c>
      <c r="N34" s="20">
        <v>4.846448473566202E-2</v>
      </c>
      <c r="O34" s="20">
        <v>0.12054004230199999</v>
      </c>
      <c r="P34" s="20">
        <v>5.834568144962813E-2</v>
      </c>
      <c r="Q34" s="20">
        <v>0.12363886063871771</v>
      </c>
      <c r="R34" s="20">
        <v>5.1025883086760739E-2</v>
      </c>
      <c r="S34" s="20">
        <v>6.8843571332229778E-2</v>
      </c>
      <c r="T34" s="20">
        <v>5.5554934902223962E-2</v>
      </c>
      <c r="U34" s="20">
        <v>2.6777039161589099E-2</v>
      </c>
      <c r="V34" s="20">
        <v>4.7311635667721147E-2</v>
      </c>
      <c r="W34" s="20">
        <v>8.3090993945835134E-2</v>
      </c>
      <c r="X34" s="20">
        <v>6.6789493204100922E-2</v>
      </c>
      <c r="Y34" s="20">
        <v>6.764458475834402E-2</v>
      </c>
      <c r="AA34" s="20">
        <v>5.9841814161063017E-2</v>
      </c>
      <c r="AB34" s="20">
        <v>6.0128591933329978E-2</v>
      </c>
      <c r="AC34" s="20">
        <v>6.1799887156210397E-2</v>
      </c>
      <c r="AD34" s="20">
        <v>6.6321727773979045E-2</v>
      </c>
      <c r="AF34" s="20">
        <v>6.2956575821396188E-2</v>
      </c>
      <c r="AG34" s="20">
        <v>4.1182273186529547E-2</v>
      </c>
      <c r="AH34" s="20">
        <v>9.6513102086793187E-2</v>
      </c>
      <c r="AI34" s="20">
        <v>5.3310163428614027E-2</v>
      </c>
      <c r="AJ34" s="20">
        <v>9.008932728473433E-2</v>
      </c>
      <c r="AK34" s="20">
        <v>3.5800762193206569E-2</v>
      </c>
      <c r="AL34" s="20">
        <v>0</v>
      </c>
      <c r="AM34" s="20">
        <v>7.8922787340750478E-2</v>
      </c>
      <c r="AO34" s="20">
        <v>7.1688266012335536E-2</v>
      </c>
      <c r="AP34" s="20">
        <v>2.405623742975661E-2</v>
      </c>
      <c r="AQ34" s="20">
        <v>7.7217438925543808E-2</v>
      </c>
      <c r="AR34" s="20">
        <v>6.2838437760609336E-2</v>
      </c>
      <c r="AS34" s="20">
        <v>8.7126448062511339E-2</v>
      </c>
      <c r="AT34" s="20">
        <v>4.674060943664636E-2</v>
      </c>
      <c r="AU34" s="20">
        <v>8.3321862477763436E-2</v>
      </c>
      <c r="AV34" s="20">
        <v>5.6752932643312277E-2</v>
      </c>
      <c r="AW34" s="20">
        <v>9.6506583224838155E-2</v>
      </c>
    </row>
    <row r="35" spans="2:49" x14ac:dyDescent="0.35">
      <c r="B35" s="19" t="s">
        <v>84</v>
      </c>
      <c r="C35" s="20">
        <v>7.2149957654891003E-2</v>
      </c>
      <c r="D35" s="20">
        <v>7.3736730622482066E-2</v>
      </c>
      <c r="E35" s="20">
        <v>7.0097123086196089E-2</v>
      </c>
      <c r="G35" s="20">
        <v>5.025501005230442E-2</v>
      </c>
      <c r="H35" s="20">
        <v>5.1927203009993823E-2</v>
      </c>
      <c r="I35" s="20">
        <v>5.0284469923443979E-2</v>
      </c>
      <c r="J35" s="20">
        <v>8.5720085649444167E-2</v>
      </c>
      <c r="K35" s="20">
        <v>8.4901207046770066E-2</v>
      </c>
      <c r="L35" s="20">
        <v>0.1012799081930936</v>
      </c>
      <c r="N35" s="20">
        <v>6.0159131954679639E-2</v>
      </c>
      <c r="O35" s="20">
        <v>6.1691675263762048E-2</v>
      </c>
      <c r="P35" s="20">
        <v>4.8953220800871583E-2</v>
      </c>
      <c r="Q35" s="20">
        <v>7.3983339889251404E-2</v>
      </c>
      <c r="R35" s="20">
        <v>8.1249630379005122E-2</v>
      </c>
      <c r="S35" s="20">
        <v>8.440803975549134E-2</v>
      </c>
      <c r="T35" s="20">
        <v>7.0235669020056193E-2</v>
      </c>
      <c r="U35" s="20">
        <v>8.0028540802857734E-2</v>
      </c>
      <c r="V35" s="20">
        <v>5.0347442198728283E-2</v>
      </c>
      <c r="W35" s="20">
        <v>0.1068517559516781</v>
      </c>
      <c r="X35" s="20">
        <v>5.4295977919948051E-2</v>
      </c>
      <c r="Y35" s="20">
        <v>7.1013760699451631E-2</v>
      </c>
      <c r="AA35" s="20">
        <v>8.1700975704715781E-2</v>
      </c>
      <c r="AB35" s="20">
        <v>5.7766468653672791E-2</v>
      </c>
      <c r="AC35" s="20">
        <v>7.0483166846847953E-2</v>
      </c>
      <c r="AD35" s="20">
        <v>7.7563426869502378E-2</v>
      </c>
      <c r="AF35" s="20">
        <v>0.1151483479332539</v>
      </c>
      <c r="AG35" s="20">
        <v>3.7416564587536928E-2</v>
      </c>
      <c r="AH35" s="20">
        <v>3.9775382943641448E-2</v>
      </c>
      <c r="AI35" s="20">
        <v>3.4919908121030442E-2</v>
      </c>
      <c r="AJ35" s="20">
        <v>0.14957013547217321</v>
      </c>
      <c r="AK35" s="20">
        <v>1.7928689644418992E-2</v>
      </c>
      <c r="AL35" s="20">
        <v>5.6856908391405343E-2</v>
      </c>
      <c r="AM35" s="20">
        <v>7.3938500902934925E-2</v>
      </c>
      <c r="AO35" s="20">
        <v>0.1144430314939815</v>
      </c>
      <c r="AP35" s="20">
        <v>1.398781418638232E-2</v>
      </c>
      <c r="AQ35" s="20">
        <v>4.1359169103395578E-2</v>
      </c>
      <c r="AR35" s="20">
        <v>3.5121804020501073E-2</v>
      </c>
      <c r="AS35" s="20">
        <v>0.1369799235074754</v>
      </c>
      <c r="AT35" s="20">
        <v>4.4298309478255013E-2</v>
      </c>
      <c r="AU35" s="20">
        <v>0.1038701446696144</v>
      </c>
      <c r="AV35" s="20">
        <v>6.532345548894572E-2</v>
      </c>
      <c r="AW35" s="20">
        <v>7.4077320920328829E-2</v>
      </c>
    </row>
    <row r="36" spans="2:49" x14ac:dyDescent="0.35">
      <c r="B36" s="19" t="s">
        <v>85</v>
      </c>
      <c r="C36" s="20">
        <v>0.1236137694636805</v>
      </c>
      <c r="D36" s="20">
        <v>0.1450512698647422</v>
      </c>
      <c r="E36" s="20">
        <v>0.10329444040893949</v>
      </c>
      <c r="G36" s="20">
        <v>5.549429091833679E-2</v>
      </c>
      <c r="H36" s="20">
        <v>7.5609656612874929E-2</v>
      </c>
      <c r="I36" s="20">
        <v>7.7228004167384554E-2</v>
      </c>
      <c r="J36" s="20">
        <v>0.17647930425344391</v>
      </c>
      <c r="K36" s="20">
        <v>0.18398128070316369</v>
      </c>
      <c r="L36" s="20">
        <v>0.16204134329897921</v>
      </c>
      <c r="N36" s="20">
        <v>0.14750725934085521</v>
      </c>
      <c r="O36" s="20">
        <v>0.10699159454010029</v>
      </c>
      <c r="P36" s="20">
        <v>0.16611929479281201</v>
      </c>
      <c r="Q36" s="20">
        <v>7.1470939664863009E-2</v>
      </c>
      <c r="R36" s="20">
        <v>9.5669731728984631E-2</v>
      </c>
      <c r="S36" s="20">
        <v>8.2304673175187026E-2</v>
      </c>
      <c r="T36" s="20">
        <v>0.1128966300589784</v>
      </c>
      <c r="U36" s="20">
        <v>0.12887339909820769</v>
      </c>
      <c r="V36" s="20">
        <v>0.1241736344393783</v>
      </c>
      <c r="W36" s="20">
        <v>0.14652770963049139</v>
      </c>
      <c r="X36" s="20">
        <v>0.10654405596710879</v>
      </c>
      <c r="Y36" s="20">
        <v>0.15998959355999509</v>
      </c>
      <c r="AA36" s="20">
        <v>0.1138218413591974</v>
      </c>
      <c r="AB36" s="20">
        <v>0.10912186513643971</v>
      </c>
      <c r="AC36" s="20">
        <v>0.1412887346750821</v>
      </c>
      <c r="AD36" s="20">
        <v>0.13460793265578511</v>
      </c>
      <c r="AF36" s="20">
        <v>0.2133228546160332</v>
      </c>
      <c r="AG36" s="20">
        <v>2.5926543384583191E-2</v>
      </c>
      <c r="AH36" s="20">
        <v>7.413121045108105E-2</v>
      </c>
      <c r="AI36" s="20">
        <v>8.5729516908062742E-2</v>
      </c>
      <c r="AJ36" s="20">
        <v>0.33036709106431528</v>
      </c>
      <c r="AK36" s="20">
        <v>0.1397393007328257</v>
      </c>
      <c r="AL36" s="20">
        <v>0.1096258253192815</v>
      </c>
      <c r="AM36" s="20">
        <v>0.10423894900720899</v>
      </c>
      <c r="AO36" s="20">
        <v>0.15950061855130851</v>
      </c>
      <c r="AP36" s="20">
        <v>6.6495740409604036E-3</v>
      </c>
      <c r="AQ36" s="20">
        <v>4.5841647232082998E-2</v>
      </c>
      <c r="AR36" s="20">
        <v>8.2083121934455314E-2</v>
      </c>
      <c r="AS36" s="20">
        <v>0.28216157169229222</v>
      </c>
      <c r="AT36" s="20">
        <v>9.649954456602991E-2</v>
      </c>
      <c r="AU36" s="20">
        <v>0.1218045157284411</v>
      </c>
      <c r="AV36" s="20">
        <v>7.1371888585987114E-2</v>
      </c>
      <c r="AW36" s="20">
        <v>0.2284587876176</v>
      </c>
    </row>
    <row r="37" spans="2:49" x14ac:dyDescent="0.35">
      <c r="B37" s="19" t="s">
        <v>86</v>
      </c>
      <c r="C37" s="20">
        <v>6.0887064779687687E-2</v>
      </c>
      <c r="D37" s="20">
        <v>3.7518833107908177E-2</v>
      </c>
      <c r="E37" s="20">
        <v>8.1715614992004124E-2</v>
      </c>
      <c r="G37" s="20">
        <v>9.6773965224460801E-2</v>
      </c>
      <c r="H37" s="20">
        <v>4.9657744496647407E-2</v>
      </c>
      <c r="I37" s="20">
        <v>7.6673856755494915E-2</v>
      </c>
      <c r="J37" s="20">
        <v>3.4154114951544537E-2</v>
      </c>
      <c r="K37" s="20">
        <v>5.6775659210961671E-2</v>
      </c>
      <c r="L37" s="20">
        <v>5.7741822661926262E-2</v>
      </c>
      <c r="N37" s="20">
        <v>5.8695723635653951E-2</v>
      </c>
      <c r="O37" s="20">
        <v>7.9812813462325133E-2</v>
      </c>
      <c r="P37" s="20">
        <v>9.6207865461596598E-2</v>
      </c>
      <c r="Q37" s="20">
        <v>9.1822399131364182E-2</v>
      </c>
      <c r="R37" s="20">
        <v>2.2673685549025529E-2</v>
      </c>
      <c r="S37" s="20">
        <v>6.9083271111737218E-2</v>
      </c>
      <c r="T37" s="20">
        <v>6.1997429203493923E-2</v>
      </c>
      <c r="U37" s="20">
        <v>7.0576859880166556E-2</v>
      </c>
      <c r="V37" s="20">
        <v>6.5692150508120592E-2</v>
      </c>
      <c r="W37" s="20">
        <v>5.6780332907161647E-2</v>
      </c>
      <c r="X37" s="20">
        <v>6.2325512301310157E-2</v>
      </c>
      <c r="Y37" s="20">
        <v>4.9265134342406439E-2</v>
      </c>
      <c r="AA37" s="20">
        <v>3.539132278466707E-2</v>
      </c>
      <c r="AB37" s="20">
        <v>5.877127668673239E-2</v>
      </c>
      <c r="AC37" s="20">
        <v>6.876986636244789E-2</v>
      </c>
      <c r="AD37" s="20">
        <v>8.413538710918661E-2</v>
      </c>
      <c r="AF37" s="20">
        <v>2.969151087264477E-2</v>
      </c>
      <c r="AG37" s="20">
        <v>3.2285320551990543E-2</v>
      </c>
      <c r="AH37" s="20">
        <v>8.0891955369345389E-2</v>
      </c>
      <c r="AI37" s="20">
        <v>7.9232447421173136E-2</v>
      </c>
      <c r="AJ37" s="20">
        <v>3.4289611299115272E-2</v>
      </c>
      <c r="AK37" s="20">
        <v>5.7390754452765987E-2</v>
      </c>
      <c r="AL37" s="20">
        <v>0.39903785402541508</v>
      </c>
      <c r="AM37" s="20">
        <v>0.1121734142911716</v>
      </c>
      <c r="AO37" s="20">
        <v>3.2305254745820612E-2</v>
      </c>
      <c r="AP37" s="20">
        <v>1.3518016794789331E-2</v>
      </c>
      <c r="AQ37" s="20">
        <v>7.3778929381555128E-2</v>
      </c>
      <c r="AR37" s="20">
        <v>9.3641842050860985E-2</v>
      </c>
      <c r="AS37" s="20">
        <v>4.2983755192797922E-2</v>
      </c>
      <c r="AT37" s="20">
        <v>3.3790669043190308E-2</v>
      </c>
      <c r="AU37" s="20">
        <v>0.2280207062639277</v>
      </c>
      <c r="AV37" s="20">
        <v>0.18030943619153289</v>
      </c>
      <c r="AW37" s="20">
        <v>6.4959414067340071E-2</v>
      </c>
    </row>
    <row r="38" spans="2:49" x14ac:dyDescent="0.35">
      <c r="C38" s="33">
        <f>SUM(C30:C32)-SUM(C34:C36)</f>
        <v>0.19442718918906904</v>
      </c>
    </row>
    <row r="39" spans="2:49" ht="72.5" x14ac:dyDescent="0.35">
      <c r="B39" s="17" t="s">
        <v>87</v>
      </c>
    </row>
    <row r="40" spans="2:49" x14ac:dyDescent="0.35">
      <c r="B40" s="18" t="s">
        <v>16</v>
      </c>
    </row>
    <row r="41" spans="2:49" x14ac:dyDescent="0.35">
      <c r="B41" s="19" t="s">
        <v>79</v>
      </c>
      <c r="C41" s="20">
        <v>9.3098775351420096E-2</v>
      </c>
      <c r="D41" s="20">
        <v>9.4186257579506452E-2</v>
      </c>
      <c r="E41" s="20">
        <v>9.2554096591580801E-2</v>
      </c>
      <c r="G41" s="20">
        <v>3.2694786716401719E-2</v>
      </c>
      <c r="H41" s="20">
        <v>9.5753231823332993E-2</v>
      </c>
      <c r="I41" s="20">
        <v>7.9754756713908595E-2</v>
      </c>
      <c r="J41" s="20">
        <v>6.825693176632304E-2</v>
      </c>
      <c r="K41" s="20">
        <v>9.662439835067653E-2</v>
      </c>
      <c r="L41" s="20">
        <v>0.15954103157300589</v>
      </c>
      <c r="N41" s="20">
        <v>6.7363599932870902E-2</v>
      </c>
      <c r="O41" s="20">
        <v>2.7184882361200029E-2</v>
      </c>
      <c r="P41" s="20">
        <v>7.0034501588418271E-2</v>
      </c>
      <c r="Q41" s="20">
        <v>5.6563402198244087E-2</v>
      </c>
      <c r="R41" s="20">
        <v>9.4343012991862346E-2</v>
      </c>
      <c r="S41" s="20">
        <v>0.12589554938861891</v>
      </c>
      <c r="T41" s="20">
        <v>6.6716090802775602E-2</v>
      </c>
      <c r="U41" s="20">
        <v>0.1171665823486661</v>
      </c>
      <c r="V41" s="20">
        <v>8.2403438843878449E-2</v>
      </c>
      <c r="W41" s="20">
        <v>0.11293747381462629</v>
      </c>
      <c r="X41" s="20">
        <v>0.1086425320115626</v>
      </c>
      <c r="Y41" s="20">
        <v>0.1102123245078208</v>
      </c>
      <c r="AA41" s="20">
        <v>0.13432081990054701</v>
      </c>
      <c r="AB41" s="20">
        <v>8.1678228374670828E-2</v>
      </c>
      <c r="AC41" s="20">
        <v>9.4085273524607146E-2</v>
      </c>
      <c r="AD41" s="20">
        <v>5.9032176114057013E-2</v>
      </c>
      <c r="AF41" s="20">
        <v>0.31909023176749107</v>
      </c>
      <c r="AG41" s="20">
        <v>5.4296714367721113E-2</v>
      </c>
      <c r="AH41" s="20">
        <v>8.4491960666458754E-2</v>
      </c>
      <c r="AI41" s="20">
        <v>3.2772262040258272E-2</v>
      </c>
      <c r="AJ41" s="20">
        <v>3.8740088598472062E-2</v>
      </c>
      <c r="AK41" s="20">
        <v>1.892835932452128E-2</v>
      </c>
      <c r="AL41" s="20">
        <v>0</v>
      </c>
      <c r="AM41" s="20">
        <v>4.2355073535300471E-2</v>
      </c>
      <c r="AO41" s="20">
        <v>0.37193805488640908</v>
      </c>
      <c r="AP41" s="20">
        <v>4.1874481231945718E-2</v>
      </c>
      <c r="AQ41" s="20">
        <v>1.8880598509140541E-2</v>
      </c>
      <c r="AR41" s="20">
        <v>3.7057052826087233E-2</v>
      </c>
      <c r="AS41" s="20">
        <v>7.0438056077500602E-2</v>
      </c>
      <c r="AT41" s="20">
        <v>1.6199266903052699E-2</v>
      </c>
      <c r="AU41" s="20">
        <v>1.0311471496756911E-2</v>
      </c>
      <c r="AV41" s="20">
        <v>2.0501716115730331E-2</v>
      </c>
      <c r="AW41" s="20">
        <v>3.108993254003499E-2</v>
      </c>
    </row>
    <row r="42" spans="2:49" x14ac:dyDescent="0.35">
      <c r="B42" s="19" t="s">
        <v>80</v>
      </c>
      <c r="C42" s="20">
        <v>0.13791623129434311</v>
      </c>
      <c r="D42" s="20">
        <v>0.15519336272393711</v>
      </c>
      <c r="E42" s="20">
        <v>0.1217546350643193</v>
      </c>
      <c r="G42" s="20">
        <v>9.4185789474239015E-2</v>
      </c>
      <c r="H42" s="20">
        <v>9.1569890764546052E-2</v>
      </c>
      <c r="I42" s="20">
        <v>0.10834926503471989</v>
      </c>
      <c r="J42" s="20">
        <v>0.12128999244556909</v>
      </c>
      <c r="K42" s="20">
        <v>0.16742992886373351</v>
      </c>
      <c r="L42" s="20">
        <v>0.2220789489979374</v>
      </c>
      <c r="N42" s="20">
        <v>0.11969083258646659</v>
      </c>
      <c r="O42" s="20">
        <v>6.3347705335690729E-2</v>
      </c>
      <c r="P42" s="20">
        <v>0.1098521637056537</v>
      </c>
      <c r="Q42" s="20">
        <v>0.20798605204630671</v>
      </c>
      <c r="R42" s="20">
        <v>0.1396857440936782</v>
      </c>
      <c r="S42" s="20">
        <v>0.13259021354728739</v>
      </c>
      <c r="T42" s="20">
        <v>0.1021833871802577</v>
      </c>
      <c r="U42" s="20">
        <v>0.15019350417554919</v>
      </c>
      <c r="V42" s="20">
        <v>0.19246208162658029</v>
      </c>
      <c r="W42" s="20">
        <v>0.1205554336700172</v>
      </c>
      <c r="X42" s="20">
        <v>0.1022394140061243</v>
      </c>
      <c r="Y42" s="20">
        <v>0.1555278312928346</v>
      </c>
      <c r="AA42" s="20">
        <v>0.16817126957261999</v>
      </c>
      <c r="AB42" s="20">
        <v>0.1208630279230659</v>
      </c>
      <c r="AC42" s="20">
        <v>0.12576290868134679</v>
      </c>
      <c r="AD42" s="20">
        <v>0.13352911819887109</v>
      </c>
      <c r="AF42" s="20">
        <v>0.28955480566663683</v>
      </c>
      <c r="AG42" s="20">
        <v>0.1157143545015126</v>
      </c>
      <c r="AH42" s="20">
        <v>9.7117689193918499E-2</v>
      </c>
      <c r="AI42" s="20">
        <v>7.5123295127580925E-2</v>
      </c>
      <c r="AJ42" s="20">
        <v>0.19946647081328719</v>
      </c>
      <c r="AK42" s="20">
        <v>0.1230390094809706</v>
      </c>
      <c r="AL42" s="20">
        <v>0</v>
      </c>
      <c r="AM42" s="20">
        <v>5.2115984955910397E-2</v>
      </c>
      <c r="AO42" s="20">
        <v>0.29795904112978833</v>
      </c>
      <c r="AP42" s="20">
        <v>8.3895614316425893E-2</v>
      </c>
      <c r="AQ42" s="20">
        <v>0.1439722315938807</v>
      </c>
      <c r="AR42" s="20">
        <v>5.8813915279148317E-2</v>
      </c>
      <c r="AS42" s="20">
        <v>0.17918826094712551</v>
      </c>
      <c r="AT42" s="20">
        <v>8.627326378959943E-2</v>
      </c>
      <c r="AU42" s="20">
        <v>1.8590533022249271E-2</v>
      </c>
      <c r="AV42" s="20">
        <v>0.10337327291863201</v>
      </c>
      <c r="AW42" s="20">
        <v>7.4317780057640059E-2</v>
      </c>
    </row>
    <row r="43" spans="2:49" x14ac:dyDescent="0.35">
      <c r="B43" s="19" t="s">
        <v>81</v>
      </c>
      <c r="C43" s="20">
        <v>0.13909761057018399</v>
      </c>
      <c r="D43" s="20">
        <v>0.14738836868024199</v>
      </c>
      <c r="E43" s="20">
        <v>0.1317503607449054</v>
      </c>
      <c r="G43" s="20">
        <v>9.7532450827507028E-2</v>
      </c>
      <c r="H43" s="20">
        <v>0.1228121921011633</v>
      </c>
      <c r="I43" s="20">
        <v>0.1598051771684795</v>
      </c>
      <c r="J43" s="20">
        <v>0.16807432523826349</v>
      </c>
      <c r="K43" s="20">
        <v>0.11539658916943669</v>
      </c>
      <c r="L43" s="20">
        <v>0.15581916663281881</v>
      </c>
      <c r="N43" s="20">
        <v>0.15960292493414799</v>
      </c>
      <c r="O43" s="20">
        <v>0.1267613852251763</v>
      </c>
      <c r="P43" s="20">
        <v>7.396569329745474E-2</v>
      </c>
      <c r="Q43" s="20">
        <v>0.11137524656044</v>
      </c>
      <c r="R43" s="20">
        <v>0.13354954077262149</v>
      </c>
      <c r="S43" s="20">
        <v>0.12804668053872501</v>
      </c>
      <c r="T43" s="20">
        <v>0.16341457560127229</v>
      </c>
      <c r="U43" s="20">
        <v>0.15236862474448901</v>
      </c>
      <c r="V43" s="20">
        <v>0.15426289936342211</v>
      </c>
      <c r="W43" s="20">
        <v>0.1502464869517752</v>
      </c>
      <c r="X43" s="20">
        <v>0.11242605154317679</v>
      </c>
      <c r="Y43" s="20">
        <v>0.13974040765761159</v>
      </c>
      <c r="AA43" s="20">
        <v>0.14464580992097431</v>
      </c>
      <c r="AB43" s="20">
        <v>0.12686470329411309</v>
      </c>
      <c r="AC43" s="20">
        <v>0.13924165358350521</v>
      </c>
      <c r="AD43" s="20">
        <v>0.1453665567875273</v>
      </c>
      <c r="AF43" s="20">
        <v>0.16605820821033129</v>
      </c>
      <c r="AG43" s="20">
        <v>0.13349095308434031</v>
      </c>
      <c r="AH43" s="20">
        <v>0.1467507473702985</v>
      </c>
      <c r="AI43" s="20">
        <v>9.2359405668626465E-2</v>
      </c>
      <c r="AJ43" s="20">
        <v>0.19026496881868779</v>
      </c>
      <c r="AK43" s="20">
        <v>6.0127043726870957E-2</v>
      </c>
      <c r="AL43" s="20">
        <v>3.2564800735564378E-2</v>
      </c>
      <c r="AM43" s="20">
        <v>0.1226091739281492</v>
      </c>
      <c r="AO43" s="20">
        <v>0.14149576637839911</v>
      </c>
      <c r="AP43" s="20">
        <v>0.12685811529599961</v>
      </c>
      <c r="AQ43" s="20">
        <v>0.14536528205092261</v>
      </c>
      <c r="AR43" s="20">
        <v>5.0469110358068357E-2</v>
      </c>
      <c r="AS43" s="20">
        <v>0.19844118872238331</v>
      </c>
      <c r="AT43" s="20">
        <v>0.1141807604542899</v>
      </c>
      <c r="AU43" s="20">
        <v>0.14347647191813759</v>
      </c>
      <c r="AV43" s="20">
        <v>0.14951725364827989</v>
      </c>
      <c r="AW43" s="20">
        <v>9.7221622505232447E-2</v>
      </c>
    </row>
    <row r="44" spans="2:49" x14ac:dyDescent="0.35">
      <c r="B44" s="19" t="s">
        <v>82</v>
      </c>
      <c r="C44" s="20">
        <v>0.20635077152833531</v>
      </c>
      <c r="D44" s="20">
        <v>0.1976447293210413</v>
      </c>
      <c r="E44" s="20">
        <v>0.21514957900459411</v>
      </c>
      <c r="G44" s="20">
        <v>0.23172093942726391</v>
      </c>
      <c r="H44" s="20">
        <v>0.21755423652490499</v>
      </c>
      <c r="I44" s="20">
        <v>0.24333452272387021</v>
      </c>
      <c r="J44" s="20">
        <v>0.2246665804565772</v>
      </c>
      <c r="K44" s="20">
        <v>0.18979270716849839</v>
      </c>
      <c r="L44" s="20">
        <v>0.14685198777892139</v>
      </c>
      <c r="N44" s="20">
        <v>0.22537826683537859</v>
      </c>
      <c r="O44" s="20">
        <v>0.23849831798309901</v>
      </c>
      <c r="P44" s="20">
        <v>0.20767634118449599</v>
      </c>
      <c r="Q44" s="20">
        <v>9.2078135557305749E-2</v>
      </c>
      <c r="R44" s="20">
        <v>0.22441448824439861</v>
      </c>
      <c r="S44" s="20">
        <v>0.1725185684892806</v>
      </c>
      <c r="T44" s="20">
        <v>0.24236160435744111</v>
      </c>
      <c r="U44" s="20">
        <v>0.21379940536128739</v>
      </c>
      <c r="V44" s="20">
        <v>0.194751592635377</v>
      </c>
      <c r="W44" s="20">
        <v>0.20457718173560649</v>
      </c>
      <c r="X44" s="20">
        <v>0.21154496523910349</v>
      </c>
      <c r="Y44" s="20">
        <v>0.21524829507594659</v>
      </c>
      <c r="AA44" s="20">
        <v>0.18144765277610711</v>
      </c>
      <c r="AB44" s="20">
        <v>0.2202132023026912</v>
      </c>
      <c r="AC44" s="20">
        <v>0.21113209043525291</v>
      </c>
      <c r="AD44" s="20">
        <v>0.21372667902625961</v>
      </c>
      <c r="AF44" s="20">
        <v>0.12142581937309881</v>
      </c>
      <c r="AG44" s="20">
        <v>0.2050939665036878</v>
      </c>
      <c r="AH44" s="20">
        <v>0.1829871318865755</v>
      </c>
      <c r="AI44" s="20">
        <v>0.25351795512245973</v>
      </c>
      <c r="AJ44" s="20">
        <v>0.23076650556387401</v>
      </c>
      <c r="AK44" s="20">
        <v>0.14237426755010771</v>
      </c>
      <c r="AL44" s="20">
        <v>0.2724955690794939</v>
      </c>
      <c r="AM44" s="20">
        <v>0.26237344691076658</v>
      </c>
      <c r="AO44" s="20">
        <v>0.10587645219006581</v>
      </c>
      <c r="AP44" s="20">
        <v>0.21659841629179449</v>
      </c>
      <c r="AQ44" s="20">
        <v>0.2277113939883392</v>
      </c>
      <c r="AR44" s="20">
        <v>0.19957987835308519</v>
      </c>
      <c r="AS44" s="20">
        <v>0.2081179921660461</v>
      </c>
      <c r="AT44" s="20">
        <v>0.25630556766080592</v>
      </c>
      <c r="AU44" s="20">
        <v>0.26033317699615</v>
      </c>
      <c r="AV44" s="20">
        <v>0.26607231549917748</v>
      </c>
      <c r="AW44" s="20">
        <v>0.276436427330226</v>
      </c>
    </row>
    <row r="45" spans="2:49" x14ac:dyDescent="0.35">
      <c r="B45" s="19" t="s">
        <v>83</v>
      </c>
      <c r="C45" s="20">
        <v>9.8291030239605642E-2</v>
      </c>
      <c r="D45" s="20">
        <v>9.8312957149342545E-2</v>
      </c>
      <c r="E45" s="20">
        <v>9.8819791847170102E-2</v>
      </c>
      <c r="G45" s="20">
        <v>0.1361892920562606</v>
      </c>
      <c r="H45" s="20">
        <v>0.1216145826145803</v>
      </c>
      <c r="I45" s="20">
        <v>0.1006441937725268</v>
      </c>
      <c r="J45" s="20">
        <v>6.8088521519701087E-2</v>
      </c>
      <c r="K45" s="20">
        <v>0.1012289435976254</v>
      </c>
      <c r="L45" s="20">
        <v>7.4626125350046993E-2</v>
      </c>
      <c r="N45" s="20">
        <v>8.4204497083335661E-2</v>
      </c>
      <c r="O45" s="20">
        <v>6.0550855431086403E-2</v>
      </c>
      <c r="P45" s="20">
        <v>0.10679731850142769</v>
      </c>
      <c r="Q45" s="20">
        <v>0.15034648254027741</v>
      </c>
      <c r="R45" s="20">
        <v>8.2597080069012702E-2</v>
      </c>
      <c r="S45" s="20">
        <v>7.4813000206727404E-2</v>
      </c>
      <c r="T45" s="20">
        <v>0.1139388675034443</v>
      </c>
      <c r="U45" s="20">
        <v>7.6164352663857002E-2</v>
      </c>
      <c r="V45" s="20">
        <v>0.1093538136147952</v>
      </c>
      <c r="W45" s="20">
        <v>0.10981232179395629</v>
      </c>
      <c r="X45" s="20">
        <v>0.10973614504466329</v>
      </c>
      <c r="Y45" s="20">
        <v>0.10287474434219269</v>
      </c>
      <c r="AA45" s="20">
        <v>0.1048788514679353</v>
      </c>
      <c r="AB45" s="20">
        <v>0.1014870061073208</v>
      </c>
      <c r="AC45" s="20">
        <v>9.2725556051393238E-2</v>
      </c>
      <c r="AD45" s="20">
        <v>9.3450189094481495E-2</v>
      </c>
      <c r="AF45" s="20">
        <v>3.9006918091401117E-2</v>
      </c>
      <c r="AG45" s="20">
        <v>0.12568870234517679</v>
      </c>
      <c r="AH45" s="20">
        <v>0.1743909159938149</v>
      </c>
      <c r="AI45" s="20">
        <v>7.4979387683514961E-2</v>
      </c>
      <c r="AJ45" s="20">
        <v>9.3532781208624308E-2</v>
      </c>
      <c r="AK45" s="20">
        <v>0.1474647048134724</v>
      </c>
      <c r="AL45" s="20">
        <v>4.7936217597337481E-2</v>
      </c>
      <c r="AM45" s="20">
        <v>8.2818241535288745E-2</v>
      </c>
      <c r="AO45" s="20">
        <v>2.5834974981823359E-2</v>
      </c>
      <c r="AP45" s="20">
        <v>0.1279221836963369</v>
      </c>
      <c r="AQ45" s="20">
        <v>0.18992864561441089</v>
      </c>
      <c r="AR45" s="20">
        <v>9.2135647232021056E-2</v>
      </c>
      <c r="AS45" s="20">
        <v>0.1006557591746694</v>
      </c>
      <c r="AT45" s="20">
        <v>0.1262032314104822</v>
      </c>
      <c r="AU45" s="20">
        <v>4.843299126911059E-2</v>
      </c>
      <c r="AV45" s="20">
        <v>9.1259492698207878E-2</v>
      </c>
      <c r="AW45" s="20">
        <v>7.9287679693172922E-2</v>
      </c>
    </row>
    <row r="46" spans="2:49" x14ac:dyDescent="0.35">
      <c r="B46" s="19" t="s">
        <v>84</v>
      </c>
      <c r="C46" s="20">
        <v>8.1282888657747104E-2</v>
      </c>
      <c r="D46" s="20">
        <v>8.8131097661531807E-2</v>
      </c>
      <c r="E46" s="20">
        <v>7.3349821566878373E-2</v>
      </c>
      <c r="G46" s="20">
        <v>9.3814621343641103E-2</v>
      </c>
      <c r="H46" s="20">
        <v>6.9000503303213404E-2</v>
      </c>
      <c r="I46" s="20">
        <v>5.0736788686737339E-2</v>
      </c>
      <c r="J46" s="20">
        <v>9.4998749600103821E-2</v>
      </c>
      <c r="K46" s="20">
        <v>0.12812846493841021</v>
      </c>
      <c r="L46" s="20">
        <v>6.4972429963416845E-2</v>
      </c>
      <c r="N46" s="20">
        <v>6.7469709569458608E-2</v>
      </c>
      <c r="O46" s="20">
        <v>7.7856987252125934E-2</v>
      </c>
      <c r="P46" s="20">
        <v>0.1028703853280247</v>
      </c>
      <c r="Q46" s="20">
        <v>9.4437599886135246E-2</v>
      </c>
      <c r="R46" s="20">
        <v>8.8150354617121687E-2</v>
      </c>
      <c r="S46" s="20">
        <v>7.8241825612321431E-2</v>
      </c>
      <c r="T46" s="20">
        <v>9.2004608924995263E-2</v>
      </c>
      <c r="U46" s="20">
        <v>9.1898820187171132E-2</v>
      </c>
      <c r="V46" s="20">
        <v>7.2927541119638978E-2</v>
      </c>
      <c r="W46" s="20">
        <v>6.5219178049292004E-2</v>
      </c>
      <c r="X46" s="20">
        <v>9.7893855494470924E-2</v>
      </c>
      <c r="Y46" s="20">
        <v>7.5113722069480207E-2</v>
      </c>
      <c r="AA46" s="20">
        <v>7.8645667763996827E-2</v>
      </c>
      <c r="AB46" s="20">
        <v>8.3171740528878546E-2</v>
      </c>
      <c r="AC46" s="20">
        <v>6.3182405918539186E-2</v>
      </c>
      <c r="AD46" s="20">
        <v>9.867036095126526E-2</v>
      </c>
      <c r="AF46" s="20">
        <v>2.4392403476135579E-2</v>
      </c>
      <c r="AG46" s="20">
        <v>0.1177978536220417</v>
      </c>
      <c r="AH46" s="20">
        <v>8.4591449682161118E-2</v>
      </c>
      <c r="AI46" s="20">
        <v>8.0723401131019959E-2</v>
      </c>
      <c r="AJ46" s="20">
        <v>5.8144181666582799E-2</v>
      </c>
      <c r="AK46" s="20">
        <v>0.13852378898815559</v>
      </c>
      <c r="AL46" s="20">
        <v>3.0396071636723799E-2</v>
      </c>
      <c r="AM46" s="20">
        <v>7.7738025468079217E-2</v>
      </c>
      <c r="AO46" s="20">
        <v>9.8827677043018518E-3</v>
      </c>
      <c r="AP46" s="20">
        <v>0.13012150307139581</v>
      </c>
      <c r="AQ46" s="20">
        <v>0.1205521912862237</v>
      </c>
      <c r="AR46" s="20">
        <v>9.9145270156634976E-2</v>
      </c>
      <c r="AS46" s="20">
        <v>5.5328506252500902E-2</v>
      </c>
      <c r="AT46" s="20">
        <v>0.13628310316190559</v>
      </c>
      <c r="AU46" s="20">
        <v>5.9523883845051313E-2</v>
      </c>
      <c r="AV46" s="20">
        <v>7.1947198351677719E-2</v>
      </c>
      <c r="AW46" s="20">
        <v>7.2977395331907988E-2</v>
      </c>
    </row>
    <row r="47" spans="2:49" x14ac:dyDescent="0.35">
      <c r="B47" s="19" t="s">
        <v>85</v>
      </c>
      <c r="C47" s="20">
        <v>0.14427942050922521</v>
      </c>
      <c r="D47" s="20">
        <v>0.16884149470441601</v>
      </c>
      <c r="E47" s="20">
        <v>0.12101332160261311</v>
      </c>
      <c r="G47" s="20">
        <v>8.2753111337233856E-2</v>
      </c>
      <c r="H47" s="20">
        <v>0.16489717697546141</v>
      </c>
      <c r="I47" s="20">
        <v>0.11753904477165041</v>
      </c>
      <c r="J47" s="20">
        <v>0.17506198302608661</v>
      </c>
      <c r="K47" s="20">
        <v>0.1659701830905766</v>
      </c>
      <c r="L47" s="20">
        <v>0.150557392873057</v>
      </c>
      <c r="N47" s="20">
        <v>0.20179708968387161</v>
      </c>
      <c r="O47" s="20">
        <v>0.22999529096908899</v>
      </c>
      <c r="P47" s="20">
        <v>0.15956352839496221</v>
      </c>
      <c r="Q47" s="20">
        <v>0.16468453050686621</v>
      </c>
      <c r="R47" s="20">
        <v>0.1523396483025348</v>
      </c>
      <c r="S47" s="20">
        <v>0.18691343427476551</v>
      </c>
      <c r="T47" s="20">
        <v>0.1058259257228574</v>
      </c>
      <c r="U47" s="20">
        <v>0.13269971452826021</v>
      </c>
      <c r="V47" s="20">
        <v>0.1144937446925777</v>
      </c>
      <c r="W47" s="20">
        <v>0.1227819815890369</v>
      </c>
      <c r="X47" s="20">
        <v>0.13008040435494361</v>
      </c>
      <c r="Y47" s="20">
        <v>0.124438347465628</v>
      </c>
      <c r="AA47" s="20">
        <v>0.12943895446024681</v>
      </c>
      <c r="AB47" s="20">
        <v>0.14850467451120369</v>
      </c>
      <c r="AC47" s="20">
        <v>0.16110404413685819</v>
      </c>
      <c r="AD47" s="20">
        <v>0.1410268933319401</v>
      </c>
      <c r="AF47" s="20">
        <v>2.286070432767939E-2</v>
      </c>
      <c r="AG47" s="20">
        <v>0.1863250903592126</v>
      </c>
      <c r="AH47" s="20">
        <v>0.1311148865932979</v>
      </c>
      <c r="AI47" s="20">
        <v>0.22611572656282239</v>
      </c>
      <c r="AJ47" s="20">
        <v>0.14590219446000249</v>
      </c>
      <c r="AK47" s="20">
        <v>0.34882388134656628</v>
      </c>
      <c r="AL47" s="20">
        <v>0.16823560902524631</v>
      </c>
      <c r="AM47" s="20">
        <v>0.1255924955915384</v>
      </c>
      <c r="AO47" s="20">
        <v>2.4158990181589689E-2</v>
      </c>
      <c r="AP47" s="20">
        <v>0.1996148766014802</v>
      </c>
      <c r="AQ47" s="20">
        <v>0.1030264381432585</v>
      </c>
      <c r="AR47" s="20">
        <v>0.26946315010055771</v>
      </c>
      <c r="AS47" s="20">
        <v>0.1140296612899763</v>
      </c>
      <c r="AT47" s="20">
        <v>0.26455480661986419</v>
      </c>
      <c r="AU47" s="20">
        <v>0.122422414172245</v>
      </c>
      <c r="AV47" s="20">
        <v>6.8055868747310108E-2</v>
      </c>
      <c r="AW47" s="20">
        <v>0.24860864783954159</v>
      </c>
    </row>
    <row r="48" spans="2:49" x14ac:dyDescent="0.35">
      <c r="B48" s="19" t="s">
        <v>86</v>
      </c>
      <c r="C48" s="20">
        <v>9.9683271849139582E-2</v>
      </c>
      <c r="D48" s="20">
        <v>5.0301732179982628E-2</v>
      </c>
      <c r="E48" s="20">
        <v>0.14560839357793881</v>
      </c>
      <c r="G48" s="20">
        <v>0.23110900881745289</v>
      </c>
      <c r="H48" s="20">
        <v>0.1167981858927975</v>
      </c>
      <c r="I48" s="20">
        <v>0.13983625112810741</v>
      </c>
      <c r="J48" s="20">
        <v>7.9562915947375717E-2</v>
      </c>
      <c r="K48" s="20">
        <v>3.5428784821042898E-2</v>
      </c>
      <c r="L48" s="20">
        <v>2.555291683079558E-2</v>
      </c>
      <c r="N48" s="20">
        <v>7.4493079374470181E-2</v>
      </c>
      <c r="O48" s="20">
        <v>0.1758045754425325</v>
      </c>
      <c r="P48" s="20">
        <v>0.16924006799956259</v>
      </c>
      <c r="Q48" s="20">
        <v>0.1225285507044248</v>
      </c>
      <c r="R48" s="20">
        <v>8.4920130908770111E-2</v>
      </c>
      <c r="S48" s="20">
        <v>0.10098072794227381</v>
      </c>
      <c r="T48" s="20">
        <v>0.1135549399069565</v>
      </c>
      <c r="U48" s="20">
        <v>6.5708995990719873E-2</v>
      </c>
      <c r="V48" s="20">
        <v>7.9344888103730429E-2</v>
      </c>
      <c r="W48" s="20">
        <v>0.11386994239568959</v>
      </c>
      <c r="X48" s="20">
        <v>0.12743663230595509</v>
      </c>
      <c r="Y48" s="20">
        <v>7.6844327588485625E-2</v>
      </c>
      <c r="AA48" s="20">
        <v>5.8450974137572692E-2</v>
      </c>
      <c r="AB48" s="20">
        <v>0.11721741695805581</v>
      </c>
      <c r="AC48" s="20">
        <v>0.1127660676684973</v>
      </c>
      <c r="AD48" s="20">
        <v>0.1151980264955981</v>
      </c>
      <c r="AF48" s="20">
        <v>1.7610909087225901E-2</v>
      </c>
      <c r="AG48" s="20">
        <v>6.1592365216307281E-2</v>
      </c>
      <c r="AH48" s="20">
        <v>9.8555218613474604E-2</v>
      </c>
      <c r="AI48" s="20">
        <v>0.16440856666371759</v>
      </c>
      <c r="AJ48" s="20">
        <v>4.3182808870469262E-2</v>
      </c>
      <c r="AK48" s="20">
        <v>2.071894476933514E-2</v>
      </c>
      <c r="AL48" s="20">
        <v>0.44837173192563401</v>
      </c>
      <c r="AM48" s="20">
        <v>0.2343975580749669</v>
      </c>
      <c r="AO48" s="20">
        <v>2.285395254762277E-2</v>
      </c>
      <c r="AP48" s="20">
        <v>7.3114809494621166E-2</v>
      </c>
      <c r="AQ48" s="20">
        <v>5.0563218813823703E-2</v>
      </c>
      <c r="AR48" s="20">
        <v>0.19333597569439739</v>
      </c>
      <c r="AS48" s="20">
        <v>7.3800575369797811E-2</v>
      </c>
      <c r="AT48" s="20">
        <v>0</v>
      </c>
      <c r="AU48" s="20">
        <v>0.33690905728029941</v>
      </c>
      <c r="AV48" s="20">
        <v>0.2292728820209845</v>
      </c>
      <c r="AW48" s="20">
        <v>0.12006051470224401</v>
      </c>
    </row>
    <row r="50" spans="2:49" ht="58" x14ac:dyDescent="0.35">
      <c r="B50" s="17" t="s">
        <v>88</v>
      </c>
    </row>
    <row r="51" spans="2:49" x14ac:dyDescent="0.35">
      <c r="B51" s="18" t="s">
        <v>16</v>
      </c>
    </row>
    <row r="52" spans="2:49" x14ac:dyDescent="0.35">
      <c r="B52" s="19" t="s">
        <v>79</v>
      </c>
      <c r="C52" s="20">
        <v>3.3982229508639758E-2</v>
      </c>
      <c r="D52" s="20">
        <v>3.2333527906379729E-2</v>
      </c>
      <c r="E52" s="20">
        <v>3.5788395742562498E-2</v>
      </c>
      <c r="G52" s="20">
        <v>2.6369215454630269E-2</v>
      </c>
      <c r="H52" s="20">
        <v>3.3017342651017828E-2</v>
      </c>
      <c r="I52" s="20">
        <v>1.7335052918675299E-2</v>
      </c>
      <c r="J52" s="20">
        <v>3.5014001557853239E-2</v>
      </c>
      <c r="K52" s="20">
        <v>3.500184508498963E-2</v>
      </c>
      <c r="L52" s="20">
        <v>5.177678440091428E-2</v>
      </c>
      <c r="N52" s="20">
        <v>1.2166324496792931E-2</v>
      </c>
      <c r="O52" s="20">
        <v>0</v>
      </c>
      <c r="P52" s="20">
        <v>3.1865812481150092E-2</v>
      </c>
      <c r="Q52" s="20">
        <v>3.4835468078060608E-2</v>
      </c>
      <c r="R52" s="20">
        <v>3.0408958530946269E-2</v>
      </c>
      <c r="S52" s="20">
        <v>4.111195838324417E-2</v>
      </c>
      <c r="T52" s="20">
        <v>2.6024209992508499E-2</v>
      </c>
      <c r="U52" s="20">
        <v>5.5182335283158371E-2</v>
      </c>
      <c r="V52" s="20">
        <v>3.354260955304026E-2</v>
      </c>
      <c r="W52" s="20">
        <v>4.9021953820072482E-2</v>
      </c>
      <c r="X52" s="20">
        <v>1.9485683306276241E-2</v>
      </c>
      <c r="Y52" s="20">
        <v>4.285333349380277E-2</v>
      </c>
      <c r="AA52" s="20">
        <v>3.9453628906637429E-2</v>
      </c>
      <c r="AB52" s="20">
        <v>3.3155903141184627E-2</v>
      </c>
      <c r="AC52" s="20">
        <v>3.1847032775213412E-2</v>
      </c>
      <c r="AD52" s="20">
        <v>3.105273495921303E-2</v>
      </c>
      <c r="AF52" s="20">
        <v>1.6825384697267919E-2</v>
      </c>
      <c r="AG52" s="20">
        <v>4.7244407494316888E-2</v>
      </c>
      <c r="AH52" s="20">
        <v>0.15179780001725501</v>
      </c>
      <c r="AI52" s="20">
        <v>1.7437251205664979E-2</v>
      </c>
      <c r="AJ52" s="20">
        <v>1.1374902757747749E-2</v>
      </c>
      <c r="AK52" s="20">
        <v>2.0562608741306582E-2</v>
      </c>
      <c r="AL52" s="20">
        <v>2.940529089327781E-2</v>
      </c>
      <c r="AM52" s="20">
        <v>7.6360910470135521E-3</v>
      </c>
      <c r="AO52" s="20">
        <v>1.9242318923985501E-2</v>
      </c>
      <c r="AP52" s="20">
        <v>2.496089276942812E-2</v>
      </c>
      <c r="AQ52" s="20">
        <v>0.21886264132787231</v>
      </c>
      <c r="AR52" s="20">
        <v>9.5659900943706865E-3</v>
      </c>
      <c r="AS52" s="20">
        <v>1.6090959337663219E-2</v>
      </c>
      <c r="AT52" s="20">
        <v>1.7597890103023719E-2</v>
      </c>
      <c r="AU52" s="20">
        <v>1.03122445293846E-2</v>
      </c>
      <c r="AV52" s="20">
        <v>4.0804253467698212E-2</v>
      </c>
      <c r="AW52" s="20">
        <v>0</v>
      </c>
    </row>
    <row r="53" spans="2:49" x14ac:dyDescent="0.35">
      <c r="B53" s="19" t="s">
        <v>80</v>
      </c>
      <c r="C53" s="20">
        <v>8.9642630720171146E-2</v>
      </c>
      <c r="D53" s="20">
        <v>0.103510815064389</v>
      </c>
      <c r="E53" s="20">
        <v>7.6551969801235811E-2</v>
      </c>
      <c r="G53" s="20">
        <v>8.1018622900470127E-2</v>
      </c>
      <c r="H53" s="20">
        <v>8.5154471930861467E-2</v>
      </c>
      <c r="I53" s="20">
        <v>6.1715962826716687E-2</v>
      </c>
      <c r="J53" s="20">
        <v>8.498044052214232E-2</v>
      </c>
      <c r="K53" s="20">
        <v>9.5272509826511101E-2</v>
      </c>
      <c r="L53" s="20">
        <v>0.1215841955291711</v>
      </c>
      <c r="N53" s="20">
        <v>9.4144178626596464E-2</v>
      </c>
      <c r="O53" s="20">
        <v>3.2505624642846863E-2</v>
      </c>
      <c r="P53" s="20">
        <v>4.3844273446925291E-2</v>
      </c>
      <c r="Q53" s="20">
        <v>8.1258168898524108E-2</v>
      </c>
      <c r="R53" s="20">
        <v>8.4814192752209791E-2</v>
      </c>
      <c r="S53" s="20">
        <v>0.104589621181367</v>
      </c>
      <c r="T53" s="20">
        <v>0.1192357300030238</v>
      </c>
      <c r="U53" s="20">
        <v>6.662836085500963E-2</v>
      </c>
      <c r="V53" s="20">
        <v>8.206292911841985E-2</v>
      </c>
      <c r="W53" s="20">
        <v>8.6622837438159517E-2</v>
      </c>
      <c r="X53" s="20">
        <v>0.1021320816796481</v>
      </c>
      <c r="Y53" s="20">
        <v>0.13121551384812699</v>
      </c>
      <c r="AA53" s="20">
        <v>0.13561281083218529</v>
      </c>
      <c r="AB53" s="20">
        <v>8.5411438816967333E-2</v>
      </c>
      <c r="AC53" s="20">
        <v>5.9888523177446647E-2</v>
      </c>
      <c r="AD53" s="20">
        <v>7.1193900120728723E-2</v>
      </c>
      <c r="AF53" s="20">
        <v>6.7536674316075115E-2</v>
      </c>
      <c r="AG53" s="20">
        <v>0.1164687690347254</v>
      </c>
      <c r="AH53" s="20">
        <v>0.27150481464080167</v>
      </c>
      <c r="AI53" s="20">
        <v>0.13276356640084311</v>
      </c>
      <c r="AJ53" s="20">
        <v>4.5180513209157377E-2</v>
      </c>
      <c r="AK53" s="20">
        <v>8.3746170419781218E-2</v>
      </c>
      <c r="AL53" s="20">
        <v>0</v>
      </c>
      <c r="AM53" s="20">
        <v>2.7724800072815969E-2</v>
      </c>
      <c r="AO53" s="20">
        <v>6.6564960407245119E-2</v>
      </c>
      <c r="AP53" s="20">
        <v>0.1458941712514287</v>
      </c>
      <c r="AQ53" s="20">
        <v>0.25561178828456982</v>
      </c>
      <c r="AR53" s="20">
        <v>9.8822979966364952E-2</v>
      </c>
      <c r="AS53" s="20">
        <v>3.6049551195868418E-2</v>
      </c>
      <c r="AT53" s="20">
        <v>5.2645669531796557E-2</v>
      </c>
      <c r="AU53" s="20">
        <v>1.0935498322968751E-2</v>
      </c>
      <c r="AV53" s="20">
        <v>3.3534024259712483E-2</v>
      </c>
      <c r="AW53" s="20">
        <v>2.096855504535898E-2</v>
      </c>
    </row>
    <row r="54" spans="2:49" x14ac:dyDescent="0.35">
      <c r="B54" s="19" t="s">
        <v>81</v>
      </c>
      <c r="C54" s="20">
        <v>0.1228283380743405</v>
      </c>
      <c r="D54" s="20">
        <v>0.13626971688860209</v>
      </c>
      <c r="E54" s="20">
        <v>0.1103417783540916</v>
      </c>
      <c r="G54" s="20">
        <v>0.1311870653526245</v>
      </c>
      <c r="H54" s="20">
        <v>0.1266654985366561</v>
      </c>
      <c r="I54" s="20">
        <v>0.13045997374287641</v>
      </c>
      <c r="J54" s="20">
        <v>0.1074758724446077</v>
      </c>
      <c r="K54" s="20">
        <v>9.3233413895488129E-2</v>
      </c>
      <c r="L54" s="20">
        <v>0.14034397406384039</v>
      </c>
      <c r="N54" s="20">
        <v>9.3805282393693859E-2</v>
      </c>
      <c r="O54" s="20">
        <v>9.3798924660127181E-2</v>
      </c>
      <c r="P54" s="20">
        <v>7.0137855403989202E-2</v>
      </c>
      <c r="Q54" s="20">
        <v>9.9404065663979871E-2</v>
      </c>
      <c r="R54" s="20">
        <v>8.6134476644458474E-2</v>
      </c>
      <c r="S54" s="20">
        <v>0.10584442485810561</v>
      </c>
      <c r="T54" s="20">
        <v>0.14790124749048511</v>
      </c>
      <c r="U54" s="20">
        <v>0.13785484532501749</v>
      </c>
      <c r="V54" s="20">
        <v>0.16742948153734999</v>
      </c>
      <c r="W54" s="20">
        <v>0.12952133610703781</v>
      </c>
      <c r="X54" s="20">
        <v>0.1487836424910127</v>
      </c>
      <c r="Y54" s="20">
        <v>0.1245728971406433</v>
      </c>
      <c r="AA54" s="20">
        <v>0.14947975187678339</v>
      </c>
      <c r="AB54" s="20">
        <v>0.12022354981903061</v>
      </c>
      <c r="AC54" s="20">
        <v>0.1224375518729631</v>
      </c>
      <c r="AD54" s="20">
        <v>9.6757636125843982E-2</v>
      </c>
      <c r="AF54" s="20">
        <v>0.1213437678039614</v>
      </c>
      <c r="AG54" s="20">
        <v>0.17063764708265189</v>
      </c>
      <c r="AH54" s="20">
        <v>0.1760604811819789</v>
      </c>
      <c r="AI54" s="20">
        <v>8.3775997823685625E-2</v>
      </c>
      <c r="AJ54" s="20">
        <v>6.5410605747848613E-2</v>
      </c>
      <c r="AK54" s="20">
        <v>0.105641308918836</v>
      </c>
      <c r="AL54" s="20">
        <v>5.5103626246374819E-2</v>
      </c>
      <c r="AM54" s="20">
        <v>8.1098582801166302E-2</v>
      </c>
      <c r="AO54" s="20">
        <v>0.1243237523340826</v>
      </c>
      <c r="AP54" s="20">
        <v>0.17606429520642899</v>
      </c>
      <c r="AQ54" s="20">
        <v>0.15552374183122589</v>
      </c>
      <c r="AR54" s="20">
        <v>0.12665035796342791</v>
      </c>
      <c r="AS54" s="20">
        <v>6.6956778669524097E-2</v>
      </c>
      <c r="AT54" s="20">
        <v>0.1241781953082709</v>
      </c>
      <c r="AU54" s="20">
        <v>5.174816533850253E-2</v>
      </c>
      <c r="AV54" s="20">
        <v>0.1079199014355153</v>
      </c>
      <c r="AW54" s="20">
        <v>0.12054493342668191</v>
      </c>
    </row>
    <row r="55" spans="2:49" x14ac:dyDescent="0.35">
      <c r="B55" s="19" t="s">
        <v>82</v>
      </c>
      <c r="C55" s="20">
        <v>0.32292115141220168</v>
      </c>
      <c r="D55" s="20">
        <v>0.3165963275166182</v>
      </c>
      <c r="E55" s="20">
        <v>0.32942185533550988</v>
      </c>
      <c r="G55" s="20">
        <v>0.312382666182136</v>
      </c>
      <c r="H55" s="20">
        <v>0.36104863378078028</v>
      </c>
      <c r="I55" s="20">
        <v>0.38912809397360271</v>
      </c>
      <c r="J55" s="20">
        <v>0.33599738886139863</v>
      </c>
      <c r="K55" s="20">
        <v>0.30582156123989501</v>
      </c>
      <c r="L55" s="20">
        <v>0.24633423102633031</v>
      </c>
      <c r="N55" s="20">
        <v>0.33772965949146938</v>
      </c>
      <c r="O55" s="20">
        <v>0.38223251638151973</v>
      </c>
      <c r="P55" s="20">
        <v>0.35275788624288162</v>
      </c>
      <c r="Q55" s="20">
        <v>0.3663380222779466</v>
      </c>
      <c r="R55" s="20">
        <v>0.37691585243858883</v>
      </c>
      <c r="S55" s="20">
        <v>0.37001616327832998</v>
      </c>
      <c r="T55" s="20">
        <v>0.25991340182620798</v>
      </c>
      <c r="U55" s="20">
        <v>0.32274368602446529</v>
      </c>
      <c r="V55" s="20">
        <v>0.30215176256051968</v>
      </c>
      <c r="W55" s="20">
        <v>0.30186069806947952</v>
      </c>
      <c r="X55" s="20">
        <v>0.27815638584216101</v>
      </c>
      <c r="Y55" s="20">
        <v>0.29633111692768282</v>
      </c>
      <c r="AA55" s="20">
        <v>0.28030106537792698</v>
      </c>
      <c r="AB55" s="20">
        <v>0.32649406546235737</v>
      </c>
      <c r="AC55" s="20">
        <v>0.34202031309962372</v>
      </c>
      <c r="AD55" s="20">
        <v>0.34480347758882179</v>
      </c>
      <c r="AF55" s="20">
        <v>0.30575136713129941</v>
      </c>
      <c r="AG55" s="20">
        <v>0.36549194196838769</v>
      </c>
      <c r="AH55" s="20">
        <v>0.116311029337341</v>
      </c>
      <c r="AI55" s="20">
        <v>0.36892319078902158</v>
      </c>
      <c r="AJ55" s="20">
        <v>0.26511676533732081</v>
      </c>
      <c r="AK55" s="20">
        <v>0.34711937345661709</v>
      </c>
      <c r="AL55" s="20">
        <v>0.2208079813642905</v>
      </c>
      <c r="AM55" s="20">
        <v>0.36604389708065022</v>
      </c>
      <c r="AO55" s="20">
        <v>0.32490781171748528</v>
      </c>
      <c r="AP55" s="20">
        <v>0.38946403908011418</v>
      </c>
      <c r="AQ55" s="20">
        <v>0.19818942080801741</v>
      </c>
      <c r="AR55" s="20">
        <v>0.3186819548393347</v>
      </c>
      <c r="AS55" s="20">
        <v>0.29293887769716642</v>
      </c>
      <c r="AT55" s="20">
        <v>0.44540391723762618</v>
      </c>
      <c r="AU55" s="20">
        <v>0.24859123163891009</v>
      </c>
      <c r="AV55" s="20">
        <v>0.31021208945207102</v>
      </c>
      <c r="AW55" s="20">
        <v>0.3066653116437118</v>
      </c>
    </row>
    <row r="56" spans="2:49" x14ac:dyDescent="0.35">
      <c r="B56" s="19" t="s">
        <v>83</v>
      </c>
      <c r="C56" s="20">
        <v>0.1015016610982809</v>
      </c>
      <c r="D56" s="20">
        <v>0.1052984371670084</v>
      </c>
      <c r="E56" s="20">
        <v>9.8348587685661029E-2</v>
      </c>
      <c r="G56" s="20">
        <v>0.1234752325708325</v>
      </c>
      <c r="H56" s="20">
        <v>0.12508153738349301</v>
      </c>
      <c r="I56" s="20">
        <v>7.8228519708423538E-2</v>
      </c>
      <c r="J56" s="20">
        <v>9.0652780024082655E-2</v>
      </c>
      <c r="K56" s="20">
        <v>9.3245235379942559E-2</v>
      </c>
      <c r="L56" s="20">
        <v>0.100889274301771</v>
      </c>
      <c r="N56" s="20">
        <v>0.10940241018748401</v>
      </c>
      <c r="O56" s="20">
        <v>4.2961544430514309E-2</v>
      </c>
      <c r="P56" s="20">
        <v>0.11575570800948159</v>
      </c>
      <c r="Q56" s="20">
        <v>9.5908312005107119E-2</v>
      </c>
      <c r="R56" s="20">
        <v>0.12181735540828741</v>
      </c>
      <c r="S56" s="20">
        <v>7.4944308678378188E-2</v>
      </c>
      <c r="T56" s="20">
        <v>0.1123400642424837</v>
      </c>
      <c r="U56" s="20">
        <v>8.1840982465446369E-2</v>
      </c>
      <c r="V56" s="20">
        <v>0.1348609219994204</v>
      </c>
      <c r="W56" s="20">
        <v>8.4131780048372323E-2</v>
      </c>
      <c r="X56" s="20">
        <v>0.10689432809719469</v>
      </c>
      <c r="Y56" s="20">
        <v>8.6025471175782922E-2</v>
      </c>
      <c r="AA56" s="20">
        <v>0.10405293518560391</v>
      </c>
      <c r="AB56" s="20">
        <v>0.10652078581786049</v>
      </c>
      <c r="AC56" s="20">
        <v>9.4486669971891979E-2</v>
      </c>
      <c r="AD56" s="20">
        <v>0.10042314174729031</v>
      </c>
      <c r="AF56" s="20">
        <v>0.14658626359187149</v>
      </c>
      <c r="AG56" s="20">
        <v>8.8184002200470776E-2</v>
      </c>
      <c r="AH56" s="20">
        <v>0.1104947818115517</v>
      </c>
      <c r="AI56" s="20">
        <v>9.5515963165178019E-2</v>
      </c>
      <c r="AJ56" s="20">
        <v>0.124217232836903</v>
      </c>
      <c r="AK56" s="20">
        <v>0.1217275547739612</v>
      </c>
      <c r="AL56" s="20">
        <v>6.0077412344614257E-2</v>
      </c>
      <c r="AM56" s="20">
        <v>7.0656432316751866E-2</v>
      </c>
      <c r="AO56" s="20">
        <v>0.1474210248935377</v>
      </c>
      <c r="AP56" s="20">
        <v>8.3237964317698532E-2</v>
      </c>
      <c r="AQ56" s="20">
        <v>5.6019275754736197E-2</v>
      </c>
      <c r="AR56" s="20">
        <v>9.3476025002967394E-2</v>
      </c>
      <c r="AS56" s="20">
        <v>0.1231097051712015</v>
      </c>
      <c r="AT56" s="20">
        <v>0.12202129443867619</v>
      </c>
      <c r="AU56" s="20">
        <v>7.0700361466108308E-2</v>
      </c>
      <c r="AV56" s="20">
        <v>7.021369916970488E-2</v>
      </c>
      <c r="AW56" s="20">
        <v>0.1036086750762952</v>
      </c>
    </row>
    <row r="57" spans="2:49" x14ac:dyDescent="0.35">
      <c r="B57" s="19" t="s">
        <v>84</v>
      </c>
      <c r="C57" s="20">
        <v>5.9014535195836382E-2</v>
      </c>
      <c r="D57" s="20">
        <v>7.0223642217534771E-2</v>
      </c>
      <c r="E57" s="20">
        <v>4.7584112788648721E-2</v>
      </c>
      <c r="G57" s="20">
        <v>4.0584846790768812E-2</v>
      </c>
      <c r="H57" s="20">
        <v>4.0780578584208242E-2</v>
      </c>
      <c r="I57" s="20">
        <v>4.2673723048926138E-2</v>
      </c>
      <c r="J57" s="20">
        <v>6.7576199029831072E-2</v>
      </c>
      <c r="K57" s="20">
        <v>6.4992949201229958E-2</v>
      </c>
      <c r="L57" s="20">
        <v>8.8367111182696453E-2</v>
      </c>
      <c r="N57" s="20">
        <v>3.8611638530443013E-2</v>
      </c>
      <c r="O57" s="20">
        <v>2.889757259824946E-2</v>
      </c>
      <c r="P57" s="20">
        <v>4.4647841118373263E-2</v>
      </c>
      <c r="Q57" s="20">
        <v>4.8970442015675478E-2</v>
      </c>
      <c r="R57" s="20">
        <v>8.2762869269749434E-2</v>
      </c>
      <c r="S57" s="20">
        <v>5.7407418331266127E-2</v>
      </c>
      <c r="T57" s="20">
        <v>5.2855012526416563E-2</v>
      </c>
      <c r="U57" s="20">
        <v>9.9559852072313521E-2</v>
      </c>
      <c r="V57" s="20">
        <v>4.703797936844497E-2</v>
      </c>
      <c r="W57" s="20">
        <v>4.8777464660500362E-2</v>
      </c>
      <c r="X57" s="20">
        <v>6.348002077147194E-2</v>
      </c>
      <c r="Y57" s="20">
        <v>6.8185293506077077E-2</v>
      </c>
      <c r="AA57" s="20">
        <v>6.8440685010003513E-2</v>
      </c>
      <c r="AB57" s="20">
        <v>5.5013623542480627E-2</v>
      </c>
      <c r="AC57" s="20">
        <v>5.593920407884774E-2</v>
      </c>
      <c r="AD57" s="20">
        <v>5.6121260884065119E-2</v>
      </c>
      <c r="AF57" s="20">
        <v>9.8678891481198489E-2</v>
      </c>
      <c r="AG57" s="20">
        <v>5.0650560130721889E-2</v>
      </c>
      <c r="AH57" s="20">
        <v>3.2381096648610497E-2</v>
      </c>
      <c r="AI57" s="20">
        <v>2.7467163479549282E-2</v>
      </c>
      <c r="AJ57" s="20">
        <v>8.4677895162598965E-2</v>
      </c>
      <c r="AK57" s="20">
        <v>0</v>
      </c>
      <c r="AL57" s="20">
        <v>5.5886647293376071E-2</v>
      </c>
      <c r="AM57" s="20">
        <v>4.877385685496767E-2</v>
      </c>
      <c r="AO57" s="20">
        <v>9.8804940077550113E-2</v>
      </c>
      <c r="AP57" s="20">
        <v>3.9612648456916609E-2</v>
      </c>
      <c r="AQ57" s="20">
        <v>1.430139987458082E-2</v>
      </c>
      <c r="AR57" s="20">
        <v>3.5758817175429843E-2</v>
      </c>
      <c r="AS57" s="20">
        <v>8.5383286927077542E-2</v>
      </c>
      <c r="AT57" s="20">
        <v>0</v>
      </c>
      <c r="AU57" s="20">
        <v>7.532030357114082E-2</v>
      </c>
      <c r="AV57" s="20">
        <v>6.6253844517125848E-2</v>
      </c>
      <c r="AW57" s="20">
        <v>4.1515506956327747E-2</v>
      </c>
    </row>
    <row r="58" spans="2:49" x14ac:dyDescent="0.35">
      <c r="B58" s="19" t="s">
        <v>85</v>
      </c>
      <c r="C58" s="20">
        <v>0.12858330059094139</v>
      </c>
      <c r="D58" s="20">
        <v>0.1598492250192434</v>
      </c>
      <c r="E58" s="20">
        <v>9.7059142785502067E-2</v>
      </c>
      <c r="G58" s="20">
        <v>6.5550226614759788E-2</v>
      </c>
      <c r="H58" s="20">
        <v>5.8884973209291841E-2</v>
      </c>
      <c r="I58" s="20">
        <v>8.3001620858724853E-2</v>
      </c>
      <c r="J58" s="20">
        <v>0.14922226116076251</v>
      </c>
      <c r="K58" s="20">
        <v>0.20869563695460269</v>
      </c>
      <c r="L58" s="20">
        <v>0.19329458676349329</v>
      </c>
      <c r="N58" s="20">
        <v>0.2049462980150257</v>
      </c>
      <c r="O58" s="20">
        <v>9.0327033174787907E-2</v>
      </c>
      <c r="P58" s="20">
        <v>0.14324752681795649</v>
      </c>
      <c r="Q58" s="20">
        <v>9.2355918262079825E-2</v>
      </c>
      <c r="R58" s="20">
        <v>9.348043315566916E-2</v>
      </c>
      <c r="S58" s="20">
        <v>9.6710384550399417E-2</v>
      </c>
      <c r="T58" s="20">
        <v>0.13251149695263501</v>
      </c>
      <c r="U58" s="20">
        <v>0.11435328363957099</v>
      </c>
      <c r="V58" s="20">
        <v>0.13062570225608719</v>
      </c>
      <c r="W58" s="20">
        <v>0.15890515831809279</v>
      </c>
      <c r="X58" s="20">
        <v>0.1206396808110016</v>
      </c>
      <c r="Y58" s="20">
        <v>0.1154574124189377</v>
      </c>
      <c r="AA58" s="20">
        <v>0.1288359131054776</v>
      </c>
      <c r="AB58" s="20">
        <v>0.1118594551664097</v>
      </c>
      <c r="AC58" s="20">
        <v>0.15144827505534769</v>
      </c>
      <c r="AD58" s="20">
        <v>0.12651867351599971</v>
      </c>
      <c r="AF58" s="20">
        <v>0.18315185872487691</v>
      </c>
      <c r="AG58" s="20">
        <v>5.8612576159442181E-2</v>
      </c>
      <c r="AH58" s="20">
        <v>1.352773794634929E-2</v>
      </c>
      <c r="AI58" s="20">
        <v>0.103117555398092</v>
      </c>
      <c r="AJ58" s="20">
        <v>0.3498296635380031</v>
      </c>
      <c r="AK58" s="20">
        <v>0.22172885755322569</v>
      </c>
      <c r="AL58" s="20">
        <v>5.5920206272111708E-2</v>
      </c>
      <c r="AM58" s="20">
        <v>9.5167602675805735E-2</v>
      </c>
      <c r="AO58" s="20">
        <v>0.15283761206373189</v>
      </c>
      <c r="AP58" s="20">
        <v>3.5234734460222773E-2</v>
      </c>
      <c r="AQ58" s="20">
        <v>1.5265137674782721E-2</v>
      </c>
      <c r="AR58" s="20">
        <v>8.8527643702558348E-2</v>
      </c>
      <c r="AS58" s="20">
        <v>0.27770700061020082</v>
      </c>
      <c r="AT58" s="20">
        <v>0.1860782622723699</v>
      </c>
      <c r="AU58" s="20">
        <v>9.5314204365474761E-2</v>
      </c>
      <c r="AV58" s="20">
        <v>5.6012681806667693E-2</v>
      </c>
      <c r="AW58" s="20">
        <v>0.24634693452947579</v>
      </c>
    </row>
    <row r="59" spans="2:49" x14ac:dyDescent="0.35">
      <c r="B59" s="19" t="s">
        <v>86</v>
      </c>
      <c r="C59" s="20">
        <v>0.1415261533995881</v>
      </c>
      <c r="D59" s="20">
        <v>7.5918308220224259E-2</v>
      </c>
      <c r="E59" s="20">
        <v>0.20490415750678831</v>
      </c>
      <c r="G59" s="20">
        <v>0.21943212413377811</v>
      </c>
      <c r="H59" s="20">
        <v>0.16936696392369119</v>
      </c>
      <c r="I59" s="20">
        <v>0.19745705292205429</v>
      </c>
      <c r="J59" s="20">
        <v>0.12908105639932199</v>
      </c>
      <c r="K59" s="20">
        <v>0.1037368484173411</v>
      </c>
      <c r="L59" s="20">
        <v>5.7409842731783303E-2</v>
      </c>
      <c r="N59" s="20">
        <v>0.1091942082584946</v>
      </c>
      <c r="O59" s="20">
        <v>0.32927678411195449</v>
      </c>
      <c r="P59" s="20">
        <v>0.19774309647924221</v>
      </c>
      <c r="Q59" s="20">
        <v>0.18092960279862641</v>
      </c>
      <c r="R59" s="20">
        <v>0.12366586180009061</v>
      </c>
      <c r="S59" s="20">
        <v>0.14937572073890931</v>
      </c>
      <c r="T59" s="20">
        <v>0.14921883696623939</v>
      </c>
      <c r="U59" s="20">
        <v>0.12183665433501829</v>
      </c>
      <c r="V59" s="20">
        <v>0.1022886136067177</v>
      </c>
      <c r="W59" s="20">
        <v>0.14115877153828521</v>
      </c>
      <c r="X59" s="20">
        <v>0.1604281770012338</v>
      </c>
      <c r="Y59" s="20">
        <v>0.13535896148894661</v>
      </c>
      <c r="AA59" s="20">
        <v>9.3823209705381827E-2</v>
      </c>
      <c r="AB59" s="20">
        <v>0.1613211782337092</v>
      </c>
      <c r="AC59" s="20">
        <v>0.1419324299686657</v>
      </c>
      <c r="AD59" s="20">
        <v>0.17312917505803729</v>
      </c>
      <c r="AF59" s="20">
        <v>6.012579225344928E-2</v>
      </c>
      <c r="AG59" s="20">
        <v>0.1027100959292834</v>
      </c>
      <c r="AH59" s="20">
        <v>0.12792225841611179</v>
      </c>
      <c r="AI59" s="20">
        <v>0.17099931173796551</v>
      </c>
      <c r="AJ59" s="20">
        <v>5.419242141042032E-2</v>
      </c>
      <c r="AK59" s="20">
        <v>9.9474126136272142E-2</v>
      </c>
      <c r="AL59" s="20">
        <v>0.52279883558595486</v>
      </c>
      <c r="AM59" s="20">
        <v>0.30289873715082882</v>
      </c>
      <c r="AO59" s="20">
        <v>6.5897579582381863E-2</v>
      </c>
      <c r="AP59" s="20">
        <v>0.1055312544577621</v>
      </c>
      <c r="AQ59" s="20">
        <v>8.6226594444214932E-2</v>
      </c>
      <c r="AR59" s="20">
        <v>0.22851623125554621</v>
      </c>
      <c r="AS59" s="20">
        <v>0.101763840391298</v>
      </c>
      <c r="AT59" s="20">
        <v>5.2074771108236668E-2</v>
      </c>
      <c r="AU59" s="20">
        <v>0.43707799076751003</v>
      </c>
      <c r="AV59" s="20">
        <v>0.3150495058915046</v>
      </c>
      <c r="AW59" s="20">
        <v>0.16035008332214851</v>
      </c>
    </row>
    <row r="61" spans="2:49" ht="72.5" x14ac:dyDescent="0.35">
      <c r="B61" s="17" t="s">
        <v>89</v>
      </c>
    </row>
    <row r="62" spans="2:49" x14ac:dyDescent="0.35">
      <c r="B62" s="18" t="s">
        <v>16</v>
      </c>
    </row>
    <row r="63" spans="2:49" x14ac:dyDescent="0.35">
      <c r="B63" s="19" t="s">
        <v>79</v>
      </c>
      <c r="C63" s="20">
        <v>5.5468012963781517E-2</v>
      </c>
      <c r="D63" s="20">
        <v>4.9482744374854053E-2</v>
      </c>
      <c r="E63" s="20">
        <v>5.9966072764212168E-2</v>
      </c>
      <c r="G63" s="20">
        <v>0.1095586910416016</v>
      </c>
      <c r="H63" s="20">
        <v>0.1045731830149134</v>
      </c>
      <c r="I63" s="20">
        <v>4.92950249257781E-2</v>
      </c>
      <c r="J63" s="20">
        <v>3.4642805175328521E-2</v>
      </c>
      <c r="K63" s="20">
        <v>3.5577746878113957E-2</v>
      </c>
      <c r="L63" s="20">
        <v>1.482405601465255E-2</v>
      </c>
      <c r="N63" s="20">
        <v>4.1049383460741967E-2</v>
      </c>
      <c r="O63" s="20">
        <v>0</v>
      </c>
      <c r="P63" s="20">
        <v>2.7415167482274669E-2</v>
      </c>
      <c r="Q63" s="20">
        <v>9.4224606853491114E-2</v>
      </c>
      <c r="R63" s="20">
        <v>5.6844693210399283E-2</v>
      </c>
      <c r="S63" s="20">
        <v>6.3781845351465805E-2</v>
      </c>
      <c r="T63" s="20">
        <v>3.6868870298690147E-2</v>
      </c>
      <c r="U63" s="20">
        <v>4.277491725367101E-2</v>
      </c>
      <c r="V63" s="20">
        <v>7.6457317494392329E-2</v>
      </c>
      <c r="W63" s="20">
        <v>5.1546221601388928E-2</v>
      </c>
      <c r="X63" s="20">
        <v>8.2467014342029119E-2</v>
      </c>
      <c r="Y63" s="20">
        <v>5.3977858619341137E-2</v>
      </c>
      <c r="AA63" s="20">
        <v>7.5488799855372615E-2</v>
      </c>
      <c r="AB63" s="20">
        <v>5.9927578921516782E-2</v>
      </c>
      <c r="AC63" s="20">
        <v>3.4308366188309597E-2</v>
      </c>
      <c r="AD63" s="20">
        <v>4.8208897021334393E-2</v>
      </c>
      <c r="AF63" s="20">
        <v>2.502909247979342E-2</v>
      </c>
      <c r="AG63" s="20">
        <v>7.5551566020658156E-2</v>
      </c>
      <c r="AH63" s="20">
        <v>6.294231906753095E-2</v>
      </c>
      <c r="AI63" s="20">
        <v>0.21507204893341281</v>
      </c>
      <c r="AJ63" s="20">
        <v>1.9194138088672319E-2</v>
      </c>
      <c r="AK63" s="20">
        <v>7.9822334750724422E-2</v>
      </c>
      <c r="AL63" s="20">
        <v>3.1912994329905062E-2</v>
      </c>
      <c r="AM63" s="20">
        <v>2.4252918529947719E-2</v>
      </c>
      <c r="AO63" s="20">
        <v>2.3649510126336929E-2</v>
      </c>
      <c r="AP63" s="20">
        <v>5.3211271137241223E-2</v>
      </c>
      <c r="AQ63" s="20">
        <v>3.4290299381164749E-2</v>
      </c>
      <c r="AR63" s="20">
        <v>0.28616877416429709</v>
      </c>
      <c r="AS63" s="20">
        <v>1.5849283701445331E-2</v>
      </c>
      <c r="AT63" s="20">
        <v>6.8313543888437675E-2</v>
      </c>
      <c r="AU63" s="20">
        <v>2.1922799023553791E-2</v>
      </c>
      <c r="AV63" s="20">
        <v>0</v>
      </c>
      <c r="AW63" s="20">
        <v>1.248010750858666E-2</v>
      </c>
    </row>
    <row r="64" spans="2:49" x14ac:dyDescent="0.35">
      <c r="B64" s="19" t="s">
        <v>80</v>
      </c>
      <c r="C64" s="20">
        <v>7.1032026006409649E-2</v>
      </c>
      <c r="D64" s="20">
        <v>8.4022008699920894E-2</v>
      </c>
      <c r="E64" s="20">
        <v>5.8697923082263737E-2</v>
      </c>
      <c r="G64" s="20">
        <v>0.12100347098159191</v>
      </c>
      <c r="H64" s="20">
        <v>9.362956643166008E-2</v>
      </c>
      <c r="I64" s="20">
        <v>7.8956753449514597E-2</v>
      </c>
      <c r="J64" s="20">
        <v>4.8467049488323567E-2</v>
      </c>
      <c r="K64" s="20">
        <v>4.8426057612649398E-2</v>
      </c>
      <c r="L64" s="20">
        <v>4.6507120129049041E-2</v>
      </c>
      <c r="N64" s="20">
        <v>4.2096139695743932E-2</v>
      </c>
      <c r="O64" s="20">
        <v>1.450431231671007E-2</v>
      </c>
      <c r="P64" s="20">
        <v>8.4370114738968036E-2</v>
      </c>
      <c r="Q64" s="20">
        <v>4.9648901407852802E-2</v>
      </c>
      <c r="R64" s="20">
        <v>7.1261959066471467E-2</v>
      </c>
      <c r="S64" s="20">
        <v>6.8417224216998515E-2</v>
      </c>
      <c r="T64" s="20">
        <v>8.8249715739592879E-2</v>
      </c>
      <c r="U64" s="20">
        <v>7.6686117183658739E-2</v>
      </c>
      <c r="V64" s="20">
        <v>0.12287486036977641</v>
      </c>
      <c r="W64" s="20">
        <v>3.591157321007573E-2</v>
      </c>
      <c r="X64" s="20">
        <v>5.8175179453109432E-2</v>
      </c>
      <c r="Y64" s="20">
        <v>8.5374456650085931E-2</v>
      </c>
      <c r="AA64" s="20">
        <v>0.1048057098510672</v>
      </c>
      <c r="AB64" s="20">
        <v>5.9666140404793039E-2</v>
      </c>
      <c r="AC64" s="20">
        <v>6.8947248476882883E-2</v>
      </c>
      <c r="AD64" s="20">
        <v>4.8711398105256473E-2</v>
      </c>
      <c r="AF64" s="20">
        <v>3.8511818735736968E-2</v>
      </c>
      <c r="AG64" s="20">
        <v>9.5981075980195146E-2</v>
      </c>
      <c r="AH64" s="20">
        <v>6.7056871302891355E-2</v>
      </c>
      <c r="AI64" s="20">
        <v>0.21377568025959931</v>
      </c>
      <c r="AJ64" s="20">
        <v>4.4782593392400011E-2</v>
      </c>
      <c r="AK64" s="20">
        <v>0.1182351314097516</v>
      </c>
      <c r="AL64" s="20">
        <v>0</v>
      </c>
      <c r="AM64" s="20">
        <v>3.6081635282466461E-2</v>
      </c>
      <c r="AO64" s="20">
        <v>4.1122914819811833E-2</v>
      </c>
      <c r="AP64" s="20">
        <v>0.1012055573066756</v>
      </c>
      <c r="AQ64" s="20">
        <v>8.8006983296592387E-2</v>
      </c>
      <c r="AR64" s="20">
        <v>0.17648792866323421</v>
      </c>
      <c r="AS64" s="20">
        <v>4.0215359751006458E-2</v>
      </c>
      <c r="AT64" s="20">
        <v>8.216200925817338E-2</v>
      </c>
      <c r="AU64" s="20">
        <v>1.016170136281979E-2</v>
      </c>
      <c r="AV64" s="20">
        <v>2.7159117898946612E-2</v>
      </c>
      <c r="AW64" s="20">
        <v>2.05870649658614E-2</v>
      </c>
    </row>
    <row r="65" spans="2:49" x14ac:dyDescent="0.35">
      <c r="B65" s="19" t="s">
        <v>81</v>
      </c>
      <c r="C65" s="20">
        <v>9.1084584655143824E-2</v>
      </c>
      <c r="D65" s="20">
        <v>0.1047652689829531</v>
      </c>
      <c r="E65" s="20">
        <v>7.8185768774937159E-2</v>
      </c>
      <c r="G65" s="20">
        <v>0.1093044297911115</v>
      </c>
      <c r="H65" s="20">
        <v>0.1298837978621844</v>
      </c>
      <c r="I65" s="20">
        <v>0.1057556207278855</v>
      </c>
      <c r="J65" s="20">
        <v>8.4217219707396984E-2</v>
      </c>
      <c r="K65" s="20">
        <v>9.3904792515990154E-2</v>
      </c>
      <c r="L65" s="20">
        <v>3.9194129294788591E-2</v>
      </c>
      <c r="N65" s="20">
        <v>8.0287085172450201E-2</v>
      </c>
      <c r="O65" s="20">
        <v>8.0716698872710602E-2</v>
      </c>
      <c r="P65" s="20">
        <v>3.4676627393936343E-2</v>
      </c>
      <c r="Q65" s="20">
        <v>5.8431566359470347E-2</v>
      </c>
      <c r="R65" s="20">
        <v>7.1374103705837633E-2</v>
      </c>
      <c r="S65" s="20">
        <v>8.4800277807217966E-2</v>
      </c>
      <c r="T65" s="20">
        <v>0.1063010442242496</v>
      </c>
      <c r="U65" s="20">
        <v>0.11268827002615719</v>
      </c>
      <c r="V65" s="20">
        <v>0.13442845345684079</v>
      </c>
      <c r="W65" s="20">
        <v>8.6206737355475377E-2</v>
      </c>
      <c r="X65" s="20">
        <v>6.1653119296022137E-2</v>
      </c>
      <c r="Y65" s="20">
        <v>0.11329934570124239</v>
      </c>
      <c r="AA65" s="20">
        <v>0.12130210298477261</v>
      </c>
      <c r="AB65" s="20">
        <v>6.5194737061565769E-2</v>
      </c>
      <c r="AC65" s="20">
        <v>0.11146261676245781</v>
      </c>
      <c r="AD65" s="20">
        <v>6.8100498361092124E-2</v>
      </c>
      <c r="AF65" s="20">
        <v>6.9049682419290451E-2</v>
      </c>
      <c r="AG65" s="20">
        <v>0.13286530739765959</v>
      </c>
      <c r="AH65" s="20">
        <v>0.1062359950350896</v>
      </c>
      <c r="AI65" s="20">
        <v>0.1249338736704225</v>
      </c>
      <c r="AJ65" s="20">
        <v>2.70261906150778E-2</v>
      </c>
      <c r="AK65" s="20">
        <v>0.1061332148007386</v>
      </c>
      <c r="AL65" s="20">
        <v>0</v>
      </c>
      <c r="AM65" s="20">
        <v>7.2439361533276667E-2</v>
      </c>
      <c r="AO65" s="20">
        <v>8.1932125526364641E-2</v>
      </c>
      <c r="AP65" s="20">
        <v>0.1481199910228348</v>
      </c>
      <c r="AQ65" s="20">
        <v>0.1236240016821019</v>
      </c>
      <c r="AR65" s="20">
        <v>0.11138614513819931</v>
      </c>
      <c r="AS65" s="20">
        <v>4.9540654303909512E-2</v>
      </c>
      <c r="AT65" s="20">
        <v>9.0830919064860391E-2</v>
      </c>
      <c r="AU65" s="20">
        <v>5.1335835861934527E-2</v>
      </c>
      <c r="AV65" s="20">
        <v>2.5182712888058879E-2</v>
      </c>
      <c r="AW65" s="20">
        <v>5.4005641326183067E-2</v>
      </c>
    </row>
    <row r="66" spans="2:49" x14ac:dyDescent="0.35">
      <c r="B66" s="19" t="s">
        <v>82</v>
      </c>
      <c r="C66" s="20">
        <v>0.26125005085840919</v>
      </c>
      <c r="D66" s="20">
        <v>0.24423552458135939</v>
      </c>
      <c r="E66" s="20">
        <v>0.27849951471081202</v>
      </c>
      <c r="G66" s="20">
        <v>0.25203254041142292</v>
      </c>
      <c r="H66" s="20">
        <v>0.3201234192697594</v>
      </c>
      <c r="I66" s="20">
        <v>0.30167022950562938</v>
      </c>
      <c r="J66" s="20">
        <v>0.27486283679528012</v>
      </c>
      <c r="K66" s="20">
        <v>0.25233558078021417</v>
      </c>
      <c r="L66" s="20">
        <v>0.1818267684288459</v>
      </c>
      <c r="N66" s="20">
        <v>0.20439117890525649</v>
      </c>
      <c r="O66" s="20">
        <v>0.34617434066788061</v>
      </c>
      <c r="P66" s="20">
        <v>0.30532496161409051</v>
      </c>
      <c r="Q66" s="20">
        <v>0.21621538105942059</v>
      </c>
      <c r="R66" s="20">
        <v>0.30194903726232553</v>
      </c>
      <c r="S66" s="20">
        <v>0.29759244634003829</v>
      </c>
      <c r="T66" s="20">
        <v>0.22420605046590411</v>
      </c>
      <c r="U66" s="20">
        <v>0.2748775818937329</v>
      </c>
      <c r="V66" s="20">
        <v>0.28443803934202061</v>
      </c>
      <c r="W66" s="20">
        <v>0.23860358155582501</v>
      </c>
      <c r="X66" s="20">
        <v>0.26669687883822252</v>
      </c>
      <c r="Y66" s="20">
        <v>0.21020440137649679</v>
      </c>
      <c r="AA66" s="20">
        <v>0.23008535578217279</v>
      </c>
      <c r="AB66" s="20">
        <v>0.26014869834846349</v>
      </c>
      <c r="AC66" s="20">
        <v>0.29948401749878989</v>
      </c>
      <c r="AD66" s="20">
        <v>0.25825246474239028</v>
      </c>
      <c r="AF66" s="20">
        <v>0.19815694226806799</v>
      </c>
      <c r="AG66" s="20">
        <v>0.29687731951258062</v>
      </c>
      <c r="AH66" s="20">
        <v>0.30772467830348121</v>
      </c>
      <c r="AI66" s="20">
        <v>0.25094667251276442</v>
      </c>
      <c r="AJ66" s="20">
        <v>0.18879574572162691</v>
      </c>
      <c r="AK66" s="20">
        <v>0.18097529833389389</v>
      </c>
      <c r="AL66" s="20">
        <v>0.1438245708659556</v>
      </c>
      <c r="AM66" s="20">
        <v>0.3103904695193152</v>
      </c>
      <c r="AO66" s="20">
        <v>0.21348443699548039</v>
      </c>
      <c r="AP66" s="20">
        <v>0.34022081599776299</v>
      </c>
      <c r="AQ66" s="20">
        <v>0.37537783978289618</v>
      </c>
      <c r="AR66" s="20">
        <v>0.19372771956548929</v>
      </c>
      <c r="AS66" s="20">
        <v>0.2034412981243727</v>
      </c>
      <c r="AT66" s="20">
        <v>0.25552401042962247</v>
      </c>
      <c r="AU66" s="20">
        <v>0.2433082543000733</v>
      </c>
      <c r="AV66" s="20">
        <v>0.2381586974618623</v>
      </c>
      <c r="AW66" s="20">
        <v>0.28237233531196038</v>
      </c>
    </row>
    <row r="67" spans="2:49" x14ac:dyDescent="0.35">
      <c r="B67" s="19" t="s">
        <v>83</v>
      </c>
      <c r="C67" s="20">
        <v>9.0491897295274015E-2</v>
      </c>
      <c r="D67" s="20">
        <v>0.10220125384565849</v>
      </c>
      <c r="E67" s="20">
        <v>7.8708223380917472E-2</v>
      </c>
      <c r="G67" s="20">
        <v>9.3389817850217008E-2</v>
      </c>
      <c r="H67" s="20">
        <v>9.1677770632536112E-2</v>
      </c>
      <c r="I67" s="20">
        <v>6.5851271294680422E-2</v>
      </c>
      <c r="J67" s="20">
        <v>0.10828329542213989</v>
      </c>
      <c r="K67" s="20">
        <v>7.010717743853781E-2</v>
      </c>
      <c r="L67" s="20">
        <v>0.1069482693674321</v>
      </c>
      <c r="N67" s="20">
        <v>7.7665329690688706E-2</v>
      </c>
      <c r="O67" s="20">
        <v>6.6794998088866797E-2</v>
      </c>
      <c r="P67" s="20">
        <v>0.10710580318866671</v>
      </c>
      <c r="Q67" s="20">
        <v>0.1040446732809325</v>
      </c>
      <c r="R67" s="20">
        <v>9.1246123996671855E-2</v>
      </c>
      <c r="S67" s="20">
        <v>9.3254070629478464E-2</v>
      </c>
      <c r="T67" s="20">
        <v>7.2125345063693586E-2</v>
      </c>
      <c r="U67" s="20">
        <v>8.5376703781638127E-2</v>
      </c>
      <c r="V67" s="20">
        <v>5.5635364363745811E-2</v>
      </c>
      <c r="W67" s="20">
        <v>0.1141909173486322</v>
      </c>
      <c r="X67" s="20">
        <v>0.1170377962581954</v>
      </c>
      <c r="Y67" s="20">
        <v>0.1084853794662519</v>
      </c>
      <c r="AA67" s="20">
        <v>9.5690616075508036E-2</v>
      </c>
      <c r="AB67" s="20">
        <v>8.597065977140507E-2</v>
      </c>
      <c r="AC67" s="20">
        <v>7.4536826193846245E-2</v>
      </c>
      <c r="AD67" s="20">
        <v>0.10426073219213609</v>
      </c>
      <c r="AF67" s="20">
        <v>8.6814670038622171E-2</v>
      </c>
      <c r="AG67" s="20">
        <v>0.1126313875693029</v>
      </c>
      <c r="AH67" s="20">
        <v>0.12204089738340219</v>
      </c>
      <c r="AI67" s="20">
        <v>2.6080183607628701E-2</v>
      </c>
      <c r="AJ67" s="20">
        <v>7.6698866073207903E-2</v>
      </c>
      <c r="AK67" s="20">
        <v>8.2012523793720066E-2</v>
      </c>
      <c r="AL67" s="20">
        <v>5.4174614114507212E-2</v>
      </c>
      <c r="AM67" s="20">
        <v>7.5818083376437473E-2</v>
      </c>
      <c r="AO67" s="20">
        <v>9.2779647133666876E-2</v>
      </c>
      <c r="AP67" s="20">
        <v>0.1123233739524757</v>
      </c>
      <c r="AQ67" s="20">
        <v>0.15532212911162599</v>
      </c>
      <c r="AR67" s="20">
        <v>3.027797673993584E-2</v>
      </c>
      <c r="AS67" s="20">
        <v>8.6052530907313324E-2</v>
      </c>
      <c r="AT67" s="20">
        <v>0.12186566963095349</v>
      </c>
      <c r="AU67" s="20">
        <v>1.8670037531221321E-2</v>
      </c>
      <c r="AV67" s="20">
        <v>8.6502105534494625E-2</v>
      </c>
      <c r="AW67" s="20">
        <v>6.6927806348315369E-2</v>
      </c>
    </row>
    <row r="68" spans="2:49" x14ac:dyDescent="0.35">
      <c r="B68" s="19" t="s">
        <v>84</v>
      </c>
      <c r="C68" s="20">
        <v>6.0866757095843597E-2</v>
      </c>
      <c r="D68" s="20">
        <v>6.6977581384394552E-2</v>
      </c>
      <c r="E68" s="20">
        <v>5.521815429849946E-2</v>
      </c>
      <c r="G68" s="20">
        <v>5.0677207506081887E-2</v>
      </c>
      <c r="H68" s="20">
        <v>3.7498190433036219E-2</v>
      </c>
      <c r="I68" s="20">
        <v>3.7393735667261417E-2</v>
      </c>
      <c r="J68" s="20">
        <v>5.6169395125427478E-2</v>
      </c>
      <c r="K68" s="20">
        <v>6.5798046333645596E-2</v>
      </c>
      <c r="L68" s="20">
        <v>0.10609630009347321</v>
      </c>
      <c r="N68" s="20">
        <v>7.5320590704375079E-2</v>
      </c>
      <c r="O68" s="20">
        <v>1.6424095030332011E-2</v>
      </c>
      <c r="P68" s="20">
        <v>4.9543491219177477E-2</v>
      </c>
      <c r="Q68" s="20">
        <v>0.1177252036280682</v>
      </c>
      <c r="R68" s="20">
        <v>6.243531708009168E-2</v>
      </c>
      <c r="S68" s="20">
        <v>5.834108833920728E-2</v>
      </c>
      <c r="T68" s="20">
        <v>0.1112516004834908</v>
      </c>
      <c r="U68" s="20">
        <v>7.6146946037465219E-2</v>
      </c>
      <c r="V68" s="20">
        <v>3.4619498491832518E-2</v>
      </c>
      <c r="W68" s="20">
        <v>6.5173573082164343E-2</v>
      </c>
      <c r="X68" s="20">
        <v>3.7773023927718398E-2</v>
      </c>
      <c r="Y68" s="20">
        <v>4.3052982256418557E-2</v>
      </c>
      <c r="AA68" s="20">
        <v>6.0147901291250437E-2</v>
      </c>
      <c r="AB68" s="20">
        <v>5.0331796652535309E-2</v>
      </c>
      <c r="AC68" s="20">
        <v>5.9954259820654283E-2</v>
      </c>
      <c r="AD68" s="20">
        <v>7.3840852147979558E-2</v>
      </c>
      <c r="AF68" s="20">
        <v>8.5354871002820756E-2</v>
      </c>
      <c r="AG68" s="20">
        <v>6.1438327396366253E-2</v>
      </c>
      <c r="AH68" s="20">
        <v>4.5839849942227381E-2</v>
      </c>
      <c r="AI68" s="20">
        <v>3.7711449597770071E-2</v>
      </c>
      <c r="AJ68" s="20">
        <v>9.4452392105625199E-2</v>
      </c>
      <c r="AK68" s="20">
        <v>8.1275733595963282E-2</v>
      </c>
      <c r="AL68" s="20">
        <v>0</v>
      </c>
      <c r="AM68" s="20">
        <v>3.0859893045369631E-2</v>
      </c>
      <c r="AO68" s="20">
        <v>8.7447100079320425E-2</v>
      </c>
      <c r="AP68" s="20">
        <v>5.4043588684633118E-2</v>
      </c>
      <c r="AQ68" s="20">
        <v>4.5976995852274438E-2</v>
      </c>
      <c r="AR68" s="20">
        <v>2.0244405524246219E-2</v>
      </c>
      <c r="AS68" s="20">
        <v>7.4853124544959196E-2</v>
      </c>
      <c r="AT68" s="20">
        <v>9.8511971365003295E-2</v>
      </c>
      <c r="AU68" s="20">
        <v>3.7652763222367283E-2</v>
      </c>
      <c r="AV68" s="20">
        <v>6.163159732169856E-2</v>
      </c>
      <c r="AW68" s="20">
        <v>5.009872967844714E-2</v>
      </c>
    </row>
    <row r="69" spans="2:49" x14ac:dyDescent="0.35">
      <c r="B69" s="19" t="s">
        <v>85</v>
      </c>
      <c r="C69" s="20">
        <v>0.23462767635107101</v>
      </c>
      <c r="D69" s="20">
        <v>0.28125330688454669</v>
      </c>
      <c r="E69" s="20">
        <v>0.18954432097193799</v>
      </c>
      <c r="G69" s="20">
        <v>9.0108907412020781E-2</v>
      </c>
      <c r="H69" s="20">
        <v>9.0917708100850522E-2</v>
      </c>
      <c r="I69" s="20">
        <v>0.1615902819592486</v>
      </c>
      <c r="J69" s="20">
        <v>0.25303989147415429</v>
      </c>
      <c r="K69" s="20">
        <v>0.33094238181842373</v>
      </c>
      <c r="L69" s="20">
        <v>0.42674286338202277</v>
      </c>
      <c r="N69" s="20">
        <v>0.32665017063813873</v>
      </c>
      <c r="O69" s="20">
        <v>0.1790161366985264</v>
      </c>
      <c r="P69" s="20">
        <v>0.19151477288530469</v>
      </c>
      <c r="Q69" s="20">
        <v>0.23479204134442819</v>
      </c>
      <c r="R69" s="20">
        <v>0.25835061089331912</v>
      </c>
      <c r="S69" s="20">
        <v>0.2082393259949275</v>
      </c>
      <c r="T69" s="20">
        <v>0.1951735155884417</v>
      </c>
      <c r="U69" s="20">
        <v>0.2323560234495064</v>
      </c>
      <c r="V69" s="20">
        <v>0.20284290607462191</v>
      </c>
      <c r="W69" s="20">
        <v>0.24287994296382931</v>
      </c>
      <c r="X69" s="20">
        <v>0.22872342981692731</v>
      </c>
      <c r="Y69" s="20">
        <v>0.25564890532457191</v>
      </c>
      <c r="AA69" s="20">
        <v>0.2377966921865548</v>
      </c>
      <c r="AB69" s="20">
        <v>0.2433021122928713</v>
      </c>
      <c r="AC69" s="20">
        <v>0.2387504944389873</v>
      </c>
      <c r="AD69" s="20">
        <v>0.21912030964891091</v>
      </c>
      <c r="AF69" s="20">
        <v>0.43839957245974448</v>
      </c>
      <c r="AG69" s="20">
        <v>0.13352073685047669</v>
      </c>
      <c r="AH69" s="20">
        <v>0.1736969331278056</v>
      </c>
      <c r="AI69" s="20">
        <v>2.8607704114765171E-2</v>
      </c>
      <c r="AJ69" s="20">
        <v>0.49088144053476601</v>
      </c>
      <c r="AK69" s="20">
        <v>0.14467013829511699</v>
      </c>
      <c r="AL69" s="20">
        <v>0.1662157386790768</v>
      </c>
      <c r="AM69" s="20">
        <v>0.16046294599219871</v>
      </c>
      <c r="AO69" s="20">
        <v>0.40201930837913241</v>
      </c>
      <c r="AP69" s="20">
        <v>9.378895441837963E-2</v>
      </c>
      <c r="AQ69" s="20">
        <v>8.425451664616207E-2</v>
      </c>
      <c r="AR69" s="20">
        <v>3.1121632021561239E-2</v>
      </c>
      <c r="AS69" s="20">
        <v>0.44193577554345248</v>
      </c>
      <c r="AT69" s="20">
        <v>0.1213607157818314</v>
      </c>
      <c r="AU69" s="20">
        <v>0.1473060367109644</v>
      </c>
      <c r="AV69" s="20">
        <v>0.22281000820812011</v>
      </c>
      <c r="AW69" s="20">
        <v>0.34276572615996082</v>
      </c>
    </row>
    <row r="70" spans="2:49" x14ac:dyDescent="0.35">
      <c r="B70" s="19" t="s">
        <v>86</v>
      </c>
      <c r="C70" s="20">
        <v>0.1351789947740672</v>
      </c>
      <c r="D70" s="20">
        <v>6.7062311246312747E-2</v>
      </c>
      <c r="E70" s="20">
        <v>0.20118002201641991</v>
      </c>
      <c r="G70" s="20">
        <v>0.1739249350059526</v>
      </c>
      <c r="H70" s="20">
        <v>0.13169636425505971</v>
      </c>
      <c r="I70" s="20">
        <v>0.19948708247000191</v>
      </c>
      <c r="J70" s="20">
        <v>0.1403175068119491</v>
      </c>
      <c r="K70" s="20">
        <v>0.1029082166224254</v>
      </c>
      <c r="L70" s="20">
        <v>7.7860493289735933E-2</v>
      </c>
      <c r="N70" s="20">
        <v>0.15254012173260481</v>
      </c>
      <c r="O70" s="20">
        <v>0.29636941832497349</v>
      </c>
      <c r="P70" s="20">
        <v>0.20004906147758139</v>
      </c>
      <c r="Q70" s="20">
        <v>0.1249176260663362</v>
      </c>
      <c r="R70" s="20">
        <v>8.6538154784883345E-2</v>
      </c>
      <c r="S70" s="20">
        <v>0.12557372132066599</v>
      </c>
      <c r="T70" s="20">
        <v>0.16582385813593731</v>
      </c>
      <c r="U70" s="20">
        <v>9.9093440374170422E-2</v>
      </c>
      <c r="V70" s="20">
        <v>8.8703560406769841E-2</v>
      </c>
      <c r="W70" s="20">
        <v>0.1654874528826091</v>
      </c>
      <c r="X70" s="20">
        <v>0.14747355806777579</v>
      </c>
      <c r="Y70" s="20">
        <v>0.12995667060559149</v>
      </c>
      <c r="AA70" s="20">
        <v>7.4682821973301422E-2</v>
      </c>
      <c r="AB70" s="20">
        <v>0.17545827654684901</v>
      </c>
      <c r="AC70" s="20">
        <v>0.112556170620072</v>
      </c>
      <c r="AD70" s="20">
        <v>0.17950484778090009</v>
      </c>
      <c r="AF70" s="20">
        <v>5.868335059592366E-2</v>
      </c>
      <c r="AG70" s="20">
        <v>9.1134279272760715E-2</v>
      </c>
      <c r="AH70" s="20">
        <v>0.1144624558375715</v>
      </c>
      <c r="AI70" s="20">
        <v>0.1028723873036371</v>
      </c>
      <c r="AJ70" s="20">
        <v>5.8168633468623901E-2</v>
      </c>
      <c r="AK70" s="20">
        <v>0.20687562502009099</v>
      </c>
      <c r="AL70" s="20">
        <v>0.60387208201055531</v>
      </c>
      <c r="AM70" s="20">
        <v>0.28969469272098819</v>
      </c>
      <c r="AO70" s="20">
        <v>5.7564956939886648E-2</v>
      </c>
      <c r="AP70" s="20">
        <v>9.7086447479996937E-2</v>
      </c>
      <c r="AQ70" s="20">
        <v>9.3147234247182187E-2</v>
      </c>
      <c r="AR70" s="20">
        <v>0.15058541818303681</v>
      </c>
      <c r="AS70" s="20">
        <v>8.8111973123540951E-2</v>
      </c>
      <c r="AT70" s="20">
        <v>0.16143116058111781</v>
      </c>
      <c r="AU70" s="20">
        <v>0.4696425719870656</v>
      </c>
      <c r="AV70" s="20">
        <v>0.33855576068681881</v>
      </c>
      <c r="AW70" s="20">
        <v>0.17076258870068531</v>
      </c>
    </row>
    <row r="72" spans="2:49" ht="72.5" x14ac:dyDescent="0.35">
      <c r="B72" s="17" t="s">
        <v>90</v>
      </c>
    </row>
    <row r="73" spans="2:49" x14ac:dyDescent="0.35">
      <c r="B73" s="18" t="s">
        <v>16</v>
      </c>
    </row>
    <row r="74" spans="2:49" x14ac:dyDescent="0.35">
      <c r="B74" s="19" t="s">
        <v>79</v>
      </c>
      <c r="C74" s="20">
        <v>0.1233426989109446</v>
      </c>
      <c r="D74" s="20">
        <v>0.1558453598862834</v>
      </c>
      <c r="E74" s="20">
        <v>9.2176656588113068E-2</v>
      </c>
      <c r="G74" s="20">
        <v>9.5049862766099238E-2</v>
      </c>
      <c r="H74" s="20">
        <v>0.1156260335785082</v>
      </c>
      <c r="I74" s="20">
        <v>0.1012348131259853</v>
      </c>
      <c r="J74" s="20">
        <v>0.14700243433815241</v>
      </c>
      <c r="K74" s="20">
        <v>0.15896933542941549</v>
      </c>
      <c r="L74" s="20">
        <v>0.1231678009729425</v>
      </c>
      <c r="N74" s="20">
        <v>0.12581794716809661</v>
      </c>
      <c r="O74" s="20">
        <v>6.1558112185475987E-2</v>
      </c>
      <c r="P74" s="20">
        <v>0.13559178636997379</v>
      </c>
      <c r="Q74" s="20">
        <v>0.2005480394954825</v>
      </c>
      <c r="R74" s="20">
        <v>0.12105007003639071</v>
      </c>
      <c r="S74" s="20">
        <v>9.5306269877932268E-2</v>
      </c>
      <c r="T74" s="20">
        <v>0.15908094094134231</v>
      </c>
      <c r="U74" s="20">
        <v>0.14533285620282271</v>
      </c>
      <c r="V74" s="20">
        <v>0.10086851363825861</v>
      </c>
      <c r="W74" s="20">
        <v>0.1299418907413227</v>
      </c>
      <c r="X74" s="20">
        <v>0.1268147613034451</v>
      </c>
      <c r="Y74" s="20">
        <v>0.1003922604870406</v>
      </c>
      <c r="AA74" s="20">
        <v>0.10185353350461381</v>
      </c>
      <c r="AB74" s="20">
        <v>8.9790883619298975E-2</v>
      </c>
      <c r="AC74" s="20">
        <v>0.15240147117019881</v>
      </c>
      <c r="AD74" s="20">
        <v>0.15678479604738851</v>
      </c>
      <c r="AF74" s="20">
        <v>0.1104413805156968</v>
      </c>
      <c r="AG74" s="20">
        <v>5.9942121417004633E-2</v>
      </c>
      <c r="AH74" s="20">
        <v>5.9984761594903638E-2</v>
      </c>
      <c r="AI74" s="20">
        <v>2.9788489260505511E-2</v>
      </c>
      <c r="AJ74" s="20">
        <v>0.4809654538392904</v>
      </c>
      <c r="AK74" s="20">
        <v>4.5141920582408152E-2</v>
      </c>
      <c r="AL74" s="20">
        <v>5.2545961742109071E-2</v>
      </c>
      <c r="AM74" s="20">
        <v>6.9891784743160226E-2</v>
      </c>
      <c r="AO74" s="20">
        <v>3.5671521610669769E-2</v>
      </c>
      <c r="AP74" s="20">
        <v>3.1474644287267442E-2</v>
      </c>
      <c r="AQ74" s="20">
        <v>4.1190693821972178E-2</v>
      </c>
      <c r="AR74" s="20">
        <v>2.676239091952734E-2</v>
      </c>
      <c r="AS74" s="20">
        <v>0.45623846190254808</v>
      </c>
      <c r="AT74" s="20">
        <v>3.5870095815584549E-2</v>
      </c>
      <c r="AU74" s="20">
        <v>0</v>
      </c>
      <c r="AV74" s="20">
        <v>2.5396188084124079E-2</v>
      </c>
      <c r="AW74" s="20">
        <v>5.6056025354950537E-2</v>
      </c>
    </row>
    <row r="75" spans="2:49" x14ac:dyDescent="0.35">
      <c r="B75" s="19" t="s">
        <v>80</v>
      </c>
      <c r="C75" s="20">
        <v>0.1017087049581907</v>
      </c>
      <c r="D75" s="20">
        <v>0.1244502273986665</v>
      </c>
      <c r="E75" s="20">
        <v>7.9099288315665456E-2</v>
      </c>
      <c r="G75" s="20">
        <v>6.7479564617628163E-2</v>
      </c>
      <c r="H75" s="20">
        <v>0.11826407419085561</v>
      </c>
      <c r="I75" s="20">
        <v>9.3172155305888238E-2</v>
      </c>
      <c r="J75" s="20">
        <v>0.1122729453843944</v>
      </c>
      <c r="K75" s="20">
        <v>0.1054818677203605</v>
      </c>
      <c r="L75" s="20">
        <v>0.10682892608091329</v>
      </c>
      <c r="N75" s="20">
        <v>0.101999760824018</v>
      </c>
      <c r="O75" s="20">
        <v>5.1993249116892938E-2</v>
      </c>
      <c r="P75" s="20">
        <v>0.115939590661283</v>
      </c>
      <c r="Q75" s="20">
        <v>9.7842302437275264E-2</v>
      </c>
      <c r="R75" s="20">
        <v>0.1005972195957562</v>
      </c>
      <c r="S75" s="20">
        <v>8.6417246321587232E-2</v>
      </c>
      <c r="T75" s="20">
        <v>9.8253314513009435E-2</v>
      </c>
      <c r="U75" s="20">
        <v>0.1004064712268803</v>
      </c>
      <c r="V75" s="20">
        <v>0.1167165625947469</v>
      </c>
      <c r="W75" s="20">
        <v>9.2470239352156397E-2</v>
      </c>
      <c r="X75" s="20">
        <v>0.1082362734613265</v>
      </c>
      <c r="Y75" s="20">
        <v>0.1149846630644917</v>
      </c>
      <c r="AA75" s="20">
        <v>9.4884549036076155E-2</v>
      </c>
      <c r="AB75" s="20">
        <v>7.5971653964456709E-2</v>
      </c>
      <c r="AC75" s="20">
        <v>0.13408004079093419</v>
      </c>
      <c r="AD75" s="20">
        <v>0.1081105254590614</v>
      </c>
      <c r="AF75" s="20">
        <v>0.12923936781270551</v>
      </c>
      <c r="AG75" s="20">
        <v>7.1262918540241957E-2</v>
      </c>
      <c r="AH75" s="20">
        <v>6.4044126198685339E-2</v>
      </c>
      <c r="AI75" s="20">
        <v>6.5215356366218155E-2</v>
      </c>
      <c r="AJ75" s="20">
        <v>0.2152657866746833</v>
      </c>
      <c r="AK75" s="20">
        <v>9.9933050113827096E-2</v>
      </c>
      <c r="AL75" s="20">
        <v>5.6994803877319783E-2</v>
      </c>
      <c r="AM75" s="20">
        <v>8.2218922819680518E-2</v>
      </c>
      <c r="AO75" s="20">
        <v>9.5840595524497002E-2</v>
      </c>
      <c r="AP75" s="20">
        <v>4.732572871715595E-2</v>
      </c>
      <c r="AQ75" s="20">
        <v>7.2845014313853901E-2</v>
      </c>
      <c r="AR75" s="20">
        <v>2.88946495439701E-2</v>
      </c>
      <c r="AS75" s="20">
        <v>0.26763382452151507</v>
      </c>
      <c r="AT75" s="20">
        <v>4.8400896930120493E-2</v>
      </c>
      <c r="AU75" s="20">
        <v>3.1292330702426187E-2</v>
      </c>
      <c r="AV75" s="20">
        <v>6.0943882310485219E-2</v>
      </c>
      <c r="AW75" s="20">
        <v>2.306482145398308E-2</v>
      </c>
    </row>
    <row r="76" spans="2:49" x14ac:dyDescent="0.35">
      <c r="B76" s="19" t="s">
        <v>81</v>
      </c>
      <c r="C76" s="20">
        <v>0.1000158070742935</v>
      </c>
      <c r="D76" s="20">
        <v>0.1125921289729816</v>
      </c>
      <c r="E76" s="20">
        <v>8.8249398703888121E-2</v>
      </c>
      <c r="G76" s="20">
        <v>0.1110682666866491</v>
      </c>
      <c r="H76" s="20">
        <v>8.8980293832675153E-2</v>
      </c>
      <c r="I76" s="20">
        <v>0.1470181723496827</v>
      </c>
      <c r="J76" s="20">
        <v>9.869676773997213E-2</v>
      </c>
      <c r="K76" s="20">
        <v>6.2179191992677317E-2</v>
      </c>
      <c r="L76" s="20">
        <v>9.0213225893574764E-2</v>
      </c>
      <c r="N76" s="20">
        <v>7.9326451182377855E-2</v>
      </c>
      <c r="O76" s="20">
        <v>0.1116718494246822</v>
      </c>
      <c r="P76" s="20">
        <v>8.764746664725058E-2</v>
      </c>
      <c r="Q76" s="20">
        <v>8.2724053657225988E-2</v>
      </c>
      <c r="R76" s="20">
        <v>0.1183630979193548</v>
      </c>
      <c r="S76" s="20">
        <v>0.11473305049698319</v>
      </c>
      <c r="T76" s="20">
        <v>8.2618855072319974E-2</v>
      </c>
      <c r="U76" s="20">
        <v>9.6803461087560702E-2</v>
      </c>
      <c r="V76" s="20">
        <v>9.6635406181659819E-2</v>
      </c>
      <c r="W76" s="20">
        <v>0.1095606156992531</v>
      </c>
      <c r="X76" s="20">
        <v>9.1508626285618788E-2</v>
      </c>
      <c r="Y76" s="20">
        <v>0.111749957231891</v>
      </c>
      <c r="AA76" s="20">
        <v>8.9533780179383959E-2</v>
      </c>
      <c r="AB76" s="20">
        <v>9.1768034785585539E-2</v>
      </c>
      <c r="AC76" s="20">
        <v>0.124952670815299</v>
      </c>
      <c r="AD76" s="20">
        <v>9.7381841215898643E-2</v>
      </c>
      <c r="AF76" s="20">
        <v>0.14673079351133589</v>
      </c>
      <c r="AG76" s="20">
        <v>8.9385815047970926E-2</v>
      </c>
      <c r="AH76" s="20">
        <v>9.5549772694650648E-2</v>
      </c>
      <c r="AI76" s="20">
        <v>5.7895396068459198E-2</v>
      </c>
      <c r="AJ76" s="20">
        <v>0.12551199756012371</v>
      </c>
      <c r="AK76" s="20">
        <v>2.3180601669534211E-2</v>
      </c>
      <c r="AL76" s="20">
        <v>8.882894274769558E-2</v>
      </c>
      <c r="AM76" s="20">
        <v>8.6369124702018019E-2</v>
      </c>
      <c r="AO76" s="20">
        <v>0.1523287964773366</v>
      </c>
      <c r="AP76" s="20">
        <v>8.2207786274838254E-2</v>
      </c>
      <c r="AQ76" s="20">
        <v>6.3609084015547129E-2</v>
      </c>
      <c r="AR76" s="20">
        <v>2.5328449527484261E-2</v>
      </c>
      <c r="AS76" s="20">
        <v>0.1418201708022111</v>
      </c>
      <c r="AT76" s="20">
        <v>3.5940024706754142E-2</v>
      </c>
      <c r="AU76" s="20">
        <v>7.3077331628644576E-2</v>
      </c>
      <c r="AV76" s="20">
        <v>8.9532431931509407E-2</v>
      </c>
      <c r="AW76" s="20">
        <v>0.13449481923385909</v>
      </c>
    </row>
    <row r="77" spans="2:49" x14ac:dyDescent="0.35">
      <c r="B77" s="19" t="s">
        <v>82</v>
      </c>
      <c r="C77" s="20">
        <v>0.1096473944096434</v>
      </c>
      <c r="D77" s="20">
        <v>0.1033850019488331</v>
      </c>
      <c r="E77" s="20">
        <v>0.116399124300286</v>
      </c>
      <c r="G77" s="20">
        <v>0.1061279799503508</v>
      </c>
      <c r="H77" s="20">
        <v>0.151377439171409</v>
      </c>
      <c r="I77" s="20">
        <v>0.1428091853441335</v>
      </c>
      <c r="J77" s="20">
        <v>8.1003467124428602E-2</v>
      </c>
      <c r="K77" s="20">
        <v>7.7594338751532738E-2</v>
      </c>
      <c r="L77" s="20">
        <v>9.5967657546143476E-2</v>
      </c>
      <c r="N77" s="20">
        <v>0.12687758163537641</v>
      </c>
      <c r="O77" s="20">
        <v>9.0026185008259957E-2</v>
      </c>
      <c r="P77" s="20">
        <v>0.1275919048035323</v>
      </c>
      <c r="Q77" s="20">
        <v>0.11203421996119781</v>
      </c>
      <c r="R77" s="20">
        <v>0.10411799644819721</v>
      </c>
      <c r="S77" s="20">
        <v>9.1839919766370889E-2</v>
      </c>
      <c r="T77" s="20">
        <v>9.3958814171930569E-2</v>
      </c>
      <c r="U77" s="20">
        <v>0.12910738691533111</v>
      </c>
      <c r="V77" s="20">
        <v>0.1216910318964954</v>
      </c>
      <c r="W77" s="20">
        <v>8.3054441185074879E-2</v>
      </c>
      <c r="X77" s="20">
        <v>0.11886475301578441</v>
      </c>
      <c r="Y77" s="20">
        <v>0.1148145055764468</v>
      </c>
      <c r="AA77" s="20">
        <v>9.8979501319132773E-2</v>
      </c>
      <c r="AB77" s="20">
        <v>0.10606227359878451</v>
      </c>
      <c r="AC77" s="20">
        <v>0.12555050747881491</v>
      </c>
      <c r="AD77" s="20">
        <v>0.1103680679963894</v>
      </c>
      <c r="AF77" s="20">
        <v>0.13862482275632931</v>
      </c>
      <c r="AG77" s="20">
        <v>0.1066966220460059</v>
      </c>
      <c r="AH77" s="20">
        <v>4.5706519039348012E-2</v>
      </c>
      <c r="AI77" s="20">
        <v>0.1285244503326807</v>
      </c>
      <c r="AJ77" s="20">
        <v>7.5183607957285792E-2</v>
      </c>
      <c r="AK77" s="20">
        <v>6.0720600893268313E-2</v>
      </c>
      <c r="AL77" s="20">
        <v>7.7754539627589617E-2</v>
      </c>
      <c r="AM77" s="20">
        <v>0.13928987954380759</v>
      </c>
      <c r="AO77" s="20">
        <v>0.16783400578030619</v>
      </c>
      <c r="AP77" s="20">
        <v>0.1090240564202223</v>
      </c>
      <c r="AQ77" s="20">
        <v>4.9285963649515853E-2</v>
      </c>
      <c r="AR77" s="20">
        <v>0.1050313110176687</v>
      </c>
      <c r="AS77" s="20">
        <v>5.4468402295376951E-2</v>
      </c>
      <c r="AT77" s="20">
        <v>0.1261071748612157</v>
      </c>
      <c r="AU77" s="20">
        <v>0.15498749324064751</v>
      </c>
      <c r="AV77" s="20">
        <v>0.16126785154980691</v>
      </c>
      <c r="AW77" s="20">
        <v>0.13785869115073149</v>
      </c>
    </row>
    <row r="78" spans="2:49" x14ac:dyDescent="0.35">
      <c r="B78" s="19" t="s">
        <v>83</v>
      </c>
      <c r="C78" s="20">
        <v>6.7961892331166063E-2</v>
      </c>
      <c r="D78" s="20">
        <v>6.5933881316579623E-2</v>
      </c>
      <c r="E78" s="20">
        <v>7.0330052543325208E-2</v>
      </c>
      <c r="G78" s="20">
        <v>7.5220335552080755E-2</v>
      </c>
      <c r="H78" s="20">
        <v>0.1009947198813422</v>
      </c>
      <c r="I78" s="20">
        <v>5.0478798272957912E-2</v>
      </c>
      <c r="J78" s="20">
        <v>6.061990866139215E-2</v>
      </c>
      <c r="K78" s="20">
        <v>4.7232823574631461E-2</v>
      </c>
      <c r="L78" s="20">
        <v>7.0345369179903305E-2</v>
      </c>
      <c r="N78" s="20">
        <v>3.015986382862058E-2</v>
      </c>
      <c r="O78" s="20">
        <v>1.478581638156291E-2</v>
      </c>
      <c r="P78" s="20">
        <v>5.7124124568978203E-2</v>
      </c>
      <c r="Q78" s="20">
        <v>4.3312919937699028E-2</v>
      </c>
      <c r="R78" s="20">
        <v>6.4959038173214675E-2</v>
      </c>
      <c r="S78" s="20">
        <v>0.12065298954977841</v>
      </c>
      <c r="T78" s="20">
        <v>5.9833614086749767E-2</v>
      </c>
      <c r="U78" s="20">
        <v>7.487816545412683E-2</v>
      </c>
      <c r="V78" s="20">
        <v>0.1071663018173124</v>
      </c>
      <c r="W78" s="20">
        <v>5.768044340265243E-2</v>
      </c>
      <c r="X78" s="20">
        <v>4.4267186484507677E-2</v>
      </c>
      <c r="Y78" s="20">
        <v>7.1788604336397055E-2</v>
      </c>
      <c r="AA78" s="20">
        <v>7.5713494597930309E-2</v>
      </c>
      <c r="AB78" s="20">
        <v>5.8389092948752941E-2</v>
      </c>
      <c r="AC78" s="20">
        <v>7.0032006712281061E-2</v>
      </c>
      <c r="AD78" s="20">
        <v>6.8212035931029674E-2</v>
      </c>
      <c r="AF78" s="20">
        <v>0.10664205043967361</v>
      </c>
      <c r="AG78" s="20">
        <v>6.9593085707639266E-2</v>
      </c>
      <c r="AH78" s="20">
        <v>6.3707793441288837E-2</v>
      </c>
      <c r="AI78" s="20">
        <v>4.7165137043896598E-2</v>
      </c>
      <c r="AJ78" s="20">
        <v>2.9569725610246379E-2</v>
      </c>
      <c r="AK78" s="20">
        <v>3.5654116457161218E-2</v>
      </c>
      <c r="AL78" s="20">
        <v>0.15947881606849881</v>
      </c>
      <c r="AM78" s="20">
        <v>6.1105935016677153E-2</v>
      </c>
      <c r="AO78" s="20">
        <v>0.12602552763920191</v>
      </c>
      <c r="AP78" s="20">
        <v>6.3329866167843946E-2</v>
      </c>
      <c r="AQ78" s="20">
        <v>7.7431254071483421E-2</v>
      </c>
      <c r="AR78" s="20">
        <v>5.3185094980558741E-2</v>
      </c>
      <c r="AS78" s="20">
        <v>2.854912071393188E-2</v>
      </c>
      <c r="AT78" s="20">
        <v>4.7953550610923247E-2</v>
      </c>
      <c r="AU78" s="20">
        <v>0.1171961949607481</v>
      </c>
      <c r="AV78" s="20">
        <v>6.7249079024818331E-2</v>
      </c>
      <c r="AW78" s="20">
        <v>6.2828572305357863E-2</v>
      </c>
    </row>
    <row r="79" spans="2:49" x14ac:dyDescent="0.35">
      <c r="B79" s="19" t="s">
        <v>84</v>
      </c>
      <c r="C79" s="20">
        <v>7.3387059316151984E-2</v>
      </c>
      <c r="D79" s="20">
        <v>6.5272165127817167E-2</v>
      </c>
      <c r="E79" s="20">
        <v>8.175147244225657E-2</v>
      </c>
      <c r="G79" s="20">
        <v>8.5430876446128817E-2</v>
      </c>
      <c r="H79" s="20">
        <v>7.0984127301433733E-2</v>
      </c>
      <c r="I79" s="20">
        <v>6.2748846954843465E-2</v>
      </c>
      <c r="J79" s="20">
        <v>9.0097975207622194E-2</v>
      </c>
      <c r="K79" s="20">
        <v>6.7894418027537345E-2</v>
      </c>
      <c r="L79" s="20">
        <v>6.6171332719429279E-2</v>
      </c>
      <c r="N79" s="20">
        <v>7.8061970304283926E-2</v>
      </c>
      <c r="O79" s="20">
        <v>0.14197702517847721</v>
      </c>
      <c r="P79" s="20">
        <v>3.5443791231323123E-2</v>
      </c>
      <c r="Q79" s="20">
        <v>4.6927829742496659E-2</v>
      </c>
      <c r="R79" s="20">
        <v>6.3893243088690557E-2</v>
      </c>
      <c r="S79" s="20">
        <v>7.3074534495842752E-2</v>
      </c>
      <c r="T79" s="20">
        <v>0.1150257233220085</v>
      </c>
      <c r="U79" s="20">
        <v>6.9326188651396295E-2</v>
      </c>
      <c r="V79" s="20">
        <v>5.0545711557700282E-2</v>
      </c>
      <c r="W79" s="20">
        <v>6.1783591786949102E-2</v>
      </c>
      <c r="X79" s="20">
        <v>9.5909620465927714E-2</v>
      </c>
      <c r="Y79" s="20">
        <v>9.4516194906103634E-2</v>
      </c>
      <c r="AA79" s="20">
        <v>6.1193577281310363E-2</v>
      </c>
      <c r="AB79" s="20">
        <v>7.7872149077341871E-2</v>
      </c>
      <c r="AC79" s="20">
        <v>8.8751574074655518E-2</v>
      </c>
      <c r="AD79" s="20">
        <v>6.7846319000162969E-2</v>
      </c>
      <c r="AF79" s="20">
        <v>8.9464729542226673E-2</v>
      </c>
      <c r="AG79" s="20">
        <v>7.3383491406947526E-2</v>
      </c>
      <c r="AH79" s="20">
        <v>8.2060253067388136E-2</v>
      </c>
      <c r="AI79" s="20">
        <v>8.9009814814031696E-2</v>
      </c>
      <c r="AJ79" s="20">
        <v>3.3164535359109973E-2</v>
      </c>
      <c r="AK79" s="20">
        <v>8.5174243345228065E-2</v>
      </c>
      <c r="AL79" s="20">
        <v>2.547346793000094E-2</v>
      </c>
      <c r="AM79" s="20">
        <v>8.2019677197943577E-2</v>
      </c>
      <c r="AO79" s="20">
        <v>9.7691874748745841E-2</v>
      </c>
      <c r="AP79" s="20">
        <v>7.0406760296194817E-2</v>
      </c>
      <c r="AQ79" s="20">
        <v>8.6065740931537238E-2</v>
      </c>
      <c r="AR79" s="20">
        <v>6.163789762031284E-2</v>
      </c>
      <c r="AS79" s="20">
        <v>2.9621365844048089E-2</v>
      </c>
      <c r="AT79" s="20">
        <v>8.9573252702924336E-2</v>
      </c>
      <c r="AU79" s="20">
        <v>0.1024875586338983</v>
      </c>
      <c r="AV79" s="20">
        <v>0.11400663811438171</v>
      </c>
      <c r="AW79" s="20">
        <v>0.11044750034510099</v>
      </c>
    </row>
    <row r="80" spans="2:49" x14ac:dyDescent="0.35">
      <c r="B80" s="19" t="s">
        <v>85</v>
      </c>
      <c r="C80" s="20">
        <v>0.39362894031581919</v>
      </c>
      <c r="D80" s="20">
        <v>0.35390565402286772</v>
      </c>
      <c r="E80" s="20">
        <v>0.43075542983541132</v>
      </c>
      <c r="G80" s="20">
        <v>0.40286011645994929</v>
      </c>
      <c r="H80" s="20">
        <v>0.32849097523449938</v>
      </c>
      <c r="I80" s="20">
        <v>0.35396767719883881</v>
      </c>
      <c r="J80" s="20">
        <v>0.38195138545067342</v>
      </c>
      <c r="K80" s="20">
        <v>0.46398647664454029</v>
      </c>
      <c r="L80" s="20">
        <v>0.43448372869751828</v>
      </c>
      <c r="N80" s="20">
        <v>0.43899177838581671</v>
      </c>
      <c r="O80" s="20">
        <v>0.48104912052701071</v>
      </c>
      <c r="P80" s="20">
        <v>0.41034034560102928</v>
      </c>
      <c r="Q80" s="20">
        <v>0.38136777165748809</v>
      </c>
      <c r="R80" s="20">
        <v>0.39937068809363951</v>
      </c>
      <c r="S80" s="20">
        <v>0.38468540323385558</v>
      </c>
      <c r="T80" s="20">
        <v>0.36285381744821471</v>
      </c>
      <c r="U80" s="20">
        <v>0.3511478101989271</v>
      </c>
      <c r="V80" s="20">
        <v>0.36381173246871551</v>
      </c>
      <c r="W80" s="20">
        <v>0.42600982855862068</v>
      </c>
      <c r="X80" s="20">
        <v>0.38963194969568732</v>
      </c>
      <c r="Y80" s="20">
        <v>0.38574959696152678</v>
      </c>
      <c r="AA80" s="20">
        <v>0.46517566330869048</v>
      </c>
      <c r="AB80" s="20">
        <v>0.45781616853858642</v>
      </c>
      <c r="AC80" s="20">
        <v>0.27035626329169582</v>
      </c>
      <c r="AD80" s="20">
        <v>0.35735592137666849</v>
      </c>
      <c r="AF80" s="20">
        <v>0.27393520589473319</v>
      </c>
      <c r="AG80" s="20">
        <v>0.50988093050760674</v>
      </c>
      <c r="AH80" s="20">
        <v>0.55525052411739007</v>
      </c>
      <c r="AI80" s="20">
        <v>0.56396109149827467</v>
      </c>
      <c r="AJ80" s="20">
        <v>3.2763644241070547E-2</v>
      </c>
      <c r="AK80" s="20">
        <v>0.65019546693857289</v>
      </c>
      <c r="AL80" s="20">
        <v>0.22595937415092859</v>
      </c>
      <c r="AM80" s="20">
        <v>0.41365636461541272</v>
      </c>
      <c r="AO80" s="20">
        <v>0.31857850936301629</v>
      </c>
      <c r="AP80" s="20">
        <v>0.56550259338340658</v>
      </c>
      <c r="AQ80" s="20">
        <v>0.58907479046927158</v>
      </c>
      <c r="AR80" s="20">
        <v>0.66421129343180263</v>
      </c>
      <c r="AS80" s="20">
        <v>9.82996317985055E-3</v>
      </c>
      <c r="AT80" s="20">
        <v>0.6161550043724775</v>
      </c>
      <c r="AU80" s="20">
        <v>0.36524096665158839</v>
      </c>
      <c r="AV80" s="20">
        <v>0.39326375228594618</v>
      </c>
      <c r="AW80" s="20">
        <v>0.47524957015601699</v>
      </c>
    </row>
    <row r="81" spans="2:49" x14ac:dyDescent="0.35">
      <c r="B81" s="19" t="s">
        <v>86</v>
      </c>
      <c r="C81" s="20">
        <v>3.0307502683790549E-2</v>
      </c>
      <c r="D81" s="20">
        <v>1.8615581325970819E-2</v>
      </c>
      <c r="E81" s="20">
        <v>4.1238577271054067E-2</v>
      </c>
      <c r="G81" s="20">
        <v>5.6762997521113891E-2</v>
      </c>
      <c r="H81" s="20">
        <v>2.528233680927678E-2</v>
      </c>
      <c r="I81" s="20">
        <v>4.8570351447670107E-2</v>
      </c>
      <c r="J81" s="20">
        <v>2.835511609336477E-2</v>
      </c>
      <c r="K81" s="20">
        <v>1.6661547859304921E-2</v>
      </c>
      <c r="L81" s="20">
        <v>1.282195890957505E-2</v>
      </c>
      <c r="N81" s="20">
        <v>1.876464667141001E-2</v>
      </c>
      <c r="O81" s="20">
        <v>4.6938642177637907E-2</v>
      </c>
      <c r="P81" s="20">
        <v>3.0320990116629531E-2</v>
      </c>
      <c r="Q81" s="20">
        <v>3.5242863111134552E-2</v>
      </c>
      <c r="R81" s="20">
        <v>2.7648646644756379E-2</v>
      </c>
      <c r="S81" s="20">
        <v>3.3290586257649447E-2</v>
      </c>
      <c r="T81" s="20">
        <v>2.8374920444425009E-2</v>
      </c>
      <c r="U81" s="20">
        <v>3.299766026295501E-2</v>
      </c>
      <c r="V81" s="20">
        <v>4.2564739845111187E-2</v>
      </c>
      <c r="W81" s="20">
        <v>3.9498949273970699E-2</v>
      </c>
      <c r="X81" s="20">
        <v>2.4766829287702491E-2</v>
      </c>
      <c r="Y81" s="20">
        <v>6.0042174361023652E-3</v>
      </c>
      <c r="AA81" s="20">
        <v>1.266590077286228E-2</v>
      </c>
      <c r="AB81" s="20">
        <v>4.2329743467193037E-2</v>
      </c>
      <c r="AC81" s="20">
        <v>3.3875465666120687E-2</v>
      </c>
      <c r="AD81" s="20">
        <v>3.3940492973400967E-2</v>
      </c>
      <c r="AF81" s="20">
        <v>4.9216495272989521E-3</v>
      </c>
      <c r="AG81" s="20">
        <v>1.985501532658317E-2</v>
      </c>
      <c r="AH81" s="20">
        <v>3.3696249846345089E-2</v>
      </c>
      <c r="AI81" s="20">
        <v>1.8440264615933611E-2</v>
      </c>
      <c r="AJ81" s="20">
        <v>7.5752487581899394E-3</v>
      </c>
      <c r="AK81" s="20">
        <v>0</v>
      </c>
      <c r="AL81" s="20">
        <v>0.31296409385585761</v>
      </c>
      <c r="AM81" s="20">
        <v>6.5448311361300263E-2</v>
      </c>
      <c r="AO81" s="20">
        <v>6.0291688562263716E-3</v>
      </c>
      <c r="AP81" s="20">
        <v>3.0728564453070661E-2</v>
      </c>
      <c r="AQ81" s="20">
        <v>2.0497458726818619E-2</v>
      </c>
      <c r="AR81" s="20">
        <v>3.4948912958675513E-2</v>
      </c>
      <c r="AS81" s="20">
        <v>1.1838690740518191E-2</v>
      </c>
      <c r="AT81" s="20">
        <v>0</v>
      </c>
      <c r="AU81" s="20">
        <v>0.15571812418204689</v>
      </c>
      <c r="AV81" s="20">
        <v>8.8340176698928061E-2</v>
      </c>
      <c r="AW81" s="20">
        <v>0</v>
      </c>
    </row>
    <row r="83" spans="2:49" ht="72.5" x14ac:dyDescent="0.35">
      <c r="B83" s="17" t="s">
        <v>91</v>
      </c>
    </row>
    <row r="84" spans="2:49" x14ac:dyDescent="0.35">
      <c r="B84" s="18" t="s">
        <v>16</v>
      </c>
    </row>
    <row r="85" spans="2:49" x14ac:dyDescent="0.35">
      <c r="B85" s="19" t="s">
        <v>79</v>
      </c>
      <c r="C85" s="20">
        <v>2.709371389789602E-2</v>
      </c>
      <c r="D85" s="20">
        <v>2.999551427539816E-2</v>
      </c>
      <c r="E85" s="20">
        <v>2.4401274507576509E-2</v>
      </c>
      <c r="G85" s="20">
        <v>2.748931333081002E-2</v>
      </c>
      <c r="H85" s="20">
        <v>3.9120665365730313E-2</v>
      </c>
      <c r="I85" s="20">
        <v>1.2377040512157669E-2</v>
      </c>
      <c r="J85" s="20">
        <v>1.759417882634912E-2</v>
      </c>
      <c r="K85" s="20">
        <v>2.8105886060747869E-2</v>
      </c>
      <c r="L85" s="20">
        <v>3.594314378545279E-2</v>
      </c>
      <c r="N85" s="20">
        <v>1.161841032290362E-2</v>
      </c>
      <c r="O85" s="20">
        <v>1.6424095030332011E-2</v>
      </c>
      <c r="P85" s="20">
        <v>8.3455219266238643E-3</v>
      </c>
      <c r="Q85" s="20">
        <v>2.2735246906324148E-2</v>
      </c>
      <c r="R85" s="20">
        <v>3.783984800323769E-2</v>
      </c>
      <c r="S85" s="20">
        <v>4.4180254909792618E-2</v>
      </c>
      <c r="T85" s="20">
        <v>1.407865733749953E-2</v>
      </c>
      <c r="U85" s="20">
        <v>3.4864118016757241E-2</v>
      </c>
      <c r="V85" s="20">
        <v>2.8917557695456439E-2</v>
      </c>
      <c r="W85" s="20">
        <v>2.338601886875738E-2</v>
      </c>
      <c r="X85" s="20">
        <v>2.098761500723793E-2</v>
      </c>
      <c r="Y85" s="20">
        <v>4.0597451509475101E-2</v>
      </c>
      <c r="AA85" s="20">
        <v>4.6344933857365593E-2</v>
      </c>
      <c r="AB85" s="20">
        <v>1.7845125252542528E-2</v>
      </c>
      <c r="AC85" s="20">
        <v>2.657793860976812E-2</v>
      </c>
      <c r="AD85" s="20">
        <v>1.6564336665689211E-2</v>
      </c>
      <c r="AF85" s="20">
        <v>2.602355262164632E-2</v>
      </c>
      <c r="AG85" s="20">
        <v>4.5131237177443058E-2</v>
      </c>
      <c r="AH85" s="20">
        <v>2.304794680879942E-2</v>
      </c>
      <c r="AI85" s="20">
        <v>2.8805190795438931E-2</v>
      </c>
      <c r="AJ85" s="20">
        <v>1.51302397164472E-2</v>
      </c>
      <c r="AK85" s="20">
        <v>0</v>
      </c>
      <c r="AL85" s="20">
        <v>0</v>
      </c>
      <c r="AM85" s="20">
        <v>1.2118034269349119E-2</v>
      </c>
      <c r="AO85" s="20">
        <v>2.473180367160718E-2</v>
      </c>
      <c r="AP85" s="20">
        <v>5.3773537016046098E-2</v>
      </c>
      <c r="AQ85" s="20">
        <v>2.13966318448345E-2</v>
      </c>
      <c r="AR85" s="20">
        <v>2.1212088759421741E-2</v>
      </c>
      <c r="AS85" s="20">
        <v>1.783288574550166E-2</v>
      </c>
      <c r="AT85" s="20">
        <v>0</v>
      </c>
      <c r="AU85" s="20">
        <v>1.0935498322968751E-2</v>
      </c>
      <c r="AV85" s="20">
        <v>1.329939463598683E-2</v>
      </c>
      <c r="AW85" s="20">
        <v>1.045348313638423E-2</v>
      </c>
    </row>
    <row r="86" spans="2:49" x14ac:dyDescent="0.35">
      <c r="B86" s="19" t="s">
        <v>80</v>
      </c>
      <c r="C86" s="20">
        <v>7.9038878494689338E-2</v>
      </c>
      <c r="D86" s="20">
        <v>9.045786476440823E-2</v>
      </c>
      <c r="E86" s="20">
        <v>6.7514849273285646E-2</v>
      </c>
      <c r="G86" s="20">
        <v>5.5037810828728162E-2</v>
      </c>
      <c r="H86" s="20">
        <v>8.8795442287777956E-2</v>
      </c>
      <c r="I86" s="20">
        <v>6.7991201294866146E-2</v>
      </c>
      <c r="J86" s="20">
        <v>5.9138380325840068E-2</v>
      </c>
      <c r="K86" s="20">
        <v>6.9011302908454475E-2</v>
      </c>
      <c r="L86" s="20">
        <v>0.118821073986895</v>
      </c>
      <c r="N86" s="20">
        <v>5.6327582543282247E-2</v>
      </c>
      <c r="O86" s="20">
        <v>1.6081529612514859E-2</v>
      </c>
      <c r="P86" s="20">
        <v>4.5991253046981262E-2</v>
      </c>
      <c r="Q86" s="20">
        <v>5.9162054306473477E-2</v>
      </c>
      <c r="R86" s="20">
        <v>6.8335334954991722E-2</v>
      </c>
      <c r="S86" s="20">
        <v>9.4367325236150976E-2</v>
      </c>
      <c r="T86" s="20">
        <v>7.7880509667215395E-2</v>
      </c>
      <c r="U86" s="20">
        <v>0.10555777974754529</v>
      </c>
      <c r="V86" s="20">
        <v>0.1115527050941609</v>
      </c>
      <c r="W86" s="20">
        <v>5.609865566191348E-2</v>
      </c>
      <c r="X86" s="20">
        <v>9.6764162354586625E-2</v>
      </c>
      <c r="Y86" s="20">
        <v>9.083640303834116E-2</v>
      </c>
      <c r="AA86" s="20">
        <v>0.13719230038917971</v>
      </c>
      <c r="AB86" s="20">
        <v>7.3990649940229414E-2</v>
      </c>
      <c r="AC86" s="20">
        <v>5.4456163031930363E-2</v>
      </c>
      <c r="AD86" s="20">
        <v>4.3653737203048243E-2</v>
      </c>
      <c r="AF86" s="20">
        <v>6.1449463222942813E-2</v>
      </c>
      <c r="AG86" s="20">
        <v>0.13229438501100479</v>
      </c>
      <c r="AH86" s="20">
        <v>0.11263930660636561</v>
      </c>
      <c r="AI86" s="20">
        <v>6.0733287205463851E-2</v>
      </c>
      <c r="AJ86" s="20">
        <v>5.0403892394823839E-2</v>
      </c>
      <c r="AK86" s="20">
        <v>0.1045635769123051</v>
      </c>
      <c r="AL86" s="20">
        <v>0</v>
      </c>
      <c r="AM86" s="20">
        <v>1.865866718561229E-2</v>
      </c>
      <c r="AO86" s="20">
        <v>8.2015330570152992E-2</v>
      </c>
      <c r="AP86" s="20">
        <v>0.13419068806994999</v>
      </c>
      <c r="AQ86" s="20">
        <v>0.1153440499802061</v>
      </c>
      <c r="AR86" s="20">
        <v>6.2860160035558388E-2</v>
      </c>
      <c r="AS86" s="20">
        <v>4.2331864287405437E-2</v>
      </c>
      <c r="AT86" s="20">
        <v>8.5430047311303478E-2</v>
      </c>
      <c r="AU86" s="20">
        <v>1.15859765367902E-2</v>
      </c>
      <c r="AV86" s="20">
        <v>3.747520066813307E-2</v>
      </c>
      <c r="AW86" s="20">
        <v>4.4880737825684802E-2</v>
      </c>
    </row>
    <row r="87" spans="2:49" x14ac:dyDescent="0.35">
      <c r="B87" s="19" t="s">
        <v>81</v>
      </c>
      <c r="C87" s="20">
        <v>8.6676966636791017E-2</v>
      </c>
      <c r="D87" s="20">
        <v>0.1082346671468524</v>
      </c>
      <c r="E87" s="20">
        <v>6.6033047407197287E-2</v>
      </c>
      <c r="G87" s="20">
        <v>9.0722287105426139E-2</v>
      </c>
      <c r="H87" s="20">
        <v>9.407359723096044E-2</v>
      </c>
      <c r="I87" s="20">
        <v>7.4774807248124658E-2</v>
      </c>
      <c r="J87" s="20">
        <v>5.7308376795137922E-2</v>
      </c>
      <c r="K87" s="20">
        <v>7.8800070267762784E-2</v>
      </c>
      <c r="L87" s="20">
        <v>0.1166212251331567</v>
      </c>
      <c r="N87" s="20">
        <v>8.6077864603179552E-2</v>
      </c>
      <c r="O87" s="20">
        <v>4.6761846804353947E-2</v>
      </c>
      <c r="P87" s="20">
        <v>7.4784056949847494E-2</v>
      </c>
      <c r="Q87" s="20">
        <v>5.9429345733586561E-2</v>
      </c>
      <c r="R87" s="20">
        <v>0.1050219579943811</v>
      </c>
      <c r="S87" s="20">
        <v>8.7936316095049885E-2</v>
      </c>
      <c r="T87" s="20">
        <v>9.2385439729490287E-2</v>
      </c>
      <c r="U87" s="20">
        <v>8.5508955380482032E-2</v>
      </c>
      <c r="V87" s="20">
        <v>9.4682387618226699E-2</v>
      </c>
      <c r="W87" s="20">
        <v>8.4195493201306953E-2</v>
      </c>
      <c r="X87" s="20">
        <v>0.10525068928238759</v>
      </c>
      <c r="Y87" s="20">
        <v>6.7231746937132159E-2</v>
      </c>
      <c r="AA87" s="20">
        <v>9.602275696770933E-2</v>
      </c>
      <c r="AB87" s="20">
        <v>8.93431043082452E-2</v>
      </c>
      <c r="AC87" s="20">
        <v>8.439554289033542E-2</v>
      </c>
      <c r="AD87" s="20">
        <v>7.6436004208324096E-2</v>
      </c>
      <c r="AF87" s="20">
        <v>0.12077296560246829</v>
      </c>
      <c r="AG87" s="20">
        <v>0.1060357410910486</v>
      </c>
      <c r="AH87" s="20">
        <v>0.1186703803703625</v>
      </c>
      <c r="AI87" s="20">
        <v>7.4380029566590317E-2</v>
      </c>
      <c r="AJ87" s="20">
        <v>7.7685027582872435E-2</v>
      </c>
      <c r="AK87" s="20">
        <v>2.436239615761707E-2</v>
      </c>
      <c r="AL87" s="20">
        <v>0</v>
      </c>
      <c r="AM87" s="20">
        <v>3.9603250581718548E-2</v>
      </c>
      <c r="AO87" s="20">
        <v>9.9515452127472065E-2</v>
      </c>
      <c r="AP87" s="20">
        <v>0.1175304876448393</v>
      </c>
      <c r="AQ87" s="20">
        <v>8.497499406368221E-2</v>
      </c>
      <c r="AR87" s="20">
        <v>8.1866102155983347E-2</v>
      </c>
      <c r="AS87" s="20">
        <v>7.1480143272715305E-2</v>
      </c>
      <c r="AT87" s="20">
        <v>7.4081071701604828E-2</v>
      </c>
      <c r="AU87" s="20">
        <v>1.122960458526838E-2</v>
      </c>
      <c r="AV87" s="20">
        <v>8.5135343070095154E-2</v>
      </c>
      <c r="AW87" s="20">
        <v>4.3958738779914887E-2</v>
      </c>
    </row>
    <row r="88" spans="2:49" x14ac:dyDescent="0.35">
      <c r="B88" s="19" t="s">
        <v>82</v>
      </c>
      <c r="C88" s="20">
        <v>0.34885725486568059</v>
      </c>
      <c r="D88" s="20">
        <v>0.35872420625104567</v>
      </c>
      <c r="E88" s="20">
        <v>0.34025006158865662</v>
      </c>
      <c r="G88" s="20">
        <v>0.29083194834864901</v>
      </c>
      <c r="H88" s="20">
        <v>0.3554959390073682</v>
      </c>
      <c r="I88" s="20">
        <v>0.37269442283607351</v>
      </c>
      <c r="J88" s="20">
        <v>0.34115167958625081</v>
      </c>
      <c r="K88" s="20">
        <v>0.36657358730367678</v>
      </c>
      <c r="L88" s="20">
        <v>0.356982934156857</v>
      </c>
      <c r="N88" s="20">
        <v>0.29312868160646982</v>
      </c>
      <c r="O88" s="20">
        <v>0.37535861543726801</v>
      </c>
      <c r="P88" s="20">
        <v>0.37513791617254472</v>
      </c>
      <c r="Q88" s="20">
        <v>0.3717570847901121</v>
      </c>
      <c r="R88" s="20">
        <v>0.33055292874918452</v>
      </c>
      <c r="S88" s="20">
        <v>0.3169161421711939</v>
      </c>
      <c r="T88" s="20">
        <v>0.33761557389209262</v>
      </c>
      <c r="U88" s="20">
        <v>0.36216753578590588</v>
      </c>
      <c r="V88" s="20">
        <v>0.37924733141206618</v>
      </c>
      <c r="W88" s="20">
        <v>0.31406818345342791</v>
      </c>
      <c r="X88" s="20">
        <v>0.38444636066274779</v>
      </c>
      <c r="Y88" s="20">
        <v>0.38839263418775122</v>
      </c>
      <c r="AA88" s="20">
        <v>0.34789700717696492</v>
      </c>
      <c r="AB88" s="20">
        <v>0.34905281420046153</v>
      </c>
      <c r="AC88" s="20">
        <v>0.34673857135748259</v>
      </c>
      <c r="AD88" s="20">
        <v>0.34688085137986258</v>
      </c>
      <c r="AF88" s="20">
        <v>0.39019515990192311</v>
      </c>
      <c r="AG88" s="20">
        <v>0.36777994824565668</v>
      </c>
      <c r="AH88" s="20">
        <v>0.30742091645834829</v>
      </c>
      <c r="AI88" s="20">
        <v>0.31419953794579708</v>
      </c>
      <c r="AJ88" s="20">
        <v>0.30268355657288792</v>
      </c>
      <c r="AK88" s="20">
        <v>0.26577297297314167</v>
      </c>
      <c r="AL88" s="20">
        <v>0.3357083824717611</v>
      </c>
      <c r="AM88" s="20">
        <v>0.34807501224733911</v>
      </c>
      <c r="AO88" s="20">
        <v>0.39613823641326129</v>
      </c>
      <c r="AP88" s="20">
        <v>0.37595047483328581</v>
      </c>
      <c r="AQ88" s="20">
        <v>0.40511369707742062</v>
      </c>
      <c r="AR88" s="20">
        <v>0.30001899494056061</v>
      </c>
      <c r="AS88" s="20">
        <v>0.31870898896222649</v>
      </c>
      <c r="AT88" s="20">
        <v>0.32904721540616882</v>
      </c>
      <c r="AU88" s="20">
        <v>0.25205000669569949</v>
      </c>
      <c r="AV88" s="20">
        <v>0.34031636762534939</v>
      </c>
      <c r="AW88" s="20">
        <v>0.32150043330709338</v>
      </c>
    </row>
    <row r="89" spans="2:49" x14ac:dyDescent="0.35">
      <c r="B89" s="19" t="s">
        <v>83</v>
      </c>
      <c r="C89" s="20">
        <v>6.7823661796087661E-2</v>
      </c>
      <c r="D89" s="20">
        <v>7.9950969871735472E-2</v>
      </c>
      <c r="E89" s="20">
        <v>5.6317123285678533E-2</v>
      </c>
      <c r="G89" s="20">
        <v>0.1038509759623529</v>
      </c>
      <c r="H89" s="20">
        <v>8.9754227631760608E-2</v>
      </c>
      <c r="I89" s="20">
        <v>6.3860568522669428E-2</v>
      </c>
      <c r="J89" s="20">
        <v>5.3931075617644639E-2</v>
      </c>
      <c r="K89" s="20">
        <v>4.1432515636619281E-2</v>
      </c>
      <c r="L89" s="20">
        <v>5.8284727230723421E-2</v>
      </c>
      <c r="N89" s="20">
        <v>0.1117532997534398</v>
      </c>
      <c r="O89" s="20">
        <v>0</v>
      </c>
      <c r="P89" s="20">
        <v>5.9715884057301133E-2</v>
      </c>
      <c r="Q89" s="20">
        <v>0.1080843687150901</v>
      </c>
      <c r="R89" s="20">
        <v>8.4652358207661066E-2</v>
      </c>
      <c r="S89" s="20">
        <v>5.7239069437613373E-2</v>
      </c>
      <c r="T89" s="20">
        <v>5.1058325265934512E-2</v>
      </c>
      <c r="U89" s="20">
        <v>6.5792876062352568E-2</v>
      </c>
      <c r="V89" s="20">
        <v>6.3321321869476546E-2</v>
      </c>
      <c r="W89" s="20">
        <v>6.9852817228053143E-2</v>
      </c>
      <c r="X89" s="20">
        <v>4.4620989179126089E-2</v>
      </c>
      <c r="Y89" s="20">
        <v>6.1811732606629102E-2</v>
      </c>
      <c r="AA89" s="20">
        <v>6.0219135635739697E-2</v>
      </c>
      <c r="AB89" s="20">
        <v>5.4152845329786217E-2</v>
      </c>
      <c r="AC89" s="20">
        <v>8.9267706916123957E-2</v>
      </c>
      <c r="AD89" s="20">
        <v>7.1885239465998715E-2</v>
      </c>
      <c r="AF89" s="20">
        <v>7.8015383277748054E-2</v>
      </c>
      <c r="AG89" s="20">
        <v>5.2368209056382328E-2</v>
      </c>
      <c r="AH89" s="20">
        <v>0.125899289497065</v>
      </c>
      <c r="AI89" s="20">
        <v>7.5266446711915694E-2</v>
      </c>
      <c r="AJ89" s="20">
        <v>9.2019993084988386E-2</v>
      </c>
      <c r="AK89" s="20">
        <v>9.7968688114136102E-2</v>
      </c>
      <c r="AL89" s="20">
        <v>5.9812749573756943E-2</v>
      </c>
      <c r="AM89" s="20">
        <v>4.4596349639111889E-2</v>
      </c>
      <c r="AO89" s="20">
        <v>5.8830159587122059E-2</v>
      </c>
      <c r="AP89" s="20">
        <v>4.7627146604764338E-2</v>
      </c>
      <c r="AQ89" s="20">
        <v>9.1075709942100805E-2</v>
      </c>
      <c r="AR89" s="20">
        <v>8.1495401914187027E-2</v>
      </c>
      <c r="AS89" s="20">
        <v>0.10498851006868611</v>
      </c>
      <c r="AT89" s="20">
        <v>0.1016879831496228</v>
      </c>
      <c r="AU89" s="20">
        <v>5.1068123074805107E-2</v>
      </c>
      <c r="AV89" s="20">
        <v>1.8602109584268559E-2</v>
      </c>
      <c r="AW89" s="20">
        <v>4.3405590657618599E-2</v>
      </c>
    </row>
    <row r="90" spans="2:49" x14ac:dyDescent="0.35">
      <c r="B90" s="19" t="s">
        <v>84</v>
      </c>
      <c r="C90" s="20">
        <v>5.2229986319773228E-2</v>
      </c>
      <c r="D90" s="20">
        <v>5.85622949405704E-2</v>
      </c>
      <c r="E90" s="20">
        <v>4.5414436869308412E-2</v>
      </c>
      <c r="G90" s="20">
        <v>5.071486270029682E-2</v>
      </c>
      <c r="H90" s="20">
        <v>4.7510994047043717E-2</v>
      </c>
      <c r="I90" s="20">
        <v>3.9561762731155747E-2</v>
      </c>
      <c r="J90" s="20">
        <v>6.1636662115364331E-2</v>
      </c>
      <c r="K90" s="20">
        <v>6.4345244756835313E-2</v>
      </c>
      <c r="L90" s="20">
        <v>5.1557294931808481E-2</v>
      </c>
      <c r="N90" s="20">
        <v>7.8531814633740732E-2</v>
      </c>
      <c r="O90" s="20">
        <v>3.0837813049077449E-2</v>
      </c>
      <c r="P90" s="20">
        <v>2.8260008027316982E-2</v>
      </c>
      <c r="Q90" s="20">
        <v>5.8165480099356549E-2</v>
      </c>
      <c r="R90" s="20">
        <v>7.41642302003378E-2</v>
      </c>
      <c r="S90" s="20">
        <v>3.8939960175869433E-2</v>
      </c>
      <c r="T90" s="20">
        <v>6.0397081793894997E-2</v>
      </c>
      <c r="U90" s="20">
        <v>6.9654556373960494E-2</v>
      </c>
      <c r="V90" s="20">
        <v>4.1086172738452047E-2</v>
      </c>
      <c r="W90" s="20">
        <v>4.6036009857192577E-2</v>
      </c>
      <c r="X90" s="20">
        <v>3.7984560356119759E-2</v>
      </c>
      <c r="Y90" s="20">
        <v>4.3979336074014483E-2</v>
      </c>
      <c r="AA90" s="20">
        <v>5.0443924864264682E-2</v>
      </c>
      <c r="AB90" s="20">
        <v>4.6693522850006601E-2</v>
      </c>
      <c r="AC90" s="20">
        <v>6.9152329999656273E-2</v>
      </c>
      <c r="AD90" s="20">
        <v>4.5409708387417792E-2</v>
      </c>
      <c r="AF90" s="20">
        <v>6.9803451389991292E-2</v>
      </c>
      <c r="AG90" s="20">
        <v>4.9331075057832657E-2</v>
      </c>
      <c r="AH90" s="20">
        <v>5.2391386905631138E-2</v>
      </c>
      <c r="AI90" s="20">
        <v>3.6521110101072667E-2</v>
      </c>
      <c r="AJ90" s="20">
        <v>8.6083783845197839E-2</v>
      </c>
      <c r="AK90" s="20">
        <v>8.5130461654286269E-2</v>
      </c>
      <c r="AL90" s="20">
        <v>5.7668232757414672E-2</v>
      </c>
      <c r="AM90" s="20">
        <v>1.897772357451739E-2</v>
      </c>
      <c r="AO90" s="20">
        <v>6.1343679319668658E-2</v>
      </c>
      <c r="AP90" s="20">
        <v>2.3046252983169271E-2</v>
      </c>
      <c r="AQ90" s="20">
        <v>5.4038594010260448E-2</v>
      </c>
      <c r="AR90" s="20">
        <v>5.2643844706409967E-2</v>
      </c>
      <c r="AS90" s="20">
        <v>8.1260807626232681E-2</v>
      </c>
      <c r="AT90" s="20">
        <v>8.684249772509775E-2</v>
      </c>
      <c r="AU90" s="20">
        <v>5.0475941847251828E-2</v>
      </c>
      <c r="AV90" s="20">
        <v>4.5551372552330598E-2</v>
      </c>
      <c r="AW90" s="20">
        <v>3.1129035832239079E-2</v>
      </c>
    </row>
    <row r="91" spans="2:49" x14ac:dyDescent="0.35">
      <c r="B91" s="19" t="s">
        <v>85</v>
      </c>
      <c r="C91" s="20">
        <v>7.9523162928840624E-2</v>
      </c>
      <c r="D91" s="20">
        <v>9.3058782874804291E-2</v>
      </c>
      <c r="E91" s="20">
        <v>6.6701804563350675E-2</v>
      </c>
      <c r="G91" s="20">
        <v>8.0646227173816531E-2</v>
      </c>
      <c r="H91" s="20">
        <v>5.6337791730485663E-2</v>
      </c>
      <c r="I91" s="20">
        <v>4.718342683473456E-2</v>
      </c>
      <c r="J91" s="20">
        <v>0.12637825113885681</v>
      </c>
      <c r="K91" s="20">
        <v>7.7974044581707758E-2</v>
      </c>
      <c r="L91" s="20">
        <v>8.7040012307702572E-2</v>
      </c>
      <c r="N91" s="20">
        <v>8.8679051929939565E-2</v>
      </c>
      <c r="O91" s="20">
        <v>4.498054509807585E-2</v>
      </c>
      <c r="P91" s="20">
        <v>8.4351251670873331E-2</v>
      </c>
      <c r="Q91" s="20">
        <v>7.22505300749441E-2</v>
      </c>
      <c r="R91" s="20">
        <v>5.0427406798308559E-2</v>
      </c>
      <c r="S91" s="20">
        <v>5.8326392014458717E-2</v>
      </c>
      <c r="T91" s="20">
        <v>9.8558499501058633E-2</v>
      </c>
      <c r="U91" s="20">
        <v>7.5807356750778862E-2</v>
      </c>
      <c r="V91" s="20">
        <v>9.860489774648766E-2</v>
      </c>
      <c r="W91" s="20">
        <v>8.9742559091945104E-2</v>
      </c>
      <c r="X91" s="20">
        <v>4.4152567153040292E-2</v>
      </c>
      <c r="Y91" s="20">
        <v>0.112643039967916</v>
      </c>
      <c r="AA91" s="20">
        <v>6.6428171391932203E-2</v>
      </c>
      <c r="AB91" s="20">
        <v>6.0901778293282333E-2</v>
      </c>
      <c r="AC91" s="20">
        <v>9.1009020154390968E-2</v>
      </c>
      <c r="AD91" s="20">
        <v>0.1035079765371483</v>
      </c>
      <c r="AF91" s="20">
        <v>7.0812781803274008E-2</v>
      </c>
      <c r="AG91" s="20">
        <v>4.9440022057153692E-2</v>
      </c>
      <c r="AH91" s="20">
        <v>1.2463020666306781E-2</v>
      </c>
      <c r="AI91" s="20">
        <v>7.4597260136283775E-2</v>
      </c>
      <c r="AJ91" s="20">
        <v>0.20550607158372061</v>
      </c>
      <c r="AK91" s="20">
        <v>0.1206954314637977</v>
      </c>
      <c r="AL91" s="20">
        <v>0.10030454617147069</v>
      </c>
      <c r="AM91" s="20">
        <v>7.1389514851495389E-2</v>
      </c>
      <c r="AO91" s="20">
        <v>6.7179247090534105E-2</v>
      </c>
      <c r="AP91" s="20">
        <v>4.128938661916038E-2</v>
      </c>
      <c r="AQ91" s="20">
        <v>1.9744465483084721E-2</v>
      </c>
      <c r="AR91" s="20">
        <v>6.4117172965745248E-2</v>
      </c>
      <c r="AS91" s="20">
        <v>0.15917445769330199</v>
      </c>
      <c r="AT91" s="20">
        <v>8.464341727210617E-2</v>
      </c>
      <c r="AU91" s="20">
        <v>7.8200458249930924E-2</v>
      </c>
      <c r="AV91" s="20">
        <v>3.683925397877056E-2</v>
      </c>
      <c r="AW91" s="20">
        <v>0.15782322077939051</v>
      </c>
    </row>
    <row r="92" spans="2:49" x14ac:dyDescent="0.35">
      <c r="B92" s="19" t="s">
        <v>86</v>
      </c>
      <c r="C92" s="20">
        <v>0.25875637506024157</v>
      </c>
      <c r="D92" s="20">
        <v>0.1810156998751852</v>
      </c>
      <c r="E92" s="20">
        <v>0.33336740250494618</v>
      </c>
      <c r="G92" s="20">
        <v>0.30070657454992039</v>
      </c>
      <c r="H92" s="20">
        <v>0.22891134269887309</v>
      </c>
      <c r="I92" s="20">
        <v>0.32155677002021832</v>
      </c>
      <c r="J92" s="20">
        <v>0.28286139559455642</v>
      </c>
      <c r="K92" s="20">
        <v>0.27375734848419592</v>
      </c>
      <c r="L92" s="20">
        <v>0.17474958846740399</v>
      </c>
      <c r="N92" s="20">
        <v>0.2738832946070448</v>
      </c>
      <c r="O92" s="20">
        <v>0.46955555496837792</v>
      </c>
      <c r="P92" s="20">
        <v>0.32341410814851101</v>
      </c>
      <c r="Q92" s="20">
        <v>0.24841588937411299</v>
      </c>
      <c r="R92" s="20">
        <v>0.2490059350918975</v>
      </c>
      <c r="S92" s="20">
        <v>0.3020945399598709</v>
      </c>
      <c r="T92" s="20">
        <v>0.26802591281281413</v>
      </c>
      <c r="U92" s="20">
        <v>0.20064682188221769</v>
      </c>
      <c r="V92" s="20">
        <v>0.18258762582567351</v>
      </c>
      <c r="W92" s="20">
        <v>0.31662026263740339</v>
      </c>
      <c r="X92" s="20">
        <v>0.26579305600475411</v>
      </c>
      <c r="Y92" s="20">
        <v>0.1945076556787409</v>
      </c>
      <c r="AA92" s="20">
        <v>0.19545176971684411</v>
      </c>
      <c r="AB92" s="20">
        <v>0.30802015982544612</v>
      </c>
      <c r="AC92" s="20">
        <v>0.23840272704031229</v>
      </c>
      <c r="AD92" s="20">
        <v>0.29566214615251107</v>
      </c>
      <c r="AF92" s="20">
        <v>0.18292724218000619</v>
      </c>
      <c r="AG92" s="20">
        <v>0.19761938230347839</v>
      </c>
      <c r="AH92" s="20">
        <v>0.24746775268712101</v>
      </c>
      <c r="AI92" s="20">
        <v>0.33549713753743782</v>
      </c>
      <c r="AJ92" s="20">
        <v>0.1704874352190619</v>
      </c>
      <c r="AK92" s="20">
        <v>0.30150647272471592</v>
      </c>
      <c r="AL92" s="20">
        <v>0.44650608902559641</v>
      </c>
      <c r="AM92" s="20">
        <v>0.44658144765085628</v>
      </c>
      <c r="AO92" s="20">
        <v>0.21024609122018159</v>
      </c>
      <c r="AP92" s="20">
        <v>0.20659202622878489</v>
      </c>
      <c r="AQ92" s="20">
        <v>0.2083118575984105</v>
      </c>
      <c r="AR92" s="20">
        <v>0.33578623452213369</v>
      </c>
      <c r="AS92" s="20">
        <v>0.20422234234393019</v>
      </c>
      <c r="AT92" s="20">
        <v>0.23826776743409619</v>
      </c>
      <c r="AU92" s="20">
        <v>0.53445439068728529</v>
      </c>
      <c r="AV92" s="20">
        <v>0.42278095788506581</v>
      </c>
      <c r="AW92" s="20">
        <v>0.34684875968167461</v>
      </c>
    </row>
    <row r="93" spans="2:49" x14ac:dyDescent="0.35">
      <c r="C93" s="25">
        <f>SUM(C85:C87)-SUM(C89:C91)</f>
        <v>-6.7672520153251592E-3</v>
      </c>
    </row>
    <row r="94" spans="2:49" ht="72.5" x14ac:dyDescent="0.35">
      <c r="B94" s="17" t="s">
        <v>92</v>
      </c>
    </row>
    <row r="95" spans="2:49" x14ac:dyDescent="0.35">
      <c r="B95" s="18" t="s">
        <v>16</v>
      </c>
    </row>
    <row r="96" spans="2:49" x14ac:dyDescent="0.35">
      <c r="B96" s="19" t="s">
        <v>79</v>
      </c>
      <c r="C96" s="20">
        <v>2.527448999710194E-2</v>
      </c>
      <c r="D96" s="20">
        <v>3.0980778716709019E-2</v>
      </c>
      <c r="E96" s="20">
        <v>1.982312843625679E-2</v>
      </c>
      <c r="G96" s="20">
        <v>2.5302407130989728E-2</v>
      </c>
      <c r="H96" s="20">
        <v>5.5113463723661917E-2</v>
      </c>
      <c r="I96" s="20">
        <v>2.5047490095957262E-2</v>
      </c>
      <c r="J96" s="20">
        <v>8.8270798211200138E-3</v>
      </c>
      <c r="K96" s="20">
        <v>2.8779082440585649E-2</v>
      </c>
      <c r="L96" s="20">
        <v>1.208249525393146E-2</v>
      </c>
      <c r="N96" s="20">
        <v>1.7737488305184509E-2</v>
      </c>
      <c r="O96" s="20">
        <v>1.450431231671007E-2</v>
      </c>
      <c r="P96" s="20">
        <v>2.0162882272203371E-2</v>
      </c>
      <c r="Q96" s="20">
        <v>2.7339694300224739E-2</v>
      </c>
      <c r="R96" s="20">
        <v>3.3326376119340757E-2</v>
      </c>
      <c r="S96" s="20">
        <v>2.243509973117783E-2</v>
      </c>
      <c r="T96" s="20">
        <v>0</v>
      </c>
      <c r="U96" s="20">
        <v>2.078154843498891E-2</v>
      </c>
      <c r="V96" s="20">
        <v>4.1011193995365368E-2</v>
      </c>
      <c r="W96" s="20">
        <v>3.7312793594113117E-2</v>
      </c>
      <c r="X96" s="20">
        <v>1.321711413353528E-2</v>
      </c>
      <c r="Y96" s="20">
        <v>2.4049573787275839E-2</v>
      </c>
      <c r="AA96" s="20">
        <v>3.5647925382567697E-2</v>
      </c>
      <c r="AB96" s="20">
        <v>2.340927108508261E-2</v>
      </c>
      <c r="AC96" s="20">
        <v>2.7995953125459019E-2</v>
      </c>
      <c r="AD96" s="20">
        <v>1.379581404171893E-2</v>
      </c>
      <c r="AF96" s="20">
        <v>2.8576240257099841E-2</v>
      </c>
      <c r="AG96" s="20">
        <v>3.970439004776969E-2</v>
      </c>
      <c r="AH96" s="20">
        <v>7.819004747636157E-3</v>
      </c>
      <c r="AI96" s="20">
        <v>2.6365987407508649E-2</v>
      </c>
      <c r="AJ96" s="20">
        <v>1.211993332329867E-2</v>
      </c>
      <c r="AK96" s="20">
        <v>1.856466828708048E-2</v>
      </c>
      <c r="AL96" s="20">
        <v>0</v>
      </c>
      <c r="AM96" s="20">
        <v>1.526643723165399E-2</v>
      </c>
      <c r="AO96" s="20">
        <v>3.8090845724106821E-2</v>
      </c>
      <c r="AP96" s="20">
        <v>4.4212994304206152E-2</v>
      </c>
      <c r="AQ96" s="20">
        <v>7.1221106981772808E-3</v>
      </c>
      <c r="AR96" s="20">
        <v>1.9899734780069119E-2</v>
      </c>
      <c r="AS96" s="20">
        <v>2.1301686588323342E-2</v>
      </c>
      <c r="AT96" s="20">
        <v>1.5888012869634208E-2</v>
      </c>
      <c r="AU96" s="20">
        <v>0</v>
      </c>
      <c r="AV96" s="20">
        <v>0</v>
      </c>
      <c r="AW96" s="20">
        <v>9.6708659400755424E-3</v>
      </c>
    </row>
    <row r="97" spans="2:49" x14ac:dyDescent="0.35">
      <c r="B97" s="19" t="s">
        <v>80</v>
      </c>
      <c r="C97" s="20">
        <v>7.3825920032524181E-2</v>
      </c>
      <c r="D97" s="20">
        <v>8.4513662318369182E-2</v>
      </c>
      <c r="E97" s="20">
        <v>6.2989415191037484E-2</v>
      </c>
      <c r="G97" s="20">
        <v>5.3946694238778903E-2</v>
      </c>
      <c r="H97" s="20">
        <v>9.1354998094951068E-2</v>
      </c>
      <c r="I97" s="20">
        <v>7.6557110713826593E-2</v>
      </c>
      <c r="J97" s="20">
        <v>5.4552368539638713E-2</v>
      </c>
      <c r="K97" s="20">
        <v>6.8926975440561977E-2</v>
      </c>
      <c r="L97" s="20">
        <v>8.9430407414778409E-2</v>
      </c>
      <c r="N97" s="20">
        <v>6.4374755846764498E-2</v>
      </c>
      <c r="O97" s="20">
        <v>6.3286391473197687E-2</v>
      </c>
      <c r="P97" s="20">
        <v>2.3958875706032601E-2</v>
      </c>
      <c r="Q97" s="20">
        <v>7.6692544517014793E-2</v>
      </c>
      <c r="R97" s="20">
        <v>7.7031174118410137E-2</v>
      </c>
      <c r="S97" s="20">
        <v>4.588244962683969E-2</v>
      </c>
      <c r="T97" s="20">
        <v>7.2182579387804729E-2</v>
      </c>
      <c r="U97" s="20">
        <v>9.6361805687674246E-2</v>
      </c>
      <c r="V97" s="20">
        <v>0.10936074601946311</v>
      </c>
      <c r="W97" s="20">
        <v>7.203143213906707E-2</v>
      </c>
      <c r="X97" s="20">
        <v>7.8269326928247326E-2</v>
      </c>
      <c r="Y97" s="20">
        <v>5.6299498700161037E-2</v>
      </c>
      <c r="AA97" s="20">
        <v>0.1211914992478238</v>
      </c>
      <c r="AB97" s="20">
        <v>6.5190122690376551E-2</v>
      </c>
      <c r="AC97" s="20">
        <v>5.5322991897555497E-2</v>
      </c>
      <c r="AD97" s="20">
        <v>4.8442062144278347E-2</v>
      </c>
      <c r="AF97" s="20">
        <v>7.3437441435885223E-2</v>
      </c>
      <c r="AG97" s="20">
        <v>0.1151197223369054</v>
      </c>
      <c r="AH97" s="20">
        <v>9.5149505061252512E-2</v>
      </c>
      <c r="AI97" s="20">
        <v>3.5992869306248988E-2</v>
      </c>
      <c r="AJ97" s="20">
        <v>6.1120971515413909E-2</v>
      </c>
      <c r="AK97" s="20">
        <v>6.5181502132700728E-2</v>
      </c>
      <c r="AL97" s="20">
        <v>0</v>
      </c>
      <c r="AM97" s="20">
        <v>2.2538355487635001E-2</v>
      </c>
      <c r="AO97" s="20">
        <v>7.7062941681192168E-2</v>
      </c>
      <c r="AP97" s="20">
        <v>0.1253327902938271</v>
      </c>
      <c r="AQ97" s="20">
        <v>9.1204799070456768E-2</v>
      </c>
      <c r="AR97" s="20">
        <v>5.4174311017037888E-2</v>
      </c>
      <c r="AS97" s="20">
        <v>5.369580285249323E-2</v>
      </c>
      <c r="AT97" s="20">
        <v>5.1726083348387422E-2</v>
      </c>
      <c r="AU97" s="20">
        <v>3.3024876608953348E-2</v>
      </c>
      <c r="AV97" s="20">
        <v>2.6849519160605091E-2</v>
      </c>
      <c r="AW97" s="20">
        <v>2.0267683048155599E-2</v>
      </c>
    </row>
    <row r="98" spans="2:49" x14ac:dyDescent="0.35">
      <c r="B98" s="19" t="s">
        <v>81</v>
      </c>
      <c r="C98" s="20">
        <v>9.521216131195262E-2</v>
      </c>
      <c r="D98" s="20">
        <v>0.1065651698788084</v>
      </c>
      <c r="E98" s="20">
        <v>8.4617856214719234E-2</v>
      </c>
      <c r="G98" s="20">
        <v>9.863790042362168E-2</v>
      </c>
      <c r="H98" s="20">
        <v>7.3749729425235458E-2</v>
      </c>
      <c r="I98" s="20">
        <v>0.10455823710489009</v>
      </c>
      <c r="J98" s="20">
        <v>8.0849404244119849E-2</v>
      </c>
      <c r="K98" s="20">
        <v>8.4336682505404395E-2</v>
      </c>
      <c r="L98" s="20">
        <v>0.1217544366145695</v>
      </c>
      <c r="N98" s="20">
        <v>5.7072546509956891E-2</v>
      </c>
      <c r="O98" s="20">
        <v>3.1326150362722481E-2</v>
      </c>
      <c r="P98" s="20">
        <v>8.9026309697862779E-2</v>
      </c>
      <c r="Q98" s="20">
        <v>6.053861089784969E-2</v>
      </c>
      <c r="R98" s="20">
        <v>9.7947024690501205E-2</v>
      </c>
      <c r="S98" s="20">
        <v>0.1061370072132303</v>
      </c>
      <c r="T98" s="20">
        <v>7.9920969479357284E-2</v>
      </c>
      <c r="U98" s="20">
        <v>0.1119412465859532</v>
      </c>
      <c r="V98" s="20">
        <v>0.13199361544015381</v>
      </c>
      <c r="W98" s="20">
        <v>7.6653249073506721E-2</v>
      </c>
      <c r="X98" s="20">
        <v>0.1124756322239916</v>
      </c>
      <c r="Y98" s="20">
        <v>0.1100885089486105</v>
      </c>
      <c r="AA98" s="20">
        <v>0.12202573203278851</v>
      </c>
      <c r="AB98" s="20">
        <v>0.11028040809797771</v>
      </c>
      <c r="AC98" s="20">
        <v>8.4361411018651161E-2</v>
      </c>
      <c r="AD98" s="20">
        <v>6.0798339812893863E-2</v>
      </c>
      <c r="AF98" s="20">
        <v>0.1208482514663229</v>
      </c>
      <c r="AG98" s="20">
        <v>0.1196577049757466</v>
      </c>
      <c r="AH98" s="20">
        <v>0.11632099114626319</v>
      </c>
      <c r="AI98" s="20">
        <v>9.7413571740294108E-2</v>
      </c>
      <c r="AJ98" s="20">
        <v>7.0088903400539665E-2</v>
      </c>
      <c r="AK98" s="20">
        <v>2.0301721037130668E-2</v>
      </c>
      <c r="AL98" s="20">
        <v>5.6629681541217489E-2</v>
      </c>
      <c r="AM98" s="20">
        <v>5.4451500910329152E-2</v>
      </c>
      <c r="AO98" s="20">
        <v>0.1182124098478302</v>
      </c>
      <c r="AP98" s="20">
        <v>0.13251271612040649</v>
      </c>
      <c r="AQ98" s="20">
        <v>0.12156712207983469</v>
      </c>
      <c r="AR98" s="20">
        <v>7.8784716672190572E-2</v>
      </c>
      <c r="AS98" s="20">
        <v>7.137759908764095E-2</v>
      </c>
      <c r="AT98" s="20">
        <v>5.4666954342296202E-2</v>
      </c>
      <c r="AU98" s="20">
        <v>3.123871789490134E-2</v>
      </c>
      <c r="AV98" s="20">
        <v>6.23153074310226E-2</v>
      </c>
      <c r="AW98" s="20">
        <v>6.2934717053810735E-2</v>
      </c>
    </row>
    <row r="99" spans="2:49" x14ac:dyDescent="0.35">
      <c r="B99" s="19" t="s">
        <v>82</v>
      </c>
      <c r="C99" s="20">
        <v>0.2896186173206739</v>
      </c>
      <c r="D99" s="20">
        <v>0.29917344591615952</v>
      </c>
      <c r="E99" s="20">
        <v>0.28008148099681079</v>
      </c>
      <c r="G99" s="20">
        <v>0.26611672444641588</v>
      </c>
      <c r="H99" s="20">
        <v>0.25803986635156401</v>
      </c>
      <c r="I99" s="20">
        <v>0.32814456882737031</v>
      </c>
      <c r="J99" s="20">
        <v>0.29602070680468612</v>
      </c>
      <c r="K99" s="20">
        <v>0.27909945999458491</v>
      </c>
      <c r="L99" s="20">
        <v>0.30166949285229522</v>
      </c>
      <c r="N99" s="20">
        <v>0.30002903645399581</v>
      </c>
      <c r="O99" s="20">
        <v>0.26702235230295918</v>
      </c>
      <c r="P99" s="20">
        <v>0.27901703014740242</v>
      </c>
      <c r="Q99" s="20">
        <v>0.25556026646356028</v>
      </c>
      <c r="R99" s="20">
        <v>0.26566582023158553</v>
      </c>
      <c r="S99" s="20">
        <v>0.33601128723990592</v>
      </c>
      <c r="T99" s="20">
        <v>0.29551848455024932</v>
      </c>
      <c r="U99" s="20">
        <v>0.31038744604196861</v>
      </c>
      <c r="V99" s="20">
        <v>0.29831184656141002</v>
      </c>
      <c r="W99" s="20">
        <v>0.24930822619572041</v>
      </c>
      <c r="X99" s="20">
        <v>0.31287726370107921</v>
      </c>
      <c r="Y99" s="20">
        <v>0.29475648704505808</v>
      </c>
      <c r="AA99" s="20">
        <v>0.26407265379591938</v>
      </c>
      <c r="AB99" s="20">
        <v>0.32041634187327778</v>
      </c>
      <c r="AC99" s="20">
        <v>0.29507681211659947</v>
      </c>
      <c r="AD99" s="20">
        <v>0.27752944670735469</v>
      </c>
      <c r="AF99" s="20">
        <v>0.2843649637575707</v>
      </c>
      <c r="AG99" s="20">
        <v>0.33442933046079348</v>
      </c>
      <c r="AH99" s="20">
        <v>0.31311621231679798</v>
      </c>
      <c r="AI99" s="20">
        <v>0.23750107133463841</v>
      </c>
      <c r="AJ99" s="20">
        <v>0.2480596440741582</v>
      </c>
      <c r="AK99" s="20">
        <v>0.27403703084607289</v>
      </c>
      <c r="AL99" s="20">
        <v>0.21201351840769919</v>
      </c>
      <c r="AM99" s="20">
        <v>0.25993047930664698</v>
      </c>
      <c r="AO99" s="20">
        <v>0.27553141883452831</v>
      </c>
      <c r="AP99" s="20">
        <v>0.36135882393306717</v>
      </c>
      <c r="AQ99" s="20">
        <v>0.34549893549691191</v>
      </c>
      <c r="AR99" s="20">
        <v>0.22643125152980489</v>
      </c>
      <c r="AS99" s="20">
        <v>0.24221189069248719</v>
      </c>
      <c r="AT99" s="20">
        <v>0.31835917722649909</v>
      </c>
      <c r="AU99" s="20">
        <v>0.20801806400525</v>
      </c>
      <c r="AV99" s="20">
        <v>0.32196925298865192</v>
      </c>
      <c r="AW99" s="20">
        <v>0.21853817514773849</v>
      </c>
    </row>
    <row r="100" spans="2:49" x14ac:dyDescent="0.35">
      <c r="B100" s="19" t="s">
        <v>83</v>
      </c>
      <c r="C100" s="20">
        <v>0.1061562818498003</v>
      </c>
      <c r="D100" s="20">
        <v>0.1022313764397519</v>
      </c>
      <c r="E100" s="20">
        <v>0.11059744775864271</v>
      </c>
      <c r="G100" s="20">
        <v>0.1028651643624216</v>
      </c>
      <c r="H100" s="20">
        <v>0.1149147965081721</v>
      </c>
      <c r="I100" s="20">
        <v>7.5237611842138508E-2</v>
      </c>
      <c r="J100" s="20">
        <v>0.1069998479113308</v>
      </c>
      <c r="K100" s="20">
        <v>0.12607888096460379</v>
      </c>
      <c r="L100" s="20">
        <v>0.1121136016909496</v>
      </c>
      <c r="N100" s="20">
        <v>8.9856090072533895E-2</v>
      </c>
      <c r="O100" s="20">
        <v>7.6252784809325042E-2</v>
      </c>
      <c r="P100" s="20">
        <v>8.8892569213941341E-2</v>
      </c>
      <c r="Q100" s="20">
        <v>0.1615108409762154</v>
      </c>
      <c r="R100" s="20">
        <v>0.13934857984568899</v>
      </c>
      <c r="S100" s="20">
        <v>8.7109814354533549E-2</v>
      </c>
      <c r="T100" s="20">
        <v>7.2874773740600959E-2</v>
      </c>
      <c r="U100" s="20">
        <v>0.1005243562831533</v>
      </c>
      <c r="V100" s="20">
        <v>0.1159645761084806</v>
      </c>
      <c r="W100" s="20">
        <v>0.12985785957359619</v>
      </c>
      <c r="X100" s="20">
        <v>7.4545353701876343E-2</v>
      </c>
      <c r="Y100" s="20">
        <v>0.10385287644225311</v>
      </c>
      <c r="AA100" s="20">
        <v>0.1068500058264223</v>
      </c>
      <c r="AB100" s="20">
        <v>8.9958634264634296E-2</v>
      </c>
      <c r="AC100" s="20">
        <v>0.1211740580563157</v>
      </c>
      <c r="AD100" s="20">
        <v>0.1075614235377052</v>
      </c>
      <c r="AF100" s="20">
        <v>0.14789684381286061</v>
      </c>
      <c r="AG100" s="20">
        <v>9.081513321027139E-2</v>
      </c>
      <c r="AH100" s="20">
        <v>0.1186469280162611</v>
      </c>
      <c r="AI100" s="20">
        <v>0.14935294894975129</v>
      </c>
      <c r="AJ100" s="20">
        <v>9.7560419624809533E-2</v>
      </c>
      <c r="AK100" s="20">
        <v>0.10052435131602271</v>
      </c>
      <c r="AL100" s="20">
        <v>0</v>
      </c>
      <c r="AM100" s="20">
        <v>9.7472147239903897E-2</v>
      </c>
      <c r="AO100" s="20">
        <v>0.14507137278284521</v>
      </c>
      <c r="AP100" s="20">
        <v>8.1906824498216665E-2</v>
      </c>
      <c r="AQ100" s="20">
        <v>0.1274306836310039</v>
      </c>
      <c r="AR100" s="20">
        <v>0.10260209363568849</v>
      </c>
      <c r="AS100" s="20">
        <v>0.1226581581429909</v>
      </c>
      <c r="AT100" s="20">
        <v>0.1214730607215594</v>
      </c>
      <c r="AU100" s="20">
        <v>2.794673820424735E-2</v>
      </c>
      <c r="AV100" s="20">
        <v>7.1634812765163286E-2</v>
      </c>
      <c r="AW100" s="20">
        <v>0.13084040592755261</v>
      </c>
    </row>
    <row r="101" spans="2:49" x14ac:dyDescent="0.35">
      <c r="B101" s="19" t="s">
        <v>84</v>
      </c>
      <c r="C101" s="20">
        <v>7.8652560211412315E-2</v>
      </c>
      <c r="D101" s="20">
        <v>8.2897988697160668E-2</v>
      </c>
      <c r="E101" s="20">
        <v>7.4931839376069134E-2</v>
      </c>
      <c r="G101" s="20">
        <v>8.521010079675774E-2</v>
      </c>
      <c r="H101" s="20">
        <v>8.4606255653190549E-2</v>
      </c>
      <c r="I101" s="20">
        <v>5.489733809604206E-2</v>
      </c>
      <c r="J101" s="20">
        <v>8.0154714027325352E-2</v>
      </c>
      <c r="K101" s="20">
        <v>6.730461254549043E-2</v>
      </c>
      <c r="L101" s="20">
        <v>9.5127112693110277E-2</v>
      </c>
      <c r="N101" s="20">
        <v>0.10910456500756049</v>
      </c>
      <c r="O101" s="20">
        <v>9.3269759402990218E-2</v>
      </c>
      <c r="P101" s="20">
        <v>6.2788103505504692E-2</v>
      </c>
      <c r="Q101" s="20">
        <v>6.2847321860588098E-2</v>
      </c>
      <c r="R101" s="20">
        <v>9.2363225968955534E-2</v>
      </c>
      <c r="S101" s="20">
        <v>6.6327866276719591E-2</v>
      </c>
      <c r="T101" s="20">
        <v>9.5045063337694149E-2</v>
      </c>
      <c r="U101" s="20">
        <v>8.951906279358221E-2</v>
      </c>
      <c r="V101" s="20">
        <v>5.9957122913735943E-2</v>
      </c>
      <c r="W101" s="20">
        <v>8.0273543015517951E-2</v>
      </c>
      <c r="X101" s="20">
        <v>8.0666574955394379E-2</v>
      </c>
      <c r="Y101" s="20">
        <v>5.4718081700884907E-2</v>
      </c>
      <c r="AA101" s="20">
        <v>8.3085439474888806E-2</v>
      </c>
      <c r="AB101" s="20">
        <v>6.2154773137295463E-2</v>
      </c>
      <c r="AC101" s="20">
        <v>7.4239805540228188E-2</v>
      </c>
      <c r="AD101" s="20">
        <v>9.5469626762826887E-2</v>
      </c>
      <c r="AF101" s="20">
        <v>8.4187166342650416E-2</v>
      </c>
      <c r="AG101" s="20">
        <v>6.3673143572345367E-2</v>
      </c>
      <c r="AH101" s="20">
        <v>6.8033386324963932E-2</v>
      </c>
      <c r="AI101" s="20">
        <v>0.10497640738892169</v>
      </c>
      <c r="AJ101" s="20">
        <v>0.1230401352376617</v>
      </c>
      <c r="AK101" s="20">
        <v>9.7958437422805966E-2</v>
      </c>
      <c r="AL101" s="20">
        <v>0.1196368280705776</v>
      </c>
      <c r="AM101" s="20">
        <v>6.0397011724093667E-2</v>
      </c>
      <c r="AO101" s="20">
        <v>7.6983693224775565E-2</v>
      </c>
      <c r="AP101" s="20">
        <v>4.8019519687692337E-2</v>
      </c>
      <c r="AQ101" s="20">
        <v>5.5882678142298491E-2</v>
      </c>
      <c r="AR101" s="20">
        <v>0.1145961331277395</v>
      </c>
      <c r="AS101" s="20">
        <v>0.1061840605386478</v>
      </c>
      <c r="AT101" s="20">
        <v>9.9936385882686191E-2</v>
      </c>
      <c r="AU101" s="20">
        <v>7.018324182576105E-2</v>
      </c>
      <c r="AV101" s="20">
        <v>6.9988321047403851E-2</v>
      </c>
      <c r="AW101" s="20">
        <v>9.164061409238089E-2</v>
      </c>
    </row>
    <row r="102" spans="2:49" x14ac:dyDescent="0.35">
      <c r="B102" s="19" t="s">
        <v>85</v>
      </c>
      <c r="C102" s="20">
        <v>0.1378601416581576</v>
      </c>
      <c r="D102" s="20">
        <v>0.16927161386702791</v>
      </c>
      <c r="E102" s="20">
        <v>0.1078448678287602</v>
      </c>
      <c r="G102" s="20">
        <v>9.0073907919178672E-2</v>
      </c>
      <c r="H102" s="20">
        <v>0.1317120234531699</v>
      </c>
      <c r="I102" s="20">
        <v>9.8402534574582368E-2</v>
      </c>
      <c r="J102" s="20">
        <v>0.17724735480340589</v>
      </c>
      <c r="K102" s="20">
        <v>0.17492567275445009</v>
      </c>
      <c r="L102" s="20">
        <v>0.149741810560125</v>
      </c>
      <c r="N102" s="20">
        <v>0.16707069359240739</v>
      </c>
      <c r="O102" s="20">
        <v>0.14613785219298761</v>
      </c>
      <c r="P102" s="20">
        <v>0.1476125840262997</v>
      </c>
      <c r="Q102" s="20">
        <v>0.119928942525428</v>
      </c>
      <c r="R102" s="20">
        <v>0.14056067504662101</v>
      </c>
      <c r="S102" s="20">
        <v>9.53211581924161E-2</v>
      </c>
      <c r="T102" s="20">
        <v>0.16596998216869061</v>
      </c>
      <c r="U102" s="20">
        <v>0.13573681847547411</v>
      </c>
      <c r="V102" s="20">
        <v>0.11731660227277529</v>
      </c>
      <c r="W102" s="20">
        <v>0.12902770775363989</v>
      </c>
      <c r="X102" s="20">
        <v>0.1171509215671771</v>
      </c>
      <c r="Y102" s="20">
        <v>0.18625632049533339</v>
      </c>
      <c r="AA102" s="20">
        <v>0.13302767455932649</v>
      </c>
      <c r="AB102" s="20">
        <v>9.9806970426971037E-2</v>
      </c>
      <c r="AC102" s="20">
        <v>0.17384638546569189</v>
      </c>
      <c r="AD102" s="20">
        <v>0.15200115355939001</v>
      </c>
      <c r="AF102" s="20">
        <v>0.15165052452914041</v>
      </c>
      <c r="AG102" s="20">
        <v>8.6421619084387641E-2</v>
      </c>
      <c r="AH102" s="20">
        <v>7.0293187920134698E-2</v>
      </c>
      <c r="AI102" s="20">
        <v>0.11789515105137691</v>
      </c>
      <c r="AJ102" s="20">
        <v>0.30741814119712202</v>
      </c>
      <c r="AK102" s="20">
        <v>0.2215696262316178</v>
      </c>
      <c r="AL102" s="20">
        <v>8.2709032169325666E-2</v>
      </c>
      <c r="AM102" s="20">
        <v>0.1236029966312758</v>
      </c>
      <c r="AO102" s="20">
        <v>0.1331432265979838</v>
      </c>
      <c r="AP102" s="20">
        <v>5.3847514718340983E-2</v>
      </c>
      <c r="AQ102" s="20">
        <v>6.3331761501411621E-2</v>
      </c>
      <c r="AR102" s="20">
        <v>0.1356850810337758</v>
      </c>
      <c r="AS102" s="20">
        <v>0.25115597627712449</v>
      </c>
      <c r="AT102" s="20">
        <v>0.1849597153611989</v>
      </c>
      <c r="AU102" s="20">
        <v>0.122536548376075</v>
      </c>
      <c r="AV102" s="20">
        <v>9.7716457756405598E-2</v>
      </c>
      <c r="AW102" s="20">
        <v>0.26238776892583199</v>
      </c>
    </row>
    <row r="103" spans="2:49" x14ac:dyDescent="0.35">
      <c r="B103" s="19" t="s">
        <v>86</v>
      </c>
      <c r="C103" s="20">
        <v>0.19339982761837721</v>
      </c>
      <c r="D103" s="20">
        <v>0.12436596416601341</v>
      </c>
      <c r="E103" s="20">
        <v>0.25911396419770361</v>
      </c>
      <c r="G103" s="20">
        <v>0.27784710068183588</v>
      </c>
      <c r="H103" s="20">
        <v>0.19050886679005491</v>
      </c>
      <c r="I103" s="20">
        <v>0.23715510874519291</v>
      </c>
      <c r="J103" s="20">
        <v>0.1953485238483732</v>
      </c>
      <c r="K103" s="20">
        <v>0.17054863335431891</v>
      </c>
      <c r="L103" s="20">
        <v>0.11808064292024049</v>
      </c>
      <c r="N103" s="20">
        <v>0.19475482421159651</v>
      </c>
      <c r="O103" s="20">
        <v>0.30820039713910757</v>
      </c>
      <c r="P103" s="20">
        <v>0.28854164543075289</v>
      </c>
      <c r="Q103" s="20">
        <v>0.23558177845911901</v>
      </c>
      <c r="R103" s="20">
        <v>0.1537571239788966</v>
      </c>
      <c r="S103" s="20">
        <v>0.24077531736517679</v>
      </c>
      <c r="T103" s="20">
        <v>0.21848814733560309</v>
      </c>
      <c r="U103" s="20">
        <v>0.13474771569720531</v>
      </c>
      <c r="V103" s="20">
        <v>0.12608429668861609</v>
      </c>
      <c r="W103" s="20">
        <v>0.22553518865483849</v>
      </c>
      <c r="X103" s="20">
        <v>0.2107978127886988</v>
      </c>
      <c r="Y103" s="20">
        <v>0.1699786528804231</v>
      </c>
      <c r="AA103" s="20">
        <v>0.134099069680263</v>
      </c>
      <c r="AB103" s="20">
        <v>0.2287834784243844</v>
      </c>
      <c r="AC103" s="20">
        <v>0.1679825827794989</v>
      </c>
      <c r="AD103" s="20">
        <v>0.24440213343383199</v>
      </c>
      <c r="AF103" s="20">
        <v>0.1090385683984699</v>
      </c>
      <c r="AG103" s="20">
        <v>0.15017895631178049</v>
      </c>
      <c r="AH103" s="20">
        <v>0.21062078446669019</v>
      </c>
      <c r="AI103" s="20">
        <v>0.2305019928212601</v>
      </c>
      <c r="AJ103" s="20">
        <v>8.0591851626996405E-2</v>
      </c>
      <c r="AK103" s="20">
        <v>0.20186266272656861</v>
      </c>
      <c r="AL103" s="20">
        <v>0.52901093981118008</v>
      </c>
      <c r="AM103" s="20">
        <v>0.36634107146846151</v>
      </c>
      <c r="AO103" s="20">
        <v>0.13590409130673789</v>
      </c>
      <c r="AP103" s="20">
        <v>0.15280881644424299</v>
      </c>
      <c r="AQ103" s="20">
        <v>0.18796190937990551</v>
      </c>
      <c r="AR103" s="20">
        <v>0.26782667820369399</v>
      </c>
      <c r="AS103" s="20">
        <v>0.13141482582029201</v>
      </c>
      <c r="AT103" s="20">
        <v>0.15299061024773861</v>
      </c>
      <c r="AU103" s="20">
        <v>0.50705181308481184</v>
      </c>
      <c r="AV103" s="20">
        <v>0.34952632885074758</v>
      </c>
      <c r="AW103" s="20">
        <v>0.2037197698644542</v>
      </c>
    </row>
    <row r="104" spans="2:49" x14ac:dyDescent="0.35">
      <c r="C104" s="25">
        <f>SUM(C96:C98)-SUM(C100:C102)</f>
        <v>-0.1283564123777915</v>
      </c>
      <c r="G104" s="25">
        <f t="shared" ref="G104:L104" si="0">SUM(G96:G98)-SUM(G100:G102)</f>
        <v>-0.1002621712849677</v>
      </c>
      <c r="H104" s="25">
        <f t="shared" si="0"/>
        <v>-0.11101488437068407</v>
      </c>
      <c r="I104" s="25">
        <f t="shared" si="0"/>
        <v>-2.2374646598088993E-2</v>
      </c>
      <c r="J104" s="25">
        <f t="shared" si="0"/>
        <v>-0.22017306413718343</v>
      </c>
      <c r="K104" s="25">
        <f t="shared" si="0"/>
        <v>-0.18626642587799228</v>
      </c>
      <c r="L104" s="25">
        <f t="shared" si="0"/>
        <v>-0.13371518566090557</v>
      </c>
      <c r="AO104" s="25">
        <f t="shared" ref="AO104:AW104" si="1">SUM(AO96:AO98)-SUM(AO100:AO102)</f>
        <v>-0.12183209535247536</v>
      </c>
      <c r="AP104" s="25">
        <f t="shared" si="1"/>
        <v>0.11828464181418977</v>
      </c>
      <c r="AQ104" s="25">
        <f t="shared" si="1"/>
        <v>-2.6751091426245294E-2</v>
      </c>
      <c r="AR104" s="25">
        <f t="shared" si="1"/>
        <v>-0.2000245453279062</v>
      </c>
      <c r="AS104" s="25">
        <f t="shared" si="1"/>
        <v>-0.33362310643030563</v>
      </c>
      <c r="AT104" s="25">
        <f t="shared" si="1"/>
        <v>-0.28408811140512669</v>
      </c>
      <c r="AU104" s="25">
        <f t="shared" si="1"/>
        <v>-0.15640293390222873</v>
      </c>
      <c r="AV104" s="25">
        <f t="shared" si="1"/>
        <v>-0.15017476497734503</v>
      </c>
      <c r="AW104" s="25">
        <f t="shared" si="1"/>
        <v>-0.39199552290372358</v>
      </c>
    </row>
    <row r="105" spans="2:49" ht="72.5" x14ac:dyDescent="0.35">
      <c r="B105" s="17" t="s">
        <v>93</v>
      </c>
    </row>
    <row r="106" spans="2:49" x14ac:dyDescent="0.35">
      <c r="B106" s="18" t="s">
        <v>16</v>
      </c>
    </row>
    <row r="107" spans="2:49" x14ac:dyDescent="0.35">
      <c r="B107" s="19" t="s">
        <v>79</v>
      </c>
      <c r="C107" s="20">
        <v>2.564451405933137E-2</v>
      </c>
      <c r="D107" s="20">
        <v>2.83288892276994E-2</v>
      </c>
      <c r="E107" s="20">
        <v>2.2382548007156999E-2</v>
      </c>
      <c r="G107" s="20">
        <v>1.5382810432753739E-2</v>
      </c>
      <c r="H107" s="20">
        <v>4.834284342823443E-2</v>
      </c>
      <c r="I107" s="20">
        <v>2.1416437495059181E-2</v>
      </c>
      <c r="J107" s="20">
        <v>2.6574560500100639E-2</v>
      </c>
      <c r="K107" s="20">
        <v>2.8609249499888391E-2</v>
      </c>
      <c r="L107" s="20">
        <v>1.467667364925492E-2</v>
      </c>
      <c r="N107" s="20">
        <v>1.2743308268697131E-2</v>
      </c>
      <c r="O107" s="20">
        <v>1.511329681715224E-2</v>
      </c>
      <c r="P107" s="20">
        <v>1.9751507773011611E-2</v>
      </c>
      <c r="Q107" s="20">
        <v>1.0715240395911121E-2</v>
      </c>
      <c r="R107" s="20">
        <v>3.2008356075482511E-2</v>
      </c>
      <c r="S107" s="20">
        <v>2.0734068585796909E-2</v>
      </c>
      <c r="T107" s="20">
        <v>0</v>
      </c>
      <c r="U107" s="20">
        <v>2.018372864351332E-2</v>
      </c>
      <c r="V107" s="20">
        <v>4.1941474918512203E-2</v>
      </c>
      <c r="W107" s="20">
        <v>3.1065172246290979E-2</v>
      </c>
      <c r="X107" s="20">
        <v>2.6138433156847111E-2</v>
      </c>
      <c r="Y107" s="20">
        <v>4.0450978952417921E-2</v>
      </c>
      <c r="AA107" s="20">
        <v>2.3606073050922261E-2</v>
      </c>
      <c r="AB107" s="20">
        <v>2.3079422316828899E-2</v>
      </c>
      <c r="AC107" s="20">
        <v>2.525891246910526E-2</v>
      </c>
      <c r="AD107" s="20">
        <v>3.1038008072531289E-2</v>
      </c>
      <c r="AF107" s="20">
        <v>2.6505045483239651E-2</v>
      </c>
      <c r="AG107" s="20">
        <v>4.5181053054887163E-2</v>
      </c>
      <c r="AH107" s="20">
        <v>1.7104512872329281E-2</v>
      </c>
      <c r="AI107" s="20">
        <v>3.4485421857627138E-2</v>
      </c>
      <c r="AJ107" s="20">
        <v>1.4718945061976419E-2</v>
      </c>
      <c r="AK107" s="20">
        <v>0</v>
      </c>
      <c r="AL107" s="20">
        <v>0</v>
      </c>
      <c r="AM107" s="20">
        <v>5.0511522846784403E-3</v>
      </c>
      <c r="AO107" s="20">
        <v>2.413463944369142E-2</v>
      </c>
      <c r="AP107" s="20">
        <v>4.3683966213926617E-2</v>
      </c>
      <c r="AQ107" s="20">
        <v>1.41579302608513E-2</v>
      </c>
      <c r="AR107" s="20">
        <v>4.2251726325268107E-2</v>
      </c>
      <c r="AS107" s="20">
        <v>1.6055001143052191E-2</v>
      </c>
      <c r="AT107" s="20">
        <v>0</v>
      </c>
      <c r="AU107" s="20">
        <v>1.15859765367902E-2</v>
      </c>
      <c r="AV107" s="20">
        <v>1.359077443802169E-2</v>
      </c>
      <c r="AW107" s="20">
        <v>1.0076911213699099E-2</v>
      </c>
    </row>
    <row r="108" spans="2:49" x14ac:dyDescent="0.35">
      <c r="B108" s="19" t="s">
        <v>80</v>
      </c>
      <c r="C108" s="20">
        <v>8.0652029416888302E-2</v>
      </c>
      <c r="D108" s="20">
        <v>9.3311111166553398E-2</v>
      </c>
      <c r="E108" s="20">
        <v>6.869610412433029E-2</v>
      </c>
      <c r="G108" s="20">
        <v>6.4683976275979729E-2</v>
      </c>
      <c r="H108" s="20">
        <v>9.2320995690299043E-2</v>
      </c>
      <c r="I108" s="20">
        <v>9.2762412991418047E-2</v>
      </c>
      <c r="J108" s="20">
        <v>9.5821749933107214E-2</v>
      </c>
      <c r="K108" s="20">
        <v>7.5334267166088695E-2</v>
      </c>
      <c r="L108" s="20">
        <v>6.3323135382361465E-2</v>
      </c>
      <c r="N108" s="20">
        <v>6.8219586911241109E-2</v>
      </c>
      <c r="O108" s="20">
        <v>1.4255270733970919E-2</v>
      </c>
      <c r="P108" s="20">
        <v>0.10203015647471721</v>
      </c>
      <c r="Q108" s="20">
        <v>9.2889917269833505E-2</v>
      </c>
      <c r="R108" s="20">
        <v>7.4586559754482848E-2</v>
      </c>
      <c r="S108" s="20">
        <v>0.1031664513214488</v>
      </c>
      <c r="T108" s="20">
        <v>7.1408416366501651E-2</v>
      </c>
      <c r="U108" s="20">
        <v>7.5383094008646345E-2</v>
      </c>
      <c r="V108" s="20">
        <v>0.1115594591934732</v>
      </c>
      <c r="W108" s="20">
        <v>5.3392324545775263E-2</v>
      </c>
      <c r="X108" s="20">
        <v>9.5556969516761764E-2</v>
      </c>
      <c r="Y108" s="20">
        <v>7.5877948567943929E-2</v>
      </c>
      <c r="AA108" s="20">
        <v>0.13243396468572211</v>
      </c>
      <c r="AB108" s="20">
        <v>6.5120242645124213E-2</v>
      </c>
      <c r="AC108" s="20">
        <v>6.8937512580968363E-2</v>
      </c>
      <c r="AD108" s="20">
        <v>5.1748491056965003E-2</v>
      </c>
      <c r="AF108" s="20">
        <v>5.2952167532498803E-2</v>
      </c>
      <c r="AG108" s="20">
        <v>0.1467798381698982</v>
      </c>
      <c r="AH108" s="20">
        <v>0.1145385714384555</v>
      </c>
      <c r="AI108" s="20">
        <v>5.3492194782076147E-2</v>
      </c>
      <c r="AJ108" s="20">
        <v>3.1632700968217263E-2</v>
      </c>
      <c r="AK108" s="20">
        <v>0.1026401092207116</v>
      </c>
      <c r="AL108" s="20">
        <v>0</v>
      </c>
      <c r="AM108" s="20">
        <v>2.31575335057463E-2</v>
      </c>
      <c r="AO108" s="20">
        <v>6.1317780204649633E-2</v>
      </c>
      <c r="AP108" s="20">
        <v>0.17478084973902769</v>
      </c>
      <c r="AQ108" s="20">
        <v>0.1149528085818869</v>
      </c>
      <c r="AR108" s="20">
        <v>6.2602473677969853E-2</v>
      </c>
      <c r="AS108" s="20">
        <v>2.9165583942755501E-2</v>
      </c>
      <c r="AT108" s="20">
        <v>6.8815478665212038E-2</v>
      </c>
      <c r="AU108" s="20">
        <v>1.069600654225351E-2</v>
      </c>
      <c r="AV108" s="20">
        <v>2.4884306629706341E-2</v>
      </c>
      <c r="AW108" s="20">
        <v>2.1301062234825141E-2</v>
      </c>
    </row>
    <row r="109" spans="2:49" x14ac:dyDescent="0.35">
      <c r="B109" s="19" t="s">
        <v>81</v>
      </c>
      <c r="C109" s="20">
        <v>0.1176579539876432</v>
      </c>
      <c r="D109" s="20">
        <v>0.12490848038092919</v>
      </c>
      <c r="E109" s="20">
        <v>0.11121023362841689</v>
      </c>
      <c r="G109" s="20">
        <v>0.1227118792303747</v>
      </c>
      <c r="H109" s="20">
        <v>0.13965397383904141</v>
      </c>
      <c r="I109" s="20">
        <v>0.1221658196837134</v>
      </c>
      <c r="J109" s="20">
        <v>0.1049427328366124</v>
      </c>
      <c r="K109" s="20">
        <v>9.893685222064931E-2</v>
      </c>
      <c r="L109" s="20">
        <v>0.1156638727013867</v>
      </c>
      <c r="N109" s="20">
        <v>9.2354272487896322E-2</v>
      </c>
      <c r="O109" s="20">
        <v>0.15947117832192331</v>
      </c>
      <c r="P109" s="20">
        <v>0.1384191259121792</v>
      </c>
      <c r="Q109" s="20">
        <v>6.9680364139493689E-2</v>
      </c>
      <c r="R109" s="20">
        <v>0.1176082591729898</v>
      </c>
      <c r="S109" s="20">
        <v>0.14931342803477979</v>
      </c>
      <c r="T109" s="20">
        <v>0.1125594783361866</v>
      </c>
      <c r="U109" s="20">
        <v>0.14844921623229429</v>
      </c>
      <c r="V109" s="20">
        <v>0.10766528057357611</v>
      </c>
      <c r="W109" s="20">
        <v>8.8799590888482535E-2</v>
      </c>
      <c r="X109" s="20">
        <v>0.12712130696593579</v>
      </c>
      <c r="Y109" s="20">
        <v>0.13285413783842609</v>
      </c>
      <c r="AA109" s="20">
        <v>0.1261781573144535</v>
      </c>
      <c r="AB109" s="20">
        <v>0.1241431453962734</v>
      </c>
      <c r="AC109" s="20">
        <v>0.12987239554883789</v>
      </c>
      <c r="AD109" s="20">
        <v>9.180946188866175E-2</v>
      </c>
      <c r="AF109" s="20">
        <v>7.1599828983146985E-2</v>
      </c>
      <c r="AG109" s="20">
        <v>0.17526644466460911</v>
      </c>
      <c r="AH109" s="20">
        <v>0.15651382152809809</v>
      </c>
      <c r="AI109" s="20">
        <v>0.11417624940552711</v>
      </c>
      <c r="AJ109" s="20">
        <v>5.148984319792424E-2</v>
      </c>
      <c r="AK109" s="20">
        <v>0.1297945370979422</v>
      </c>
      <c r="AL109" s="20">
        <v>5.360115172948967E-2</v>
      </c>
      <c r="AM109" s="20">
        <v>9.3524889495330679E-2</v>
      </c>
      <c r="AO109" s="20">
        <v>6.7977557309852513E-2</v>
      </c>
      <c r="AP109" s="20">
        <v>0.1988403534135999</v>
      </c>
      <c r="AQ109" s="20">
        <v>0.16210057539197609</v>
      </c>
      <c r="AR109" s="20">
        <v>9.4887209759247429E-2</v>
      </c>
      <c r="AS109" s="20">
        <v>7.06986080645748E-2</v>
      </c>
      <c r="AT109" s="20">
        <v>0.14641032563816081</v>
      </c>
      <c r="AU109" s="20">
        <v>6.1119640433266828E-2</v>
      </c>
      <c r="AV109" s="20">
        <v>8.2024005932110913E-2</v>
      </c>
      <c r="AW109" s="20">
        <v>0.1320872812180989</v>
      </c>
    </row>
    <row r="110" spans="2:49" x14ac:dyDescent="0.35">
      <c r="B110" s="19" t="s">
        <v>82</v>
      </c>
      <c r="C110" s="20">
        <v>0.247800953051249</v>
      </c>
      <c r="D110" s="20">
        <v>0.23889078573083339</v>
      </c>
      <c r="E110" s="20">
        <v>0.25703187414442241</v>
      </c>
      <c r="G110" s="20">
        <v>0.28834137758762968</v>
      </c>
      <c r="H110" s="20">
        <v>0.3181724958258455</v>
      </c>
      <c r="I110" s="20">
        <v>0.31185089377747699</v>
      </c>
      <c r="J110" s="20">
        <v>0.2120529866289261</v>
      </c>
      <c r="K110" s="20">
        <v>0.19871097509942159</v>
      </c>
      <c r="L110" s="20">
        <v>0.17379163518725421</v>
      </c>
      <c r="N110" s="20">
        <v>0.21886990549388249</v>
      </c>
      <c r="O110" s="20">
        <v>0.28463675958927931</v>
      </c>
      <c r="P110" s="20">
        <v>0.24045411256248411</v>
      </c>
      <c r="Q110" s="20">
        <v>0.30276995161666542</v>
      </c>
      <c r="R110" s="20">
        <v>0.2441078767289058</v>
      </c>
      <c r="S110" s="20">
        <v>0.28583039980684538</v>
      </c>
      <c r="T110" s="20">
        <v>0.2504268800764059</v>
      </c>
      <c r="U110" s="20">
        <v>0.23142377972058989</v>
      </c>
      <c r="V110" s="20">
        <v>0.29168270222854648</v>
      </c>
      <c r="W110" s="20">
        <v>0.21553923097777511</v>
      </c>
      <c r="X110" s="20">
        <v>0.24425815875852849</v>
      </c>
      <c r="Y110" s="20">
        <v>0.21041427762289741</v>
      </c>
      <c r="AA110" s="20">
        <v>0.21357727197486739</v>
      </c>
      <c r="AB110" s="20">
        <v>0.26098297782625668</v>
      </c>
      <c r="AC110" s="20">
        <v>0.25329634011950047</v>
      </c>
      <c r="AD110" s="20">
        <v>0.26194868489005818</v>
      </c>
      <c r="AF110" s="20">
        <v>0.1564244909505762</v>
      </c>
      <c r="AG110" s="20">
        <v>0.28233525790452718</v>
      </c>
      <c r="AH110" s="20">
        <v>0.23413938378442359</v>
      </c>
      <c r="AI110" s="20">
        <v>0.34034726268909249</v>
      </c>
      <c r="AJ110" s="20">
        <v>0.16569948719066249</v>
      </c>
      <c r="AK110" s="20">
        <v>0.249706819752922</v>
      </c>
      <c r="AL110" s="20">
        <v>0.24708163984532039</v>
      </c>
      <c r="AM110" s="20">
        <v>0.29986867966871289</v>
      </c>
      <c r="AO110" s="20">
        <v>0.19377993809055641</v>
      </c>
      <c r="AP110" s="20">
        <v>0.3095172072736278</v>
      </c>
      <c r="AQ110" s="20">
        <v>0.28274286006761418</v>
      </c>
      <c r="AR110" s="20">
        <v>0.31632913346511671</v>
      </c>
      <c r="AS110" s="20">
        <v>0.1658271590539199</v>
      </c>
      <c r="AT110" s="20">
        <v>0.30541433716112421</v>
      </c>
      <c r="AU110" s="20">
        <v>0.22872218600651731</v>
      </c>
      <c r="AV110" s="20">
        <v>0.25536900009270092</v>
      </c>
      <c r="AW110" s="20">
        <v>0.23660257634713469</v>
      </c>
    </row>
    <row r="111" spans="2:49" x14ac:dyDescent="0.35">
      <c r="B111" s="19" t="s">
        <v>83</v>
      </c>
      <c r="C111" s="20">
        <v>0.12798704071517669</v>
      </c>
      <c r="D111" s="20">
        <v>0.124520516233134</v>
      </c>
      <c r="E111" s="20">
        <v>0.1311996359110113</v>
      </c>
      <c r="G111" s="20">
        <v>0.10749328203395191</v>
      </c>
      <c r="H111" s="20">
        <v>0.13379706228669569</v>
      </c>
      <c r="I111" s="20">
        <v>0.14035314407696961</v>
      </c>
      <c r="J111" s="20">
        <v>0.11831474417772959</v>
      </c>
      <c r="K111" s="20">
        <v>0.1152941887576964</v>
      </c>
      <c r="L111" s="20">
        <v>0.14324574090346059</v>
      </c>
      <c r="N111" s="20">
        <v>0.13352637996686589</v>
      </c>
      <c r="O111" s="20">
        <v>0.12731299327332621</v>
      </c>
      <c r="P111" s="20">
        <v>0.1227055391805499</v>
      </c>
      <c r="Q111" s="20">
        <v>0.14172855147649721</v>
      </c>
      <c r="R111" s="20">
        <v>0.12148336413231819</v>
      </c>
      <c r="S111" s="20">
        <v>8.8646869811610671E-2</v>
      </c>
      <c r="T111" s="20">
        <v>0.1336291486007741</v>
      </c>
      <c r="U111" s="20">
        <v>0.14165613924199461</v>
      </c>
      <c r="V111" s="20">
        <v>0.1001819052919482</v>
      </c>
      <c r="W111" s="20">
        <v>0.14914825269556209</v>
      </c>
      <c r="X111" s="20">
        <v>0.12207362209606321</v>
      </c>
      <c r="Y111" s="20">
        <v>0.1622749793327829</v>
      </c>
      <c r="AA111" s="20">
        <v>0.13123330231831451</v>
      </c>
      <c r="AB111" s="20">
        <v>0.1135123590039374</v>
      </c>
      <c r="AC111" s="20">
        <v>0.1349263026837357</v>
      </c>
      <c r="AD111" s="20">
        <v>0.13435149134315269</v>
      </c>
      <c r="AF111" s="20">
        <v>0.15831631713648611</v>
      </c>
      <c r="AG111" s="20">
        <v>0.1224588174445808</v>
      </c>
      <c r="AH111" s="20">
        <v>0.17527228714608481</v>
      </c>
      <c r="AI111" s="20">
        <v>0.13186945623274479</v>
      </c>
      <c r="AJ111" s="20">
        <v>0.1180569525582333</v>
      </c>
      <c r="AK111" s="20">
        <v>0.1180203312244056</v>
      </c>
      <c r="AL111" s="20">
        <v>0.15346659164319831</v>
      </c>
      <c r="AM111" s="20">
        <v>0.1004640327226856</v>
      </c>
      <c r="AO111" s="20">
        <v>0.14313425786228981</v>
      </c>
      <c r="AP111" s="20">
        <v>0.11237249545989141</v>
      </c>
      <c r="AQ111" s="20">
        <v>0.1929450143398275</v>
      </c>
      <c r="AR111" s="20">
        <v>0.1179196074172833</v>
      </c>
      <c r="AS111" s="20">
        <v>0.12409974827552959</v>
      </c>
      <c r="AT111" s="20">
        <v>0.1164479751618034</v>
      </c>
      <c r="AU111" s="20">
        <v>6.9567836075653269E-2</v>
      </c>
      <c r="AV111" s="20">
        <v>0.13920962872168821</v>
      </c>
      <c r="AW111" s="20">
        <v>0.14896503247986739</v>
      </c>
    </row>
    <row r="112" spans="2:49" x14ac:dyDescent="0.35">
      <c r="B112" s="19" t="s">
        <v>84</v>
      </c>
      <c r="C112" s="20">
        <v>8.7234359124387942E-2</v>
      </c>
      <c r="D112" s="20">
        <v>8.745555092254971E-2</v>
      </c>
      <c r="E112" s="20">
        <v>8.7505919606847823E-2</v>
      </c>
      <c r="G112" s="20">
        <v>6.9474101127690438E-2</v>
      </c>
      <c r="H112" s="20">
        <v>7.7987390095325904E-2</v>
      </c>
      <c r="I112" s="20">
        <v>7.3828904035473791E-2</v>
      </c>
      <c r="J112" s="20">
        <v>9.6035141879148939E-2</v>
      </c>
      <c r="K112" s="20">
        <v>0.10266242603299811</v>
      </c>
      <c r="L112" s="20">
        <v>9.9887142332455395E-2</v>
      </c>
      <c r="N112" s="20">
        <v>8.4336418407292793E-2</v>
      </c>
      <c r="O112" s="20">
        <v>0.13980717868936701</v>
      </c>
      <c r="P112" s="20">
        <v>6.7349830008317874E-2</v>
      </c>
      <c r="Q112" s="20">
        <v>9.395435735588023E-2</v>
      </c>
      <c r="R112" s="20">
        <v>0.11227644717599609</v>
      </c>
      <c r="S112" s="20">
        <v>4.4339900434876109E-2</v>
      </c>
      <c r="T112" s="20">
        <v>7.1176031803724546E-2</v>
      </c>
      <c r="U112" s="20">
        <v>9.6024535082796306E-2</v>
      </c>
      <c r="V112" s="20">
        <v>8.571779198407721E-2</v>
      </c>
      <c r="W112" s="20">
        <v>0.1054105928491222</v>
      </c>
      <c r="X112" s="20">
        <v>9.5325893137586937E-2</v>
      </c>
      <c r="Y112" s="20">
        <v>6.0724725061785188E-2</v>
      </c>
      <c r="AA112" s="20">
        <v>8.0132518254369081E-2</v>
      </c>
      <c r="AB112" s="20">
        <v>9.3581738540123499E-2</v>
      </c>
      <c r="AC112" s="20">
        <v>7.9612815205260409E-2</v>
      </c>
      <c r="AD112" s="20">
        <v>9.5633773058448085E-2</v>
      </c>
      <c r="AF112" s="20">
        <v>0.1139790587264143</v>
      </c>
      <c r="AG112" s="20">
        <v>8.4433753995833624E-2</v>
      </c>
      <c r="AH112" s="20">
        <v>9.3058434681115895E-2</v>
      </c>
      <c r="AI112" s="20">
        <v>8.3517917369230782E-2</v>
      </c>
      <c r="AJ112" s="20">
        <v>8.6896010839564816E-2</v>
      </c>
      <c r="AK112" s="20">
        <v>0.1054729156700428</v>
      </c>
      <c r="AL112" s="20">
        <v>0.14152647604135049</v>
      </c>
      <c r="AM112" s="20">
        <v>6.1205679928440782E-2</v>
      </c>
      <c r="AO112" s="20">
        <v>0.1117862053237519</v>
      </c>
      <c r="AP112" s="20">
        <v>4.5420500683665203E-2</v>
      </c>
      <c r="AQ112" s="20">
        <v>6.303643122119007E-2</v>
      </c>
      <c r="AR112" s="20">
        <v>8.1650840272758665E-2</v>
      </c>
      <c r="AS112" s="20">
        <v>0.1195281209622031</v>
      </c>
      <c r="AT112" s="20">
        <v>0.1182381281406801</v>
      </c>
      <c r="AU112" s="20">
        <v>6.8348627710498391E-2</v>
      </c>
      <c r="AV112" s="20">
        <v>0.1393345844614241</v>
      </c>
      <c r="AW112" s="20">
        <v>4.5403247926335537E-2</v>
      </c>
    </row>
    <row r="113" spans="2:49" x14ac:dyDescent="0.35">
      <c r="B113" s="19" t="s">
        <v>85</v>
      </c>
      <c r="C113" s="20">
        <v>0.2092592326842318</v>
      </c>
      <c r="D113" s="20">
        <v>0.24705203624053951</v>
      </c>
      <c r="E113" s="20">
        <v>0.17338918850915849</v>
      </c>
      <c r="G113" s="20">
        <v>9.2890357081629737E-2</v>
      </c>
      <c r="H113" s="20">
        <v>8.4478744477010634E-2</v>
      </c>
      <c r="I113" s="20">
        <v>0.1039165015640667</v>
      </c>
      <c r="J113" s="20">
        <v>0.26758863777848152</v>
      </c>
      <c r="K113" s="20">
        <v>0.308300706509055</v>
      </c>
      <c r="L113" s="20">
        <v>0.35937207318468811</v>
      </c>
      <c r="N113" s="20">
        <v>0.29339410218081718</v>
      </c>
      <c r="O113" s="20">
        <v>0.1305185727503346</v>
      </c>
      <c r="P113" s="20">
        <v>0.19760859266292849</v>
      </c>
      <c r="Q113" s="20">
        <v>0.17332608044112829</v>
      </c>
      <c r="R113" s="20">
        <v>0.21325379595218519</v>
      </c>
      <c r="S113" s="20">
        <v>0.16611460116958929</v>
      </c>
      <c r="T113" s="20">
        <v>0.24267969296176189</v>
      </c>
      <c r="U113" s="20">
        <v>0.19350040620761219</v>
      </c>
      <c r="V113" s="20">
        <v>0.16367435234880531</v>
      </c>
      <c r="W113" s="20">
        <v>0.24069316793603429</v>
      </c>
      <c r="X113" s="20">
        <v>0.20155968986674469</v>
      </c>
      <c r="Y113" s="20">
        <v>0.22955026292669581</v>
      </c>
      <c r="AA113" s="20">
        <v>0.22599841848128349</v>
      </c>
      <c r="AB113" s="20">
        <v>0.19193828810408689</v>
      </c>
      <c r="AC113" s="20">
        <v>0.20857979339275759</v>
      </c>
      <c r="AD113" s="20">
        <v>0.21017267621344271</v>
      </c>
      <c r="AF113" s="20">
        <v>0.36503066293055481</v>
      </c>
      <c r="AG113" s="20">
        <v>8.8531815342368037E-2</v>
      </c>
      <c r="AH113" s="20">
        <v>0.13050031591177991</v>
      </c>
      <c r="AI113" s="20">
        <v>9.2978178298051398E-2</v>
      </c>
      <c r="AJ113" s="20">
        <v>0.49280921532911059</v>
      </c>
      <c r="AK113" s="20">
        <v>0.25615619861914191</v>
      </c>
      <c r="AL113" s="20">
        <v>7.2375818680874046E-2</v>
      </c>
      <c r="AM113" s="20">
        <v>0.16037234407514389</v>
      </c>
      <c r="AO113" s="20">
        <v>0.32601203771227449</v>
      </c>
      <c r="AP113" s="20">
        <v>4.9986856507718933E-2</v>
      </c>
      <c r="AQ113" s="20">
        <v>7.1998836634306534E-2</v>
      </c>
      <c r="AR113" s="20">
        <v>9.2625689671692407E-2</v>
      </c>
      <c r="AS113" s="20">
        <v>0.41947222678010682</v>
      </c>
      <c r="AT113" s="20">
        <v>0.21400944775398911</v>
      </c>
      <c r="AU113" s="20">
        <v>0.21088069329176429</v>
      </c>
      <c r="AV113" s="20">
        <v>0.12981812574547119</v>
      </c>
      <c r="AW113" s="20">
        <v>0.30728734255649909</v>
      </c>
    </row>
    <row r="114" spans="2:49" x14ac:dyDescent="0.35">
      <c r="B114" s="19" t="s">
        <v>86</v>
      </c>
      <c r="C114" s="20">
        <v>0.1037639169610918</v>
      </c>
      <c r="D114" s="20">
        <v>5.5532630097761423E-2</v>
      </c>
      <c r="E114" s="20">
        <v>0.14858449606865559</v>
      </c>
      <c r="G114" s="20">
        <v>0.23902221622999009</v>
      </c>
      <c r="H114" s="20">
        <v>0.1052464943575474</v>
      </c>
      <c r="I114" s="20">
        <v>0.1337058863758224</v>
      </c>
      <c r="J114" s="20">
        <v>7.8669446265893728E-2</v>
      </c>
      <c r="K114" s="20">
        <v>7.2151334714202528E-2</v>
      </c>
      <c r="L114" s="20">
        <v>3.003972665913858E-2</v>
      </c>
      <c r="N114" s="20">
        <v>9.6556026283307061E-2</v>
      </c>
      <c r="O114" s="20">
        <v>0.1288847498246464</v>
      </c>
      <c r="P114" s="20">
        <v>0.1116811354258114</v>
      </c>
      <c r="Q114" s="20">
        <v>0.1149355373045905</v>
      </c>
      <c r="R114" s="20">
        <v>8.4675341007639376E-2</v>
      </c>
      <c r="S114" s="20">
        <v>0.1418542808350528</v>
      </c>
      <c r="T114" s="20">
        <v>0.11812035185464539</v>
      </c>
      <c r="U114" s="20">
        <v>9.3379100862552855E-2</v>
      </c>
      <c r="V114" s="20">
        <v>9.7577033461061308E-2</v>
      </c>
      <c r="W114" s="20">
        <v>0.11595166786095749</v>
      </c>
      <c r="X114" s="20">
        <v>8.796592650153208E-2</v>
      </c>
      <c r="Y114" s="20">
        <v>8.7852689697050984E-2</v>
      </c>
      <c r="AA114" s="20">
        <v>6.6840293920067892E-2</v>
      </c>
      <c r="AB114" s="20">
        <v>0.12764182616736891</v>
      </c>
      <c r="AC114" s="20">
        <v>9.9515927999834261E-2</v>
      </c>
      <c r="AD114" s="20">
        <v>0.12329741347674029</v>
      </c>
      <c r="AF114" s="20">
        <v>5.5192428257083183E-2</v>
      </c>
      <c r="AG114" s="20">
        <v>5.5013019423296033E-2</v>
      </c>
      <c r="AH114" s="20">
        <v>7.8872672637712749E-2</v>
      </c>
      <c r="AI114" s="20">
        <v>0.14913331936565019</v>
      </c>
      <c r="AJ114" s="20">
        <v>3.869684485431072E-2</v>
      </c>
      <c r="AK114" s="20">
        <v>3.8209088414833822E-2</v>
      </c>
      <c r="AL114" s="20">
        <v>0.33194832205976699</v>
      </c>
      <c r="AM114" s="20">
        <v>0.25635568831926142</v>
      </c>
      <c r="AO114" s="20">
        <v>7.185758405293384E-2</v>
      </c>
      <c r="AP114" s="20">
        <v>6.5397770708542455E-2</v>
      </c>
      <c r="AQ114" s="20">
        <v>9.8065543502347197E-2</v>
      </c>
      <c r="AR114" s="20">
        <v>0.19173331941066371</v>
      </c>
      <c r="AS114" s="20">
        <v>5.5153551777858217E-2</v>
      </c>
      <c r="AT114" s="20">
        <v>3.0664307479030369E-2</v>
      </c>
      <c r="AU114" s="20">
        <v>0.33907903340325618</v>
      </c>
      <c r="AV114" s="20">
        <v>0.21576957397887661</v>
      </c>
      <c r="AW114" s="20">
        <v>9.8276546023540051E-2</v>
      </c>
    </row>
    <row r="115" spans="2:49" x14ac:dyDescent="0.35">
      <c r="C115" s="25">
        <f>SUM(C107:C109)-SUM(C111:C113)</f>
        <v>-0.20052613505993355</v>
      </c>
      <c r="G115" s="25">
        <f t="shared" ref="G115:L115" si="2">SUM(G107:G109)-SUM(G111:G113)</f>
        <v>-6.7079074304163933E-2</v>
      </c>
      <c r="H115" s="25">
        <f t="shared" si="2"/>
        <v>-1.5945383901457388E-2</v>
      </c>
      <c r="I115" s="25">
        <f t="shared" si="2"/>
        <v>-8.175387950631946E-2</v>
      </c>
      <c r="J115" s="25">
        <f t="shared" si="2"/>
        <v>-0.25459948056553983</v>
      </c>
      <c r="K115" s="25">
        <f t="shared" si="2"/>
        <v>-0.32337695241312303</v>
      </c>
      <c r="L115" s="25">
        <f t="shared" si="2"/>
        <v>-0.40884127468760101</v>
      </c>
      <c r="AO115" s="25">
        <f t="shared" ref="AO115:AW115" si="3">SUM(AO107:AO109)-SUM(AO111:AO113)</f>
        <v>-0.42750252394012261</v>
      </c>
      <c r="AP115" s="25">
        <f t="shared" si="3"/>
        <v>0.20952531671527869</v>
      </c>
      <c r="AQ115" s="25">
        <f t="shared" si="3"/>
        <v>-3.6768967960609744E-2</v>
      </c>
      <c r="AR115" s="25">
        <f t="shared" si="3"/>
        <v>-9.2454727599248943E-2</v>
      </c>
      <c r="AS115" s="25">
        <f t="shared" si="3"/>
        <v>-0.54718090286745702</v>
      </c>
      <c r="AT115" s="25">
        <f t="shared" si="3"/>
        <v>-0.23346974675309978</v>
      </c>
      <c r="AU115" s="25">
        <f t="shared" si="3"/>
        <v>-0.26539553356560541</v>
      </c>
      <c r="AV115" s="25">
        <f t="shared" si="3"/>
        <v>-0.28786325192874451</v>
      </c>
      <c r="AW115" s="25">
        <f t="shared" si="3"/>
        <v>-0.3381903682960789</v>
      </c>
    </row>
    <row r="116" spans="2:49" ht="58" x14ac:dyDescent="0.35">
      <c r="B116" s="17" t="s">
        <v>94</v>
      </c>
    </row>
    <row r="117" spans="2:49" x14ac:dyDescent="0.35">
      <c r="B117" s="18" t="s">
        <v>16</v>
      </c>
    </row>
    <row r="118" spans="2:49" x14ac:dyDescent="0.35">
      <c r="B118" s="19" t="s">
        <v>95</v>
      </c>
      <c r="C118" s="20">
        <v>7.1223099823645691E-2</v>
      </c>
      <c r="D118" s="20">
        <v>9.0486985483210561E-2</v>
      </c>
      <c r="E118" s="20">
        <v>5.2740882794930208E-2</v>
      </c>
      <c r="G118" s="20">
        <v>4.3736766556318037E-2</v>
      </c>
      <c r="H118" s="20">
        <v>3.216736206761691E-2</v>
      </c>
      <c r="I118" s="20">
        <v>7.3541125986752373E-2</v>
      </c>
      <c r="J118" s="20">
        <v>9.4731192780621351E-2</v>
      </c>
      <c r="K118" s="20">
        <v>8.5969232510971758E-2</v>
      </c>
      <c r="L118" s="20">
        <v>9.0445229211176786E-2</v>
      </c>
      <c r="N118" s="20">
        <v>7.2069084822607807E-2</v>
      </c>
      <c r="O118" s="20">
        <v>8.6223096280811012E-2</v>
      </c>
      <c r="P118" s="20">
        <v>7.061176893736687E-2</v>
      </c>
      <c r="Q118" s="20">
        <v>6.0702498763746643E-2</v>
      </c>
      <c r="R118" s="20">
        <v>5.1791731115075713E-2</v>
      </c>
      <c r="S118" s="20">
        <v>7.3634716077269805E-2</v>
      </c>
      <c r="T118" s="20">
        <v>0.10135733717232701</v>
      </c>
      <c r="U118" s="20">
        <v>6.0031295700297832E-2</v>
      </c>
      <c r="V118" s="20">
        <v>6.189820108165401E-2</v>
      </c>
      <c r="W118" s="20">
        <v>9.2171885980301099E-2</v>
      </c>
      <c r="X118" s="20">
        <v>6.1958215128876323E-2</v>
      </c>
      <c r="Y118" s="20">
        <v>7.209968173699062E-2</v>
      </c>
      <c r="AA118" s="20">
        <v>5.9193776852194083E-2</v>
      </c>
      <c r="AB118" s="20">
        <v>3.8956090783931793E-2</v>
      </c>
      <c r="AC118" s="20">
        <v>0.1055459194756201</v>
      </c>
      <c r="AD118" s="20">
        <v>8.8105192899307863E-2</v>
      </c>
      <c r="AF118" s="20">
        <v>8.7723740555750482E-2</v>
      </c>
      <c r="AG118" s="20">
        <v>1.9310144241079741E-2</v>
      </c>
      <c r="AH118" s="20">
        <v>3.8663137189435599E-2</v>
      </c>
      <c r="AI118" s="20">
        <v>4.8052216849862842E-2</v>
      </c>
      <c r="AJ118" s="20">
        <v>0.2323139720595975</v>
      </c>
      <c r="AK118" s="20">
        <v>3.9282286928617252E-2</v>
      </c>
      <c r="AL118" s="20">
        <v>5.3839015827444527E-2</v>
      </c>
      <c r="AM118" s="20">
        <v>6.2848649707814341E-2</v>
      </c>
      <c r="AO118" s="20">
        <v>7.6343925292727044E-2</v>
      </c>
      <c r="AP118" s="20">
        <v>3.7541138977197782E-3</v>
      </c>
      <c r="AQ118" s="20">
        <v>3.390523554025545E-2</v>
      </c>
      <c r="AR118" s="20">
        <v>4.0356319392492318E-2</v>
      </c>
      <c r="AS118" s="20">
        <v>0.17210212813595169</v>
      </c>
      <c r="AT118" s="20">
        <v>6.7811378787638876E-2</v>
      </c>
      <c r="AU118" s="20">
        <v>4.7414991116319853E-2</v>
      </c>
      <c r="AV118" s="20">
        <v>4.2565199883673431E-2</v>
      </c>
      <c r="AW118" s="20">
        <v>0.15605209552863281</v>
      </c>
    </row>
    <row r="119" spans="2:49" x14ac:dyDescent="0.35">
      <c r="B119" s="19" t="s">
        <v>96</v>
      </c>
      <c r="C119" s="20">
        <v>0.13938811261882569</v>
      </c>
      <c r="D119" s="20">
        <v>0.13639398860307961</v>
      </c>
      <c r="E119" s="20">
        <v>0.14248623290892651</v>
      </c>
      <c r="G119" s="20">
        <v>0.1665747806985558</v>
      </c>
      <c r="H119" s="20">
        <v>0.15273272472595359</v>
      </c>
      <c r="I119" s="20">
        <v>0.14889840643307581</v>
      </c>
      <c r="J119" s="20">
        <v>0.106887438502515</v>
      </c>
      <c r="K119" s="20">
        <v>0.1363173874142275</v>
      </c>
      <c r="L119" s="20">
        <v>0.13107331105107031</v>
      </c>
      <c r="N119" s="20">
        <v>0.173652493867544</v>
      </c>
      <c r="O119" s="20">
        <v>0.1140727743349768</v>
      </c>
      <c r="P119" s="20">
        <v>0.15690659677440319</v>
      </c>
      <c r="Q119" s="20">
        <v>0.16205275386857951</v>
      </c>
      <c r="R119" s="20">
        <v>0.10625365002711561</v>
      </c>
      <c r="S119" s="20">
        <v>0.10184828645291499</v>
      </c>
      <c r="T119" s="20">
        <v>0.14209202793355269</v>
      </c>
      <c r="U119" s="20">
        <v>0.1116588191653827</v>
      </c>
      <c r="V119" s="20">
        <v>0.1195184640960666</v>
      </c>
      <c r="W119" s="20">
        <v>0.16600700792055881</v>
      </c>
      <c r="X119" s="20">
        <v>0.142423785221273</v>
      </c>
      <c r="Y119" s="20">
        <v>0.18294958030643871</v>
      </c>
      <c r="AA119" s="20">
        <v>0.11672172398511881</v>
      </c>
      <c r="AB119" s="20">
        <v>0.13591145089088291</v>
      </c>
      <c r="AC119" s="20">
        <v>0.14758333239368229</v>
      </c>
      <c r="AD119" s="20">
        <v>0.16128404059693791</v>
      </c>
      <c r="AF119" s="20">
        <v>0.1827285819981222</v>
      </c>
      <c r="AG119" s="20">
        <v>6.795963329737327E-2</v>
      </c>
      <c r="AH119" s="20">
        <v>0.11009432051859649</v>
      </c>
      <c r="AI119" s="20">
        <v>0.17023134966041359</v>
      </c>
      <c r="AJ119" s="20">
        <v>0.23847687445383511</v>
      </c>
      <c r="AK119" s="20">
        <v>0.1247216210181769</v>
      </c>
      <c r="AL119" s="20">
        <v>0.19659075653654229</v>
      </c>
      <c r="AM119" s="20">
        <v>0.1581375747307999</v>
      </c>
      <c r="AO119" s="20">
        <v>0.15054880665992659</v>
      </c>
      <c r="AP119" s="20">
        <v>4.3416503417747193E-2</v>
      </c>
      <c r="AQ119" s="20">
        <v>0.1212875336134539</v>
      </c>
      <c r="AR119" s="20">
        <v>0.13350597928701111</v>
      </c>
      <c r="AS119" s="20">
        <v>0.2427905866785624</v>
      </c>
      <c r="AT119" s="20">
        <v>0.1333672828076771</v>
      </c>
      <c r="AU119" s="20">
        <v>0.1959187407442862</v>
      </c>
      <c r="AV119" s="20">
        <v>0.1055904397261951</v>
      </c>
      <c r="AW119" s="20">
        <v>0.19294785075397231</v>
      </c>
    </row>
    <row r="120" spans="2:49" x14ac:dyDescent="0.35">
      <c r="B120" s="19" t="s">
        <v>97</v>
      </c>
      <c r="C120" s="20">
        <v>0.2835920490596176</v>
      </c>
      <c r="D120" s="20">
        <v>0.25696951522451639</v>
      </c>
      <c r="E120" s="20">
        <v>0.30776417128389449</v>
      </c>
      <c r="G120" s="20">
        <v>0.25814518660665059</v>
      </c>
      <c r="H120" s="20">
        <v>0.2626862811597746</v>
      </c>
      <c r="I120" s="20">
        <v>0.25923254825160369</v>
      </c>
      <c r="J120" s="20">
        <v>0.30060850072575418</v>
      </c>
      <c r="K120" s="20">
        <v>0.28814473126169382</v>
      </c>
      <c r="L120" s="20">
        <v>0.32040958416327192</v>
      </c>
      <c r="N120" s="20">
        <v>0.2811969101315871</v>
      </c>
      <c r="O120" s="20">
        <v>0.42519804569774622</v>
      </c>
      <c r="P120" s="20">
        <v>0.36185985007010979</v>
      </c>
      <c r="Q120" s="20">
        <v>0.33342359964462731</v>
      </c>
      <c r="R120" s="20">
        <v>0.2111154541513566</v>
      </c>
      <c r="S120" s="20">
        <v>0.34494325611265231</v>
      </c>
      <c r="T120" s="20">
        <v>0.24662379526478029</v>
      </c>
      <c r="U120" s="20">
        <v>0.27262749925037799</v>
      </c>
      <c r="V120" s="20">
        <v>0.24760572092658639</v>
      </c>
      <c r="W120" s="20">
        <v>0.31435389038473088</v>
      </c>
      <c r="X120" s="20">
        <v>0.2372141353834793</v>
      </c>
      <c r="Y120" s="20">
        <v>0.29935584627675887</v>
      </c>
      <c r="AA120" s="20">
        <v>0.25789840444262851</v>
      </c>
      <c r="AB120" s="20">
        <v>0.29223931075990678</v>
      </c>
      <c r="AC120" s="20">
        <v>0.26387777461070128</v>
      </c>
      <c r="AD120" s="20">
        <v>0.31822630599837609</v>
      </c>
      <c r="AF120" s="20">
        <v>0.33710674753704639</v>
      </c>
      <c r="AG120" s="20">
        <v>0.21280291899451059</v>
      </c>
      <c r="AH120" s="20">
        <v>0.34378522895778107</v>
      </c>
      <c r="AI120" s="20">
        <v>0.2281385281359351</v>
      </c>
      <c r="AJ120" s="20">
        <v>0.24122844785552511</v>
      </c>
      <c r="AK120" s="20">
        <v>0.35508840214387249</v>
      </c>
      <c r="AL120" s="20">
        <v>0.44557683012978022</v>
      </c>
      <c r="AM120" s="20">
        <v>0.35772380462264403</v>
      </c>
      <c r="AO120" s="20">
        <v>0.34671343022489509</v>
      </c>
      <c r="AP120" s="20">
        <v>0.15452787116471431</v>
      </c>
      <c r="AQ120" s="20">
        <v>0.3166616234734928</v>
      </c>
      <c r="AR120" s="20">
        <v>0.31497716336949988</v>
      </c>
      <c r="AS120" s="20">
        <v>0.26063986994038352</v>
      </c>
      <c r="AT120" s="20">
        <v>0.32224379962599081</v>
      </c>
      <c r="AU120" s="20">
        <v>0.49609362194704931</v>
      </c>
      <c r="AV120" s="20">
        <v>0.43522678287296551</v>
      </c>
      <c r="AW120" s="20">
        <v>0.2772633497382766</v>
      </c>
    </row>
    <row r="121" spans="2:49" x14ac:dyDescent="0.35">
      <c r="B121" s="19" t="s">
        <v>98</v>
      </c>
      <c r="C121" s="20">
        <v>0.36614617971156871</v>
      </c>
      <c r="D121" s="20">
        <v>0.36685242850305111</v>
      </c>
      <c r="E121" s="20">
        <v>0.36603112250972142</v>
      </c>
      <c r="G121" s="20">
        <v>0.44108049032454782</v>
      </c>
      <c r="H121" s="20">
        <v>0.37669242666716579</v>
      </c>
      <c r="I121" s="20">
        <v>0.35810848271564488</v>
      </c>
      <c r="J121" s="20">
        <v>0.37690786239262558</v>
      </c>
      <c r="K121" s="20">
        <v>0.35181273532866009</v>
      </c>
      <c r="L121" s="20">
        <v>0.31527581591996978</v>
      </c>
      <c r="N121" s="20">
        <v>0.36364802853207112</v>
      </c>
      <c r="O121" s="20">
        <v>0.26990355170091679</v>
      </c>
      <c r="P121" s="20">
        <v>0.27777277413771723</v>
      </c>
      <c r="Q121" s="20">
        <v>0.35676167434310518</v>
      </c>
      <c r="R121" s="20">
        <v>0.40873583873919328</v>
      </c>
      <c r="S121" s="20">
        <v>0.3348636818950676</v>
      </c>
      <c r="T121" s="20">
        <v>0.32707143027276842</v>
      </c>
      <c r="U121" s="20">
        <v>0.44002450243744229</v>
      </c>
      <c r="V121" s="20">
        <v>0.40376846515221609</v>
      </c>
      <c r="W121" s="20">
        <v>0.33178499964548203</v>
      </c>
      <c r="X121" s="20">
        <v>0.43897343412258222</v>
      </c>
      <c r="Y121" s="20">
        <v>0.31321999158146341</v>
      </c>
      <c r="AA121" s="20">
        <v>0.38730010765043399</v>
      </c>
      <c r="AB121" s="20">
        <v>0.36800151115831659</v>
      </c>
      <c r="AC121" s="20">
        <v>0.39346296175920298</v>
      </c>
      <c r="AD121" s="20">
        <v>0.3162912317669177</v>
      </c>
      <c r="AF121" s="20">
        <v>0.32048966156810649</v>
      </c>
      <c r="AG121" s="20">
        <v>0.45709494037215331</v>
      </c>
      <c r="AH121" s="20">
        <v>0.38218235460703259</v>
      </c>
      <c r="AI121" s="20">
        <v>0.43620571326095497</v>
      </c>
      <c r="AJ121" s="20">
        <v>0.20601438529209279</v>
      </c>
      <c r="AK121" s="20">
        <v>0.33624252526332798</v>
      </c>
      <c r="AL121" s="20">
        <v>0.24677943886054021</v>
      </c>
      <c r="AM121" s="20">
        <v>0.34560712926992371</v>
      </c>
      <c r="AO121" s="20">
        <v>0.3335041550624403</v>
      </c>
      <c r="AP121" s="20">
        <v>0.49922652674606682</v>
      </c>
      <c r="AQ121" s="20">
        <v>0.41010485438254213</v>
      </c>
      <c r="AR121" s="20">
        <v>0.39092461941747642</v>
      </c>
      <c r="AS121" s="20">
        <v>0.25938960473762612</v>
      </c>
      <c r="AT121" s="20">
        <v>0.33533016197201843</v>
      </c>
      <c r="AU121" s="20">
        <v>0.21819481050455419</v>
      </c>
      <c r="AV121" s="20">
        <v>0.35638492914685999</v>
      </c>
      <c r="AW121" s="20">
        <v>0.30433704591728372</v>
      </c>
    </row>
    <row r="122" spans="2:49" x14ac:dyDescent="0.35">
      <c r="B122" s="19" t="s">
        <v>99</v>
      </c>
      <c r="C122" s="20">
        <v>0.1396505587863423</v>
      </c>
      <c r="D122" s="20">
        <v>0.1492970821861421</v>
      </c>
      <c r="E122" s="20">
        <v>0.13097759050252741</v>
      </c>
      <c r="G122" s="20">
        <v>9.0462775813927809E-2</v>
      </c>
      <c r="H122" s="20">
        <v>0.1757212053794891</v>
      </c>
      <c r="I122" s="20">
        <v>0.16021943661292309</v>
      </c>
      <c r="J122" s="20">
        <v>0.1208650055984839</v>
      </c>
      <c r="K122" s="20">
        <v>0.13775591348444691</v>
      </c>
      <c r="L122" s="20">
        <v>0.14279605965451131</v>
      </c>
      <c r="N122" s="20">
        <v>0.10943348264618979</v>
      </c>
      <c r="O122" s="20">
        <v>0.1046025319855491</v>
      </c>
      <c r="P122" s="20">
        <v>0.13284901008040281</v>
      </c>
      <c r="Q122" s="20">
        <v>8.7059473379941521E-2</v>
      </c>
      <c r="R122" s="20">
        <v>0.22210332596725871</v>
      </c>
      <c r="S122" s="20">
        <v>0.1447100594620952</v>
      </c>
      <c r="T122" s="20">
        <v>0.18285540935657199</v>
      </c>
      <c r="U122" s="20">
        <v>0.1156578834464989</v>
      </c>
      <c r="V122" s="20">
        <v>0.16720914874347689</v>
      </c>
      <c r="W122" s="20">
        <v>9.5682216068927295E-2</v>
      </c>
      <c r="X122" s="20">
        <v>0.1194304301437894</v>
      </c>
      <c r="Y122" s="20">
        <v>0.1323749000983486</v>
      </c>
      <c r="AA122" s="20">
        <v>0.17888598706962461</v>
      </c>
      <c r="AB122" s="20">
        <v>0.16489163640696189</v>
      </c>
      <c r="AC122" s="20">
        <v>8.9530011760793268E-2</v>
      </c>
      <c r="AD122" s="20">
        <v>0.1160932287384603</v>
      </c>
      <c r="AF122" s="20">
        <v>7.1951268340974497E-2</v>
      </c>
      <c r="AG122" s="20">
        <v>0.24283236309488301</v>
      </c>
      <c r="AH122" s="20">
        <v>0.12527495872715411</v>
      </c>
      <c r="AI122" s="20">
        <v>0.1173721920928337</v>
      </c>
      <c r="AJ122" s="20">
        <v>8.1966320338949517E-2</v>
      </c>
      <c r="AK122" s="20">
        <v>0.14466516464600521</v>
      </c>
      <c r="AL122" s="20">
        <v>5.7213958645692578E-2</v>
      </c>
      <c r="AM122" s="20">
        <v>7.5682841668818168E-2</v>
      </c>
      <c r="AO122" s="20">
        <v>9.2889682760010958E-2</v>
      </c>
      <c r="AP122" s="20">
        <v>0.29907498477375188</v>
      </c>
      <c r="AQ122" s="20">
        <v>0.11804075299025581</v>
      </c>
      <c r="AR122" s="20">
        <v>0.1202359185335205</v>
      </c>
      <c r="AS122" s="20">
        <v>6.507781050747638E-2</v>
      </c>
      <c r="AT122" s="20">
        <v>0.1412473768066749</v>
      </c>
      <c r="AU122" s="20">
        <v>4.2377835687790397E-2</v>
      </c>
      <c r="AV122" s="20">
        <v>6.0232648370306022E-2</v>
      </c>
      <c r="AW122" s="20">
        <v>6.9399658061834707E-2</v>
      </c>
    </row>
    <row r="124" spans="2:49" ht="58" x14ac:dyDescent="0.35">
      <c r="B124" s="17" t="s">
        <v>100</v>
      </c>
    </row>
    <row r="125" spans="2:49" x14ac:dyDescent="0.35">
      <c r="B125" s="18" t="s">
        <v>16</v>
      </c>
    </row>
    <row r="126" spans="2:49" x14ac:dyDescent="0.35">
      <c r="B126" s="19" t="s">
        <v>95</v>
      </c>
      <c r="C126" s="20">
        <v>7.0501592654425252E-2</v>
      </c>
      <c r="D126" s="20">
        <v>9.1410119683317373E-2</v>
      </c>
      <c r="E126" s="20">
        <v>5.0403389014492879E-2</v>
      </c>
      <c r="G126" s="20">
        <v>4.9269809576379588E-2</v>
      </c>
      <c r="H126" s="20">
        <v>3.0863275575544729E-2</v>
      </c>
      <c r="I126" s="20">
        <v>6.0797305045881343E-2</v>
      </c>
      <c r="J126" s="20">
        <v>9.4633826673170232E-2</v>
      </c>
      <c r="K126" s="20">
        <v>8.6021817798448932E-2</v>
      </c>
      <c r="L126" s="20">
        <v>9.4744601444920154E-2</v>
      </c>
      <c r="N126" s="20">
        <v>0.1066926204621808</v>
      </c>
      <c r="O126" s="20">
        <v>8.6223096280811012E-2</v>
      </c>
      <c r="P126" s="20">
        <v>9.748455118565913E-2</v>
      </c>
      <c r="Q126" s="20">
        <v>4.7633469288127138E-2</v>
      </c>
      <c r="R126" s="20">
        <v>5.7242207615596813E-2</v>
      </c>
      <c r="S126" s="20">
        <v>5.5617195965149413E-2</v>
      </c>
      <c r="T126" s="20">
        <v>9.4243916942285247E-2</v>
      </c>
      <c r="U126" s="20">
        <v>5.3830816428154717E-2</v>
      </c>
      <c r="V126" s="20">
        <v>4.6351803605131123E-2</v>
      </c>
      <c r="W126" s="20">
        <v>8.7073813883443651E-2</v>
      </c>
      <c r="X126" s="20">
        <v>6.2356007484562569E-2</v>
      </c>
      <c r="Y126" s="20">
        <v>7.2629511507299405E-2</v>
      </c>
      <c r="AA126" s="20">
        <v>6.1624435797973262E-2</v>
      </c>
      <c r="AB126" s="20">
        <v>5.2049125509291902E-2</v>
      </c>
      <c r="AC126" s="20">
        <v>9.3970599757281198E-2</v>
      </c>
      <c r="AD126" s="20">
        <v>7.9149936247926253E-2</v>
      </c>
      <c r="AF126" s="20">
        <v>8.0604649590361704E-2</v>
      </c>
      <c r="AG126" s="20">
        <v>1.0439525708233199E-2</v>
      </c>
      <c r="AH126" s="20">
        <v>1.508010459516214E-2</v>
      </c>
      <c r="AI126" s="20">
        <v>1.6773414448079359E-2</v>
      </c>
      <c r="AJ126" s="20">
        <v>0.25689662000783742</v>
      </c>
      <c r="AK126" s="20">
        <v>6.2081630801262368E-2</v>
      </c>
      <c r="AL126" s="20">
        <v>5.3839015827444527E-2</v>
      </c>
      <c r="AM126" s="20">
        <v>7.7316867449305812E-2</v>
      </c>
      <c r="AO126" s="20">
        <v>5.2584700538019002E-2</v>
      </c>
      <c r="AP126" s="20">
        <v>0</v>
      </c>
      <c r="AQ126" s="20">
        <v>3.3531494039160038E-2</v>
      </c>
      <c r="AR126" s="20">
        <v>1.7865867740318311E-2</v>
      </c>
      <c r="AS126" s="20">
        <v>0.19012015233303009</v>
      </c>
      <c r="AT126" s="20">
        <v>8.7323511364760589E-2</v>
      </c>
      <c r="AU126" s="20">
        <v>6.9188178162369815E-2</v>
      </c>
      <c r="AV126" s="20">
        <v>3.5097209308081898E-2</v>
      </c>
      <c r="AW126" s="20">
        <v>0.18367058403209169</v>
      </c>
    </row>
    <row r="127" spans="2:49" x14ac:dyDescent="0.35">
      <c r="B127" s="19" t="s">
        <v>96</v>
      </c>
      <c r="C127" s="20">
        <v>0.14746439482200849</v>
      </c>
      <c r="D127" s="20">
        <v>0.15058001809519031</v>
      </c>
      <c r="E127" s="20">
        <v>0.14371520486069661</v>
      </c>
      <c r="G127" s="20">
        <v>0.18614510629953401</v>
      </c>
      <c r="H127" s="20">
        <v>0.16743605314167681</v>
      </c>
      <c r="I127" s="20">
        <v>0.15168219836004981</v>
      </c>
      <c r="J127" s="20">
        <v>0.14130306785900901</v>
      </c>
      <c r="K127" s="20">
        <v>0.15284317291469571</v>
      </c>
      <c r="L127" s="20">
        <v>0.1034498015637111</v>
      </c>
      <c r="N127" s="20">
        <v>0.16731481945953</v>
      </c>
      <c r="O127" s="20">
        <v>0.17661107488330011</v>
      </c>
      <c r="P127" s="20">
        <v>0.16701255189209341</v>
      </c>
      <c r="Q127" s="20">
        <v>0.19836256169829669</v>
      </c>
      <c r="R127" s="20">
        <v>0.10505099522012851</v>
      </c>
      <c r="S127" s="20">
        <v>0.1369629114698114</v>
      </c>
      <c r="T127" s="20">
        <v>0.17227018945595979</v>
      </c>
      <c r="U127" s="20">
        <v>0.1469322891385115</v>
      </c>
      <c r="V127" s="20">
        <v>0.1472476009294944</v>
      </c>
      <c r="W127" s="20">
        <v>0.15266101139144289</v>
      </c>
      <c r="X127" s="20">
        <v>0.1222516136009309</v>
      </c>
      <c r="Y127" s="20">
        <v>0.14174002044961451</v>
      </c>
      <c r="AA127" s="20">
        <v>0.12119221004051541</v>
      </c>
      <c r="AB127" s="20">
        <v>0.13155632040085399</v>
      </c>
      <c r="AC127" s="20">
        <v>0.17045463834705421</v>
      </c>
      <c r="AD127" s="20">
        <v>0.17323188669247519</v>
      </c>
      <c r="AF127" s="20">
        <v>0.18301682612015119</v>
      </c>
      <c r="AG127" s="20">
        <v>0.1009360184128715</v>
      </c>
      <c r="AH127" s="20">
        <v>7.5122793537965943E-2</v>
      </c>
      <c r="AI127" s="20">
        <v>0.1784680218335678</v>
      </c>
      <c r="AJ127" s="20">
        <v>0.22689131210457669</v>
      </c>
      <c r="AK127" s="20">
        <v>0.16217656747507539</v>
      </c>
      <c r="AL127" s="20">
        <v>0.25413378939993742</v>
      </c>
      <c r="AM127" s="20">
        <v>0.1490248421607652</v>
      </c>
      <c r="AO127" s="20">
        <v>0.16036811330255221</v>
      </c>
      <c r="AP127" s="20">
        <v>6.8732149323940048E-2</v>
      </c>
      <c r="AQ127" s="20">
        <v>7.501475957250052E-2</v>
      </c>
      <c r="AR127" s="20">
        <v>0.14009898464297629</v>
      </c>
      <c r="AS127" s="20">
        <v>0.26049205109301021</v>
      </c>
      <c r="AT127" s="20">
        <v>0.16691825795913259</v>
      </c>
      <c r="AU127" s="20">
        <v>0.14983006589573419</v>
      </c>
      <c r="AV127" s="20">
        <v>0.1303576126197607</v>
      </c>
      <c r="AW127" s="20">
        <v>0.15321341409366271</v>
      </c>
    </row>
    <row r="128" spans="2:49" x14ac:dyDescent="0.35">
      <c r="B128" s="19" t="s">
        <v>97</v>
      </c>
      <c r="C128" s="20">
        <v>0.27918635833950189</v>
      </c>
      <c r="D128" s="20">
        <v>0.25476297310581608</v>
      </c>
      <c r="E128" s="20">
        <v>0.30227388595542132</v>
      </c>
      <c r="G128" s="20">
        <v>0.24646226249102771</v>
      </c>
      <c r="H128" s="20">
        <v>0.2595009529567287</v>
      </c>
      <c r="I128" s="20">
        <v>0.28363107821557321</v>
      </c>
      <c r="J128" s="20">
        <v>0.29303749888688052</v>
      </c>
      <c r="K128" s="20">
        <v>0.26939737704109651</v>
      </c>
      <c r="L128" s="20">
        <v>0.30877212563260942</v>
      </c>
      <c r="N128" s="20">
        <v>0.25788453856872051</v>
      </c>
      <c r="O128" s="20">
        <v>0.33467172343600338</v>
      </c>
      <c r="P128" s="20">
        <v>0.29286961453098193</v>
      </c>
      <c r="Q128" s="20">
        <v>0.25446239946277799</v>
      </c>
      <c r="R128" s="20">
        <v>0.22561041722717889</v>
      </c>
      <c r="S128" s="20">
        <v>0.28787935355594652</v>
      </c>
      <c r="T128" s="20">
        <v>0.23588339615085491</v>
      </c>
      <c r="U128" s="20">
        <v>0.25034764109230118</v>
      </c>
      <c r="V128" s="20">
        <v>0.27324248188123879</v>
      </c>
      <c r="W128" s="20">
        <v>0.35714251692301779</v>
      </c>
      <c r="X128" s="20">
        <v>0.28120530684540301</v>
      </c>
      <c r="Y128" s="20">
        <v>0.30050292084196428</v>
      </c>
      <c r="AA128" s="20">
        <v>0.27964928027410729</v>
      </c>
      <c r="AB128" s="20">
        <v>0.2751104819410895</v>
      </c>
      <c r="AC128" s="20">
        <v>0.24194609105396631</v>
      </c>
      <c r="AD128" s="20">
        <v>0.31524182686440599</v>
      </c>
      <c r="AF128" s="20">
        <v>0.31164643416665472</v>
      </c>
      <c r="AG128" s="20">
        <v>0.19213320959839461</v>
      </c>
      <c r="AH128" s="20">
        <v>0.36929665105350401</v>
      </c>
      <c r="AI128" s="20">
        <v>0.25464274617843802</v>
      </c>
      <c r="AJ128" s="20">
        <v>0.25250643712822962</v>
      </c>
      <c r="AK128" s="20">
        <v>0.31958780054599989</v>
      </c>
      <c r="AL128" s="20">
        <v>0.44782909095790657</v>
      </c>
      <c r="AM128" s="20">
        <v>0.37399643479910571</v>
      </c>
      <c r="AO128" s="20">
        <v>0.31350704982111971</v>
      </c>
      <c r="AP128" s="20">
        <v>0.14764420958992111</v>
      </c>
      <c r="AQ128" s="20">
        <v>0.33576720776844438</v>
      </c>
      <c r="AR128" s="20">
        <v>0.3213870329474306</v>
      </c>
      <c r="AS128" s="20">
        <v>0.25506650921674012</v>
      </c>
      <c r="AT128" s="20">
        <v>0.32739955198354731</v>
      </c>
      <c r="AU128" s="20">
        <v>0.44331602123423652</v>
      </c>
      <c r="AV128" s="20">
        <v>0.47295493959315688</v>
      </c>
      <c r="AW128" s="20">
        <v>0.30281360624165399</v>
      </c>
    </row>
    <row r="129" spans="2:49" x14ac:dyDescent="0.35">
      <c r="B129" s="19" t="s">
        <v>98</v>
      </c>
      <c r="C129" s="20">
        <v>0.37173494404623159</v>
      </c>
      <c r="D129" s="20">
        <v>0.36181847936127293</v>
      </c>
      <c r="E129" s="20">
        <v>0.38187144851445448</v>
      </c>
      <c r="G129" s="20">
        <v>0.44480755426946977</v>
      </c>
      <c r="H129" s="20">
        <v>0.3841683860326387</v>
      </c>
      <c r="I129" s="20">
        <v>0.34760087389627242</v>
      </c>
      <c r="J129" s="20">
        <v>0.33876430260720769</v>
      </c>
      <c r="K129" s="20">
        <v>0.34951436145534498</v>
      </c>
      <c r="L129" s="20">
        <v>0.37420482861168919</v>
      </c>
      <c r="N129" s="20">
        <v>0.35511131962803438</v>
      </c>
      <c r="O129" s="20">
        <v>0.29872768812997191</v>
      </c>
      <c r="P129" s="20">
        <v>0.32634347372994099</v>
      </c>
      <c r="Q129" s="20">
        <v>0.37825728536040498</v>
      </c>
      <c r="R129" s="20">
        <v>0.42171686759055749</v>
      </c>
      <c r="S129" s="20">
        <v>0.39051294526263308</v>
      </c>
      <c r="T129" s="20">
        <v>0.35120307780000731</v>
      </c>
      <c r="U129" s="20">
        <v>0.45774171312441658</v>
      </c>
      <c r="V129" s="20">
        <v>0.34665517908590132</v>
      </c>
      <c r="W129" s="20">
        <v>0.33445263204489972</v>
      </c>
      <c r="X129" s="20">
        <v>0.41076271455659807</v>
      </c>
      <c r="Y129" s="20">
        <v>0.34586255248821529</v>
      </c>
      <c r="AA129" s="20">
        <v>0.34373744394095851</v>
      </c>
      <c r="AB129" s="20">
        <v>0.41526093305021261</v>
      </c>
      <c r="AC129" s="20">
        <v>0.40718326757156831</v>
      </c>
      <c r="AD129" s="20">
        <v>0.32346163403528411</v>
      </c>
      <c r="AF129" s="20">
        <v>0.33721780809906438</v>
      </c>
      <c r="AG129" s="20">
        <v>0.46672787143847361</v>
      </c>
      <c r="AH129" s="20">
        <v>0.43799545484681718</v>
      </c>
      <c r="AI129" s="20">
        <v>0.4585441184928708</v>
      </c>
      <c r="AJ129" s="20">
        <v>0.19397588789754161</v>
      </c>
      <c r="AK129" s="20">
        <v>0.35644563878587088</v>
      </c>
      <c r="AL129" s="20">
        <v>0.162614739113566</v>
      </c>
      <c r="AM129" s="20">
        <v>0.33114612524225312</v>
      </c>
      <c r="AO129" s="20">
        <v>0.3793081397664641</v>
      </c>
      <c r="AP129" s="20">
        <v>0.50639808867504499</v>
      </c>
      <c r="AQ129" s="20">
        <v>0.4647283229052544</v>
      </c>
      <c r="AR129" s="20">
        <v>0.3974500006016688</v>
      </c>
      <c r="AS129" s="20">
        <v>0.2318364279335843</v>
      </c>
      <c r="AT129" s="20">
        <v>0.33302627628204162</v>
      </c>
      <c r="AU129" s="20">
        <v>0.27672133909745261</v>
      </c>
      <c r="AV129" s="20">
        <v>0.30321093602541799</v>
      </c>
      <c r="AW129" s="20">
        <v>0.28775751999964833</v>
      </c>
    </row>
    <row r="130" spans="2:49" x14ac:dyDescent="0.35">
      <c r="B130" s="19" t="s">
        <v>99</v>
      </c>
      <c r="C130" s="20">
        <v>0.13111271013783279</v>
      </c>
      <c r="D130" s="20">
        <v>0.14142840975440329</v>
      </c>
      <c r="E130" s="20">
        <v>0.1217360716549348</v>
      </c>
      <c r="G130" s="20">
        <v>7.3315267363589051E-2</v>
      </c>
      <c r="H130" s="20">
        <v>0.15803133229341121</v>
      </c>
      <c r="I130" s="20">
        <v>0.15628854448222329</v>
      </c>
      <c r="J130" s="20">
        <v>0.13226130397373259</v>
      </c>
      <c r="K130" s="20">
        <v>0.142223270790414</v>
      </c>
      <c r="L130" s="20">
        <v>0.1188286427470702</v>
      </c>
      <c r="N130" s="20">
        <v>0.11299670188153429</v>
      </c>
      <c r="O130" s="20">
        <v>0.10376641726991361</v>
      </c>
      <c r="P130" s="20">
        <v>0.11628980866132441</v>
      </c>
      <c r="Q130" s="20">
        <v>0.1212842841903931</v>
      </c>
      <c r="R130" s="20">
        <v>0.19037951234653799</v>
      </c>
      <c r="S130" s="20">
        <v>0.12902759374645939</v>
      </c>
      <c r="T130" s="20">
        <v>0.1463994196508929</v>
      </c>
      <c r="U130" s="20">
        <v>9.1147540216615974E-2</v>
      </c>
      <c r="V130" s="20">
        <v>0.18650293449823441</v>
      </c>
      <c r="W130" s="20">
        <v>6.8670025757195829E-2</v>
      </c>
      <c r="X130" s="20">
        <v>0.12342435751250549</v>
      </c>
      <c r="Y130" s="20">
        <v>0.13926499471290649</v>
      </c>
      <c r="AA130" s="20">
        <v>0.1937966299464455</v>
      </c>
      <c r="AB130" s="20">
        <v>0.12602313909855201</v>
      </c>
      <c r="AC130" s="20">
        <v>8.6445403270129978E-2</v>
      </c>
      <c r="AD130" s="20">
        <v>0.1089147161599085</v>
      </c>
      <c r="AF130" s="20">
        <v>8.751428202376807E-2</v>
      </c>
      <c r="AG130" s="20">
        <v>0.22976337484202719</v>
      </c>
      <c r="AH130" s="20">
        <v>0.1025049959665506</v>
      </c>
      <c r="AI130" s="20">
        <v>9.1571699047044264E-2</v>
      </c>
      <c r="AJ130" s="20">
        <v>6.9729742861814686E-2</v>
      </c>
      <c r="AK130" s="20">
        <v>9.9708362391791386E-2</v>
      </c>
      <c r="AL130" s="20">
        <v>8.1583364701145245E-2</v>
      </c>
      <c r="AM130" s="20">
        <v>6.8515730348570128E-2</v>
      </c>
      <c r="AO130" s="20">
        <v>9.4231996571845028E-2</v>
      </c>
      <c r="AP130" s="20">
        <v>0.27722555241109398</v>
      </c>
      <c r="AQ130" s="20">
        <v>9.0958215714640633E-2</v>
      </c>
      <c r="AR130" s="20">
        <v>0.1231981140676061</v>
      </c>
      <c r="AS130" s="20">
        <v>6.2484859423635311E-2</v>
      </c>
      <c r="AT130" s="20">
        <v>8.5332402410517982E-2</v>
      </c>
      <c r="AU130" s="20">
        <v>6.0944395610206828E-2</v>
      </c>
      <c r="AV130" s="20">
        <v>5.8379302453582353E-2</v>
      </c>
      <c r="AW130" s="20">
        <v>7.2544875632943373E-2</v>
      </c>
    </row>
    <row r="132" spans="2:49" ht="58" x14ac:dyDescent="0.35">
      <c r="B132" s="17" t="s">
        <v>101</v>
      </c>
    </row>
    <row r="133" spans="2:49" x14ac:dyDescent="0.35">
      <c r="B133" s="18" t="s">
        <v>16</v>
      </c>
    </row>
    <row r="134" spans="2:49" x14ac:dyDescent="0.35">
      <c r="B134" s="19" t="s">
        <v>95</v>
      </c>
      <c r="C134" s="20">
        <v>5.5467374643578517E-2</v>
      </c>
      <c r="D134" s="20">
        <v>7.0489996766387703E-2</v>
      </c>
      <c r="E134" s="20">
        <v>4.1053905221230667E-2</v>
      </c>
      <c r="G134" s="20">
        <v>4.9469517539717373E-2</v>
      </c>
      <c r="H134" s="20">
        <v>2.2583536358471521E-2</v>
      </c>
      <c r="I134" s="20">
        <v>5.3267094547438817E-2</v>
      </c>
      <c r="J134" s="20">
        <v>6.3770312479518837E-2</v>
      </c>
      <c r="K134" s="20">
        <v>8.6287109901916861E-2</v>
      </c>
      <c r="L134" s="20">
        <v>6.046721558429137E-2</v>
      </c>
      <c r="N134" s="20">
        <v>4.4157703376993117E-2</v>
      </c>
      <c r="O134" s="20">
        <v>5.7717959168038138E-2</v>
      </c>
      <c r="P134" s="20">
        <v>7.2992803161013614E-2</v>
      </c>
      <c r="Q134" s="20">
        <v>3.6767609894050549E-2</v>
      </c>
      <c r="R134" s="20">
        <v>4.7427704916721457E-2</v>
      </c>
      <c r="S134" s="20">
        <v>4.3510909326045358E-2</v>
      </c>
      <c r="T134" s="20">
        <v>7.507503679179664E-2</v>
      </c>
      <c r="U134" s="20">
        <v>5.4994802479120079E-2</v>
      </c>
      <c r="V134" s="20">
        <v>4.555186929079532E-2</v>
      </c>
      <c r="W134" s="20">
        <v>7.6431927788429513E-2</v>
      </c>
      <c r="X134" s="20">
        <v>3.6313072213938737E-2</v>
      </c>
      <c r="Y134" s="20">
        <v>7.2317974957621836E-2</v>
      </c>
      <c r="AA134" s="20">
        <v>3.2366337281823317E-2</v>
      </c>
      <c r="AB134" s="20">
        <v>4.2019379889030553E-2</v>
      </c>
      <c r="AC134" s="20">
        <v>7.8696798359738529E-2</v>
      </c>
      <c r="AD134" s="20">
        <v>7.4379428862210314E-2</v>
      </c>
      <c r="AF134" s="20">
        <v>6.5269010908157746E-2</v>
      </c>
      <c r="AG134" s="20">
        <v>1.218393795382576E-2</v>
      </c>
      <c r="AH134" s="20">
        <v>1.6071239558900451E-2</v>
      </c>
      <c r="AI134" s="20">
        <v>2.7954111670806379E-2</v>
      </c>
      <c r="AJ134" s="20">
        <v>0.1875969115178078</v>
      </c>
      <c r="AK134" s="20">
        <v>3.9282286928617252E-2</v>
      </c>
      <c r="AL134" s="20">
        <v>5.3839015827444527E-2</v>
      </c>
      <c r="AM134" s="20">
        <v>5.6987859573336602E-2</v>
      </c>
      <c r="AO134" s="20">
        <v>5.9202048456735962E-2</v>
      </c>
      <c r="AP134" s="20">
        <v>1.9115597574923271E-3</v>
      </c>
      <c r="AQ134" s="20">
        <v>2.7061734833525301E-2</v>
      </c>
      <c r="AR134" s="20">
        <v>2.9667987573282258E-2</v>
      </c>
      <c r="AS134" s="20">
        <v>0.1326904976667703</v>
      </c>
      <c r="AT134" s="20">
        <v>5.3825225676167793E-2</v>
      </c>
      <c r="AU134" s="20">
        <v>4.6025500494695851E-2</v>
      </c>
      <c r="AV134" s="20">
        <v>4.1252780221806562E-2</v>
      </c>
      <c r="AW134" s="20">
        <v>0.1135610116798188</v>
      </c>
    </row>
    <row r="135" spans="2:49" x14ac:dyDescent="0.35">
      <c r="B135" s="19" t="s">
        <v>96</v>
      </c>
      <c r="C135" s="20">
        <v>0.14053214258698121</v>
      </c>
      <c r="D135" s="20">
        <v>0.1355184857902712</v>
      </c>
      <c r="E135" s="20">
        <v>0.14471453891702091</v>
      </c>
      <c r="G135" s="20">
        <v>0.19020214556494799</v>
      </c>
      <c r="H135" s="20">
        <v>0.17476640422622919</v>
      </c>
      <c r="I135" s="20">
        <v>0.1396247463264981</v>
      </c>
      <c r="J135" s="20">
        <v>0.1257493741677129</v>
      </c>
      <c r="K135" s="20">
        <v>0.11250832093081881</v>
      </c>
      <c r="L135" s="20">
        <v>0.1112711405477891</v>
      </c>
      <c r="N135" s="20">
        <v>0.16972049692804131</v>
      </c>
      <c r="O135" s="20">
        <v>0.15545744905630099</v>
      </c>
      <c r="P135" s="20">
        <v>0.14136079982257141</v>
      </c>
      <c r="Q135" s="20">
        <v>0.12805385213202389</v>
      </c>
      <c r="R135" s="20">
        <v>0.1100887027320967</v>
      </c>
      <c r="S135" s="20">
        <v>0.14309215565744801</v>
      </c>
      <c r="T135" s="20">
        <v>0.15734761591939261</v>
      </c>
      <c r="U135" s="20">
        <v>0.1105697115871475</v>
      </c>
      <c r="V135" s="20">
        <v>0.13672377404227681</v>
      </c>
      <c r="W135" s="20">
        <v>0.15410853341916911</v>
      </c>
      <c r="X135" s="20">
        <v>0.1443275638760721</v>
      </c>
      <c r="Y135" s="20">
        <v>0.14615840390306939</v>
      </c>
      <c r="AA135" s="20">
        <v>0.1115414537537454</v>
      </c>
      <c r="AB135" s="20">
        <v>0.134891007285073</v>
      </c>
      <c r="AC135" s="20">
        <v>0.1561569944976178</v>
      </c>
      <c r="AD135" s="20">
        <v>0.16498546281754489</v>
      </c>
      <c r="AF135" s="20">
        <v>0.1517948280425381</v>
      </c>
      <c r="AG135" s="20">
        <v>9.6669904824604039E-2</v>
      </c>
      <c r="AH135" s="20">
        <v>6.449012498032268E-2</v>
      </c>
      <c r="AI135" s="20">
        <v>0.1619782142663245</v>
      </c>
      <c r="AJ135" s="20">
        <v>0.1888401280248192</v>
      </c>
      <c r="AK135" s="20">
        <v>0.18804084858303549</v>
      </c>
      <c r="AL135" s="20">
        <v>0.13082982532736209</v>
      </c>
      <c r="AM135" s="20">
        <v>0.18845326960990469</v>
      </c>
      <c r="AO135" s="20">
        <v>0.13186643384007521</v>
      </c>
      <c r="AP135" s="20">
        <v>6.1845312489102133E-2</v>
      </c>
      <c r="AQ135" s="20">
        <v>0.113606833293284</v>
      </c>
      <c r="AR135" s="20">
        <v>0.1529947006410933</v>
      </c>
      <c r="AS135" s="20">
        <v>0.2098981989729824</v>
      </c>
      <c r="AT135" s="20">
        <v>0.17047326118832751</v>
      </c>
      <c r="AU135" s="20">
        <v>0.19483317364877389</v>
      </c>
      <c r="AV135" s="20">
        <v>0.12487483551143751</v>
      </c>
      <c r="AW135" s="20">
        <v>0.2479297464168303</v>
      </c>
    </row>
    <row r="136" spans="2:49" x14ac:dyDescent="0.35">
      <c r="B136" s="19" t="s">
        <v>97</v>
      </c>
      <c r="C136" s="20">
        <v>0.23191858722476741</v>
      </c>
      <c r="D136" s="20">
        <v>0.22048212998882361</v>
      </c>
      <c r="E136" s="20">
        <v>0.24193359675507231</v>
      </c>
      <c r="G136" s="20">
        <v>0.2277440017369442</v>
      </c>
      <c r="H136" s="20">
        <v>0.2047717035233669</v>
      </c>
      <c r="I136" s="20">
        <v>0.24756213023340859</v>
      </c>
      <c r="J136" s="20">
        <v>0.23861738020079309</v>
      </c>
      <c r="K136" s="20">
        <v>0.2133210490791986</v>
      </c>
      <c r="L136" s="20">
        <v>0.2512553865514926</v>
      </c>
      <c r="N136" s="20">
        <v>0.26324520293988818</v>
      </c>
      <c r="O136" s="20">
        <v>0.26759765623998849</v>
      </c>
      <c r="P136" s="20">
        <v>0.28008471014929159</v>
      </c>
      <c r="Q136" s="20">
        <v>0.28247409217768321</v>
      </c>
      <c r="R136" s="20">
        <v>0.18564245647783431</v>
      </c>
      <c r="S136" s="20">
        <v>0.21983004761792169</v>
      </c>
      <c r="T136" s="20">
        <v>0.18359376734439961</v>
      </c>
      <c r="U136" s="20">
        <v>0.18994917524484781</v>
      </c>
      <c r="V136" s="20">
        <v>0.2215371636106104</v>
      </c>
      <c r="W136" s="20">
        <v>0.25549251409272999</v>
      </c>
      <c r="X136" s="20">
        <v>0.24234441968091311</v>
      </c>
      <c r="Y136" s="20">
        <v>0.25906010759325437</v>
      </c>
      <c r="AA136" s="20">
        <v>0.21767865044761331</v>
      </c>
      <c r="AB136" s="20">
        <v>0.22371018838325479</v>
      </c>
      <c r="AC136" s="20">
        <v>0.23649080492783769</v>
      </c>
      <c r="AD136" s="20">
        <v>0.251099470104378</v>
      </c>
      <c r="AF136" s="20">
        <v>0.26178918324183448</v>
      </c>
      <c r="AG136" s="20">
        <v>0.18200800844925469</v>
      </c>
      <c r="AH136" s="20">
        <v>0.26057521971233172</v>
      </c>
      <c r="AI136" s="20">
        <v>0.1553689325988217</v>
      </c>
      <c r="AJ136" s="20">
        <v>0.23443529108791919</v>
      </c>
      <c r="AK136" s="20">
        <v>0.20438416575632851</v>
      </c>
      <c r="AL136" s="20">
        <v>0.3712751249314109</v>
      </c>
      <c r="AM136" s="20">
        <v>0.29266619709783048</v>
      </c>
      <c r="AO136" s="20">
        <v>0.28102661407619722</v>
      </c>
      <c r="AP136" s="20">
        <v>0.13400279003814899</v>
      </c>
      <c r="AQ136" s="20">
        <v>0.23298748411555201</v>
      </c>
      <c r="AR136" s="20">
        <v>0.23472882531389491</v>
      </c>
      <c r="AS136" s="20">
        <v>0.24442856970110269</v>
      </c>
      <c r="AT136" s="20">
        <v>0.23020461003801451</v>
      </c>
      <c r="AU136" s="20">
        <v>0.33862855394327029</v>
      </c>
      <c r="AV136" s="20">
        <v>0.35924656760363172</v>
      </c>
      <c r="AW136" s="20">
        <v>0.2232645533189534</v>
      </c>
    </row>
    <row r="137" spans="2:49" x14ac:dyDescent="0.35">
      <c r="B137" s="19" t="s">
        <v>98</v>
      </c>
      <c r="C137" s="20">
        <v>0.40448617192433678</v>
      </c>
      <c r="D137" s="20">
        <v>0.40343509986921677</v>
      </c>
      <c r="E137" s="20">
        <v>0.40619329395468612</v>
      </c>
      <c r="G137" s="20">
        <v>0.42298147986014423</v>
      </c>
      <c r="H137" s="20">
        <v>0.41682732508203352</v>
      </c>
      <c r="I137" s="20">
        <v>0.40079081844050002</v>
      </c>
      <c r="J137" s="20">
        <v>0.42054641770171403</v>
      </c>
      <c r="K137" s="20">
        <v>0.39763707352206179</v>
      </c>
      <c r="L137" s="20">
        <v>0.37681694471923177</v>
      </c>
      <c r="N137" s="20">
        <v>0.3531526054330304</v>
      </c>
      <c r="O137" s="20">
        <v>0.43215823704018907</v>
      </c>
      <c r="P137" s="20">
        <v>0.35067235148377668</v>
      </c>
      <c r="Q137" s="20">
        <v>0.39493120901403572</v>
      </c>
      <c r="R137" s="20">
        <v>0.41935939838081859</v>
      </c>
      <c r="S137" s="20">
        <v>0.42873790929474942</v>
      </c>
      <c r="T137" s="20">
        <v>0.36484775931146129</v>
      </c>
      <c r="U137" s="20">
        <v>0.47106547533321419</v>
      </c>
      <c r="V137" s="20">
        <v>0.46092376383036571</v>
      </c>
      <c r="W137" s="20">
        <v>0.39195664311299022</v>
      </c>
      <c r="X137" s="20">
        <v>0.36197276109064691</v>
      </c>
      <c r="Y137" s="20">
        <v>0.37348819323721388</v>
      </c>
      <c r="AA137" s="20">
        <v>0.4344510439792586</v>
      </c>
      <c r="AB137" s="20">
        <v>0.42026320523608401</v>
      </c>
      <c r="AC137" s="20">
        <v>0.40794419096514928</v>
      </c>
      <c r="AD137" s="20">
        <v>0.35077215075073709</v>
      </c>
      <c r="AF137" s="20">
        <v>0.38859972659921821</v>
      </c>
      <c r="AG137" s="20">
        <v>0.44685316619515769</v>
      </c>
      <c r="AH137" s="20">
        <v>0.48696858514640973</v>
      </c>
      <c r="AI137" s="20">
        <v>0.55230985868977234</v>
      </c>
      <c r="AJ137" s="20">
        <v>0.30174703489091598</v>
      </c>
      <c r="AK137" s="20">
        <v>0.35921550102794431</v>
      </c>
      <c r="AL137" s="20">
        <v>0.33116986128949399</v>
      </c>
      <c r="AM137" s="20">
        <v>0.35879765852437251</v>
      </c>
      <c r="AO137" s="20">
        <v>0.40010851319188179</v>
      </c>
      <c r="AP137" s="20">
        <v>0.48799612255914082</v>
      </c>
      <c r="AQ137" s="20">
        <v>0.47145118131203179</v>
      </c>
      <c r="AR137" s="20">
        <v>0.4433816386136884</v>
      </c>
      <c r="AS137" s="20">
        <v>0.3185383144767065</v>
      </c>
      <c r="AT137" s="20">
        <v>0.36656447314499219</v>
      </c>
      <c r="AU137" s="20">
        <v>0.32903889974513278</v>
      </c>
      <c r="AV137" s="20">
        <v>0.35360129641814769</v>
      </c>
      <c r="AW137" s="20">
        <v>0.35548878723150767</v>
      </c>
    </row>
    <row r="138" spans="2:49" x14ac:dyDescent="0.35">
      <c r="B138" s="19" t="s">
        <v>99</v>
      </c>
      <c r="C138" s="20">
        <v>0.1675957236203362</v>
      </c>
      <c r="D138" s="20">
        <v>0.17007428758530069</v>
      </c>
      <c r="E138" s="20">
        <v>0.16610466515198999</v>
      </c>
      <c r="G138" s="20">
        <v>0.1096028552982465</v>
      </c>
      <c r="H138" s="20">
        <v>0.18105103080989879</v>
      </c>
      <c r="I138" s="20">
        <v>0.1587552104521544</v>
      </c>
      <c r="J138" s="20">
        <v>0.15131651545026109</v>
      </c>
      <c r="K138" s="20">
        <v>0.19024644656600401</v>
      </c>
      <c r="L138" s="20">
        <v>0.20018931259719519</v>
      </c>
      <c r="N138" s="20">
        <v>0.1697239913220468</v>
      </c>
      <c r="O138" s="20">
        <v>8.7068698495483238E-2</v>
      </c>
      <c r="P138" s="20">
        <v>0.15488933538334651</v>
      </c>
      <c r="Q138" s="20">
        <v>0.1577732367822067</v>
      </c>
      <c r="R138" s="20">
        <v>0.2374817374925289</v>
      </c>
      <c r="S138" s="20">
        <v>0.16482897810383551</v>
      </c>
      <c r="T138" s="20">
        <v>0.21913582063295001</v>
      </c>
      <c r="U138" s="20">
        <v>0.17342083535567029</v>
      </c>
      <c r="V138" s="20">
        <v>0.13526342922595189</v>
      </c>
      <c r="W138" s="20">
        <v>0.12201038158668109</v>
      </c>
      <c r="X138" s="20">
        <v>0.21504218313842929</v>
      </c>
      <c r="Y138" s="20">
        <v>0.14897532030884059</v>
      </c>
      <c r="AA138" s="20">
        <v>0.20396251453755951</v>
      </c>
      <c r="AB138" s="20">
        <v>0.1791162192065576</v>
      </c>
      <c r="AC138" s="20">
        <v>0.1207112112496567</v>
      </c>
      <c r="AD138" s="20">
        <v>0.15876348746512961</v>
      </c>
      <c r="AF138" s="20">
        <v>0.13254725120825139</v>
      </c>
      <c r="AG138" s="20">
        <v>0.26228498257715788</v>
      </c>
      <c r="AH138" s="20">
        <v>0.17189483060203539</v>
      </c>
      <c r="AI138" s="20">
        <v>0.10238888277427539</v>
      </c>
      <c r="AJ138" s="20">
        <v>8.7380634478537791E-2</v>
      </c>
      <c r="AK138" s="20">
        <v>0.2090771977040744</v>
      </c>
      <c r="AL138" s="20">
        <v>0.11288617262428829</v>
      </c>
      <c r="AM138" s="20">
        <v>0.1030950151945557</v>
      </c>
      <c r="AO138" s="20">
        <v>0.12779639043510979</v>
      </c>
      <c r="AP138" s="20">
        <v>0.31424421515611572</v>
      </c>
      <c r="AQ138" s="20">
        <v>0.15489276644560659</v>
      </c>
      <c r="AR138" s="20">
        <v>0.13922684785804129</v>
      </c>
      <c r="AS138" s="20">
        <v>9.4444419182438177E-2</v>
      </c>
      <c r="AT138" s="20">
        <v>0.17893242995249811</v>
      </c>
      <c r="AU138" s="20">
        <v>9.1473872168127079E-2</v>
      </c>
      <c r="AV138" s="20">
        <v>0.12102452024497649</v>
      </c>
      <c r="AW138" s="20">
        <v>5.9755901352889822E-2</v>
      </c>
    </row>
    <row r="140" spans="2:49" ht="58" x14ac:dyDescent="0.35">
      <c r="B140" s="17" t="s">
        <v>102</v>
      </c>
    </row>
    <row r="141" spans="2:49" x14ac:dyDescent="0.35">
      <c r="B141" s="18" t="s">
        <v>16</v>
      </c>
    </row>
    <row r="142" spans="2:49" x14ac:dyDescent="0.35">
      <c r="B142" s="19" t="s">
        <v>95</v>
      </c>
      <c r="C142" s="20">
        <v>7.1976474292701195E-2</v>
      </c>
      <c r="D142" s="20">
        <v>8.8772919002519241E-2</v>
      </c>
      <c r="E142" s="20">
        <v>5.5916865386094569E-2</v>
      </c>
      <c r="G142" s="20">
        <v>6.972013053148185E-2</v>
      </c>
      <c r="H142" s="20">
        <v>3.3069487544600637E-2</v>
      </c>
      <c r="I142" s="20">
        <v>7.447780380282483E-2</v>
      </c>
      <c r="J142" s="20">
        <v>9.8780475891192626E-2</v>
      </c>
      <c r="K142" s="20">
        <v>6.9318811321825768E-2</v>
      </c>
      <c r="L142" s="20">
        <v>8.3253674499749644E-2</v>
      </c>
      <c r="N142" s="20">
        <v>7.4773058337722381E-2</v>
      </c>
      <c r="O142" s="20">
        <v>0.1196268495079655</v>
      </c>
      <c r="P142" s="20">
        <v>8.9792213008331373E-2</v>
      </c>
      <c r="Q142" s="20">
        <v>5.902521976921974E-2</v>
      </c>
      <c r="R142" s="20">
        <v>6.105590826038855E-2</v>
      </c>
      <c r="S142" s="20">
        <v>6.5233529334273233E-2</v>
      </c>
      <c r="T142" s="20">
        <v>8.1041724920071306E-2</v>
      </c>
      <c r="U142" s="20">
        <v>5.3151699572197862E-2</v>
      </c>
      <c r="V142" s="20">
        <v>5.7482416194872661E-2</v>
      </c>
      <c r="W142" s="20">
        <v>9.7438019178189006E-2</v>
      </c>
      <c r="X142" s="20">
        <v>6.1929728299276607E-2</v>
      </c>
      <c r="Y142" s="20">
        <v>7.4802398426288982E-2</v>
      </c>
      <c r="AA142" s="20">
        <v>5.2499603138497442E-2</v>
      </c>
      <c r="AB142" s="20">
        <v>4.8797056469112053E-2</v>
      </c>
      <c r="AC142" s="20">
        <v>0.1053607083980936</v>
      </c>
      <c r="AD142" s="20">
        <v>8.8282668012074711E-2</v>
      </c>
      <c r="AF142" s="20">
        <v>8.1585048147975917E-2</v>
      </c>
      <c r="AG142" s="20">
        <v>1.5662118736295812E-2</v>
      </c>
      <c r="AH142" s="20">
        <v>2.3030361921324599E-2</v>
      </c>
      <c r="AI142" s="20">
        <v>7.5112461748937251E-2</v>
      </c>
      <c r="AJ142" s="20">
        <v>0.2076207441165509</v>
      </c>
      <c r="AK142" s="20">
        <v>7.8993724856384756E-2</v>
      </c>
      <c r="AL142" s="20">
        <v>0.1107122772982909</v>
      </c>
      <c r="AM142" s="20">
        <v>8.1815479873691394E-2</v>
      </c>
      <c r="AO142" s="20">
        <v>5.6745057820521437E-2</v>
      </c>
      <c r="AP142" s="20">
        <v>4.0112015999062426E-3</v>
      </c>
      <c r="AQ142" s="20">
        <v>2.6680197767299119E-2</v>
      </c>
      <c r="AR142" s="20">
        <v>4.2010618078531153E-2</v>
      </c>
      <c r="AS142" s="20">
        <v>0.16764859151094</v>
      </c>
      <c r="AT142" s="20">
        <v>8.781106518115539E-2</v>
      </c>
      <c r="AU142" s="20">
        <v>8.8746247358505143E-2</v>
      </c>
      <c r="AV142" s="20">
        <v>4.8206794649091521E-2</v>
      </c>
      <c r="AW142" s="20">
        <v>0.20188783110693881</v>
      </c>
    </row>
    <row r="143" spans="2:49" x14ac:dyDescent="0.35">
      <c r="B143" s="19" t="s">
        <v>96</v>
      </c>
      <c r="C143" s="20">
        <v>0.13555823374072451</v>
      </c>
      <c r="D143" s="20">
        <v>0.12906331992029799</v>
      </c>
      <c r="E143" s="20">
        <v>0.1402603646729606</v>
      </c>
      <c r="G143" s="20">
        <v>0.14824955744320539</v>
      </c>
      <c r="H143" s="20">
        <v>0.14663896902385309</v>
      </c>
      <c r="I143" s="20">
        <v>0.14102761677591649</v>
      </c>
      <c r="J143" s="20">
        <v>0.16846783112273769</v>
      </c>
      <c r="K143" s="20">
        <v>0.1015294933214371</v>
      </c>
      <c r="L143" s="20">
        <v>0.11010598792631</v>
      </c>
      <c r="N143" s="20">
        <v>0.1632936566166357</v>
      </c>
      <c r="O143" s="20">
        <v>0.1114724368847574</v>
      </c>
      <c r="P143" s="20">
        <v>0.17114141220965581</v>
      </c>
      <c r="Q143" s="20">
        <v>0.1816628829722296</v>
      </c>
      <c r="R143" s="20">
        <v>9.5473037148090828E-2</v>
      </c>
      <c r="S143" s="20">
        <v>0.1103880003427989</v>
      </c>
      <c r="T143" s="20">
        <v>0.16555174065322559</v>
      </c>
      <c r="U143" s="20">
        <v>0.1320549743309577</v>
      </c>
      <c r="V143" s="20">
        <v>0.115659267255021</v>
      </c>
      <c r="W143" s="20">
        <v>0.1141069763621058</v>
      </c>
      <c r="X143" s="20">
        <v>0.15768908157710909</v>
      </c>
      <c r="Y143" s="20">
        <v>0.16925313144940371</v>
      </c>
      <c r="AA143" s="20">
        <v>0.1201586743424387</v>
      </c>
      <c r="AB143" s="20">
        <v>0.13145842459530471</v>
      </c>
      <c r="AC143" s="20">
        <v>0.14062143974071659</v>
      </c>
      <c r="AD143" s="20">
        <v>0.15297899736674289</v>
      </c>
      <c r="AF143" s="20">
        <v>0.13290094443736231</v>
      </c>
      <c r="AG143" s="20">
        <v>9.0797523830494498E-2</v>
      </c>
      <c r="AH143" s="20">
        <v>0.1091156820028167</v>
      </c>
      <c r="AI143" s="20">
        <v>0.1461276902389208</v>
      </c>
      <c r="AJ143" s="20">
        <v>0.2151968658803417</v>
      </c>
      <c r="AK143" s="20">
        <v>0.2018885474879642</v>
      </c>
      <c r="AL143" s="20">
        <v>0.14350907946360439</v>
      </c>
      <c r="AM143" s="20">
        <v>0.1579718495757951</v>
      </c>
      <c r="AO143" s="20">
        <v>0.1083674400642561</v>
      </c>
      <c r="AP143" s="20">
        <v>4.7837908633474827E-2</v>
      </c>
      <c r="AQ143" s="20">
        <v>0.1491641826122333</v>
      </c>
      <c r="AR143" s="20">
        <v>0.13571234447060301</v>
      </c>
      <c r="AS143" s="20">
        <v>0.23120116843634089</v>
      </c>
      <c r="AT143" s="20">
        <v>0.20016882634832461</v>
      </c>
      <c r="AU143" s="20">
        <v>0.21308339078619121</v>
      </c>
      <c r="AV143" s="20">
        <v>0.11865644130636251</v>
      </c>
      <c r="AW143" s="20">
        <v>0.14718611912985621</v>
      </c>
    </row>
    <row r="144" spans="2:49" x14ac:dyDescent="0.35">
      <c r="B144" s="19" t="s">
        <v>97</v>
      </c>
      <c r="C144" s="20">
        <v>0.30198884483920879</v>
      </c>
      <c r="D144" s="20">
        <v>0.26839903008324029</v>
      </c>
      <c r="E144" s="20">
        <v>0.3342003904437561</v>
      </c>
      <c r="G144" s="20">
        <v>0.25550286354001339</v>
      </c>
      <c r="H144" s="20">
        <v>0.2876856420962231</v>
      </c>
      <c r="I144" s="20">
        <v>0.29203540057682698</v>
      </c>
      <c r="J144" s="20">
        <v>0.26880121680236618</v>
      </c>
      <c r="K144" s="20">
        <v>0.37885464944282721</v>
      </c>
      <c r="L144" s="20">
        <v>0.32745283833762218</v>
      </c>
      <c r="N144" s="20">
        <v>0.26585131866804729</v>
      </c>
      <c r="O144" s="20">
        <v>0.39612335880677041</v>
      </c>
      <c r="P144" s="20">
        <v>0.38290972707804211</v>
      </c>
      <c r="Q144" s="20">
        <v>0.29799855474390913</v>
      </c>
      <c r="R144" s="20">
        <v>0.2423944758132951</v>
      </c>
      <c r="S144" s="20">
        <v>0.38833686703602871</v>
      </c>
      <c r="T144" s="20">
        <v>0.21443799655433951</v>
      </c>
      <c r="U144" s="20">
        <v>0.31064611829011213</v>
      </c>
      <c r="V144" s="20">
        <v>0.28690936197789257</v>
      </c>
      <c r="W144" s="20">
        <v>0.35940619336430302</v>
      </c>
      <c r="X144" s="20">
        <v>0.29216389867314668</v>
      </c>
      <c r="Y144" s="20">
        <v>0.26833050362866739</v>
      </c>
      <c r="AA144" s="20">
        <v>0.28337168537983509</v>
      </c>
      <c r="AB144" s="20">
        <v>0.30908213488738162</v>
      </c>
      <c r="AC144" s="20">
        <v>0.29824058160989658</v>
      </c>
      <c r="AD144" s="20">
        <v>0.3177460534160802</v>
      </c>
      <c r="AF144" s="20">
        <v>0.36637269398768868</v>
      </c>
      <c r="AG144" s="20">
        <v>0.23486889805485289</v>
      </c>
      <c r="AH144" s="20">
        <v>0.32760543068981962</v>
      </c>
      <c r="AI144" s="20">
        <v>0.28275103872132218</v>
      </c>
      <c r="AJ144" s="20">
        <v>0.27021707176516752</v>
      </c>
      <c r="AK144" s="20">
        <v>0.25742217720916188</v>
      </c>
      <c r="AL144" s="20">
        <v>0.46617649655918131</v>
      </c>
      <c r="AM144" s="20">
        <v>0.37159068675646051</v>
      </c>
      <c r="AO144" s="20">
        <v>0.3961255797972425</v>
      </c>
      <c r="AP144" s="20">
        <v>0.18741320507447221</v>
      </c>
      <c r="AQ144" s="20">
        <v>0.31511484666076689</v>
      </c>
      <c r="AR144" s="20">
        <v>0.31176406013690428</v>
      </c>
      <c r="AS144" s="20">
        <v>0.2783014965718637</v>
      </c>
      <c r="AT144" s="20">
        <v>0.25374712832450319</v>
      </c>
      <c r="AU144" s="20">
        <v>0.40138532353363482</v>
      </c>
      <c r="AV144" s="20">
        <v>0.49975573738059831</v>
      </c>
      <c r="AW144" s="20">
        <v>0.2918696360650061</v>
      </c>
    </row>
    <row r="145" spans="2:49" x14ac:dyDescent="0.35">
      <c r="B145" s="19" t="s">
        <v>98</v>
      </c>
      <c r="C145" s="20">
        <v>0.36277209879170158</v>
      </c>
      <c r="D145" s="20">
        <v>0.36901138852169552</v>
      </c>
      <c r="E145" s="20">
        <v>0.35868771014906031</v>
      </c>
      <c r="G145" s="20">
        <v>0.44609736993096177</v>
      </c>
      <c r="H145" s="20">
        <v>0.38835804568040772</v>
      </c>
      <c r="I145" s="20">
        <v>0.3472775542312026</v>
      </c>
      <c r="J145" s="20">
        <v>0.34396452343354939</v>
      </c>
      <c r="K145" s="20">
        <v>0.32161618118764967</v>
      </c>
      <c r="L145" s="20">
        <v>0.34209749393075323</v>
      </c>
      <c r="N145" s="20">
        <v>0.39982299597709903</v>
      </c>
      <c r="O145" s="20">
        <v>0.27072440536817072</v>
      </c>
      <c r="P145" s="20">
        <v>0.244370516290534</v>
      </c>
      <c r="Q145" s="20">
        <v>0.37268007949335291</v>
      </c>
      <c r="R145" s="20">
        <v>0.42493331057132427</v>
      </c>
      <c r="S145" s="20">
        <v>0.28449214632905939</v>
      </c>
      <c r="T145" s="20">
        <v>0.39959677222098772</v>
      </c>
      <c r="U145" s="20">
        <v>0.39842187731959788</v>
      </c>
      <c r="V145" s="20">
        <v>0.38830384855512151</v>
      </c>
      <c r="W145" s="20">
        <v>0.34454145654896712</v>
      </c>
      <c r="X145" s="20">
        <v>0.36013503074434011</v>
      </c>
      <c r="Y145" s="20">
        <v>0.33624891140639618</v>
      </c>
      <c r="AA145" s="20">
        <v>0.36933727573696967</v>
      </c>
      <c r="AB145" s="20">
        <v>0.36669118812972229</v>
      </c>
      <c r="AC145" s="20">
        <v>0.38286818011594248</v>
      </c>
      <c r="AD145" s="20">
        <v>0.33179577205526573</v>
      </c>
      <c r="AF145" s="20">
        <v>0.3394034328251192</v>
      </c>
      <c r="AG145" s="20">
        <v>0.43602859230229418</v>
      </c>
      <c r="AH145" s="20">
        <v>0.43026651350847611</v>
      </c>
      <c r="AI145" s="20">
        <v>0.41754076870289342</v>
      </c>
      <c r="AJ145" s="20">
        <v>0.23314878607748629</v>
      </c>
      <c r="AK145" s="20">
        <v>0.29499027981662967</v>
      </c>
      <c r="AL145" s="20">
        <v>0.25019685578564571</v>
      </c>
      <c r="AM145" s="20">
        <v>0.32490540923359817</v>
      </c>
      <c r="AO145" s="20">
        <v>0.35047479802032688</v>
      </c>
      <c r="AP145" s="20">
        <v>0.47605458649174581</v>
      </c>
      <c r="AQ145" s="20">
        <v>0.41172197306360969</v>
      </c>
      <c r="AR145" s="20">
        <v>0.41440643583211878</v>
      </c>
      <c r="AS145" s="20">
        <v>0.26678156555135191</v>
      </c>
      <c r="AT145" s="20">
        <v>0.29950168518497239</v>
      </c>
      <c r="AU145" s="20">
        <v>0.24529370330143749</v>
      </c>
      <c r="AV145" s="20">
        <v>0.29510698688476572</v>
      </c>
      <c r="AW145" s="20">
        <v>0.31224332275501421</v>
      </c>
    </row>
    <row r="146" spans="2:49" x14ac:dyDescent="0.35">
      <c r="B146" s="19" t="s">
        <v>99</v>
      </c>
      <c r="C146" s="20">
        <v>0.12770434833566391</v>
      </c>
      <c r="D146" s="20">
        <v>0.1447533424722468</v>
      </c>
      <c r="E146" s="20">
        <v>0.1109346693481283</v>
      </c>
      <c r="G146" s="20">
        <v>8.0430078554337661E-2</v>
      </c>
      <c r="H146" s="20">
        <v>0.14424785565491541</v>
      </c>
      <c r="I146" s="20">
        <v>0.14518162461322909</v>
      </c>
      <c r="J146" s="20">
        <v>0.1199859527501541</v>
      </c>
      <c r="K146" s="20">
        <v>0.12868086472626031</v>
      </c>
      <c r="L146" s="20">
        <v>0.13709000530556489</v>
      </c>
      <c r="N146" s="20">
        <v>9.6258970400495511E-2</v>
      </c>
      <c r="O146" s="20">
        <v>0.102052949432336</v>
      </c>
      <c r="P146" s="20">
        <v>0.1117861314134366</v>
      </c>
      <c r="Q146" s="20">
        <v>8.8633263021288738E-2</v>
      </c>
      <c r="R146" s="20">
        <v>0.17614326820690121</v>
      </c>
      <c r="S146" s="20">
        <v>0.15154945695783939</v>
      </c>
      <c r="T146" s="20">
        <v>0.1393717656513761</v>
      </c>
      <c r="U146" s="20">
        <v>0.10572533048713439</v>
      </c>
      <c r="V146" s="20">
        <v>0.15164510601709241</v>
      </c>
      <c r="W146" s="20">
        <v>8.4507354546435043E-2</v>
      </c>
      <c r="X146" s="20">
        <v>0.12808226070612741</v>
      </c>
      <c r="Y146" s="20">
        <v>0.15136505508924389</v>
      </c>
      <c r="AA146" s="20">
        <v>0.174632761402259</v>
      </c>
      <c r="AB146" s="20">
        <v>0.14397119591847929</v>
      </c>
      <c r="AC146" s="20">
        <v>7.290909013535074E-2</v>
      </c>
      <c r="AD146" s="20">
        <v>0.1091965091498365</v>
      </c>
      <c r="AF146" s="20">
        <v>7.9737880601853897E-2</v>
      </c>
      <c r="AG146" s="20">
        <v>0.22264286707606271</v>
      </c>
      <c r="AH146" s="20">
        <v>0.10998201187756269</v>
      </c>
      <c r="AI146" s="20">
        <v>7.8468040587926544E-2</v>
      </c>
      <c r="AJ146" s="20">
        <v>7.3816532160453557E-2</v>
      </c>
      <c r="AK146" s="20">
        <v>0.16670527062985929</v>
      </c>
      <c r="AL146" s="20">
        <v>2.940529089327781E-2</v>
      </c>
      <c r="AM146" s="20">
        <v>6.3716574560454847E-2</v>
      </c>
      <c r="AO146" s="20">
        <v>8.8287124297653105E-2</v>
      </c>
      <c r="AP146" s="20">
        <v>0.28468309820040089</v>
      </c>
      <c r="AQ146" s="20">
        <v>9.7318799896090852E-2</v>
      </c>
      <c r="AR146" s="20">
        <v>9.6106541481842916E-2</v>
      </c>
      <c r="AS146" s="20">
        <v>5.6067177929503442E-2</v>
      </c>
      <c r="AT146" s="20">
        <v>0.15877129496104439</v>
      </c>
      <c r="AU146" s="20">
        <v>5.1491335020231323E-2</v>
      </c>
      <c r="AV146" s="20">
        <v>3.8274039779182083E-2</v>
      </c>
      <c r="AW146" s="20">
        <v>4.6813090943184678E-2</v>
      </c>
    </row>
    <row r="148" spans="2:49" ht="58" x14ac:dyDescent="0.35">
      <c r="B148" s="17" t="s">
        <v>103</v>
      </c>
    </row>
    <row r="149" spans="2:49" x14ac:dyDescent="0.35">
      <c r="B149" s="18" t="s">
        <v>16</v>
      </c>
    </row>
    <row r="150" spans="2:49" x14ac:dyDescent="0.35">
      <c r="B150" s="19" t="s">
        <v>95</v>
      </c>
      <c r="C150" s="20">
        <v>0.15490932467527699</v>
      </c>
      <c r="D150" s="20">
        <v>0.18754146193385149</v>
      </c>
      <c r="E150" s="20">
        <v>0.12379309614949439</v>
      </c>
      <c r="G150" s="20">
        <v>6.2302524573424403E-2</v>
      </c>
      <c r="H150" s="20">
        <v>9.4930716790823516E-2</v>
      </c>
      <c r="I150" s="20">
        <v>0.1231959055520236</v>
      </c>
      <c r="J150" s="20">
        <v>0.1849504705341668</v>
      </c>
      <c r="K150" s="20">
        <v>0.20146205413778059</v>
      </c>
      <c r="L150" s="20">
        <v>0.23521334693812421</v>
      </c>
      <c r="N150" s="20">
        <v>0.2117627427555655</v>
      </c>
      <c r="O150" s="20">
        <v>0.13327551612628619</v>
      </c>
      <c r="P150" s="20">
        <v>0.1687283113924011</v>
      </c>
      <c r="Q150" s="20">
        <v>9.548871839725441E-2</v>
      </c>
      <c r="R150" s="20">
        <v>0.1189895109107858</v>
      </c>
      <c r="S150" s="20">
        <v>0.16675061641694849</v>
      </c>
      <c r="T150" s="20">
        <v>0.14478256344514251</v>
      </c>
      <c r="U150" s="20">
        <v>0.12587544553414509</v>
      </c>
      <c r="V150" s="20">
        <v>0.1547448565937331</v>
      </c>
      <c r="W150" s="20">
        <v>0.1817194874919478</v>
      </c>
      <c r="X150" s="20">
        <v>0.1300459529722563</v>
      </c>
      <c r="Y150" s="20">
        <v>0.1780761685256407</v>
      </c>
      <c r="AA150" s="20">
        <v>0.17185515896440159</v>
      </c>
      <c r="AB150" s="20">
        <v>0.14017318809330889</v>
      </c>
      <c r="AC150" s="20">
        <v>0.15445307396176619</v>
      </c>
      <c r="AD150" s="20">
        <v>0.15231541373019189</v>
      </c>
      <c r="AF150" s="20">
        <v>0.28154126846451821</v>
      </c>
      <c r="AG150" s="20">
        <v>8.2212575340070593E-2</v>
      </c>
      <c r="AH150" s="20">
        <v>8.620676901257715E-2</v>
      </c>
      <c r="AI150" s="20">
        <v>3.9218043495878457E-2</v>
      </c>
      <c r="AJ150" s="20">
        <v>0.34765617704366047</v>
      </c>
      <c r="AK150" s="20">
        <v>0.1924191887384783</v>
      </c>
      <c r="AL150" s="20">
        <v>8.1738771071296387E-2</v>
      </c>
      <c r="AM150" s="20">
        <v>0.1004054579638953</v>
      </c>
      <c r="AO150" s="20">
        <v>0.22347192340416419</v>
      </c>
      <c r="AP150" s="20">
        <v>5.6095400702013652E-2</v>
      </c>
      <c r="AQ150" s="20">
        <v>7.430064022286173E-2</v>
      </c>
      <c r="AR150" s="20">
        <v>4.2041281204032423E-2</v>
      </c>
      <c r="AS150" s="20">
        <v>0.31852693061406001</v>
      </c>
      <c r="AT150" s="20">
        <v>0.16955735458837509</v>
      </c>
      <c r="AU150" s="20">
        <v>6.2831279089282543E-2</v>
      </c>
      <c r="AV150" s="20">
        <v>9.9668082707222036E-2</v>
      </c>
      <c r="AW150" s="20">
        <v>0.25065194952210712</v>
      </c>
    </row>
    <row r="151" spans="2:49" x14ac:dyDescent="0.35">
      <c r="B151" s="19" t="s">
        <v>96</v>
      </c>
      <c r="C151" s="20">
        <v>0.32351753952764339</v>
      </c>
      <c r="D151" s="20">
        <v>0.3440127779656047</v>
      </c>
      <c r="E151" s="20">
        <v>0.3035620937382415</v>
      </c>
      <c r="G151" s="20">
        <v>0.30021217352074631</v>
      </c>
      <c r="H151" s="20">
        <v>0.28288828273069933</v>
      </c>
      <c r="I151" s="20">
        <v>0.25891749983052759</v>
      </c>
      <c r="J151" s="20">
        <v>0.31606186347369858</v>
      </c>
      <c r="K151" s="20">
        <v>0.38454932672871128</v>
      </c>
      <c r="L151" s="20">
        <v>0.38913485207451209</v>
      </c>
      <c r="N151" s="20">
        <v>0.24968444972764139</v>
      </c>
      <c r="O151" s="20">
        <v>0.30743342442332822</v>
      </c>
      <c r="P151" s="20">
        <v>0.29353665569488979</v>
      </c>
      <c r="Q151" s="20">
        <v>0.36286886064547291</v>
      </c>
      <c r="R151" s="20">
        <v>0.37191322256628029</v>
      </c>
      <c r="S151" s="20">
        <v>0.30509749704494671</v>
      </c>
      <c r="T151" s="20">
        <v>0.31257787583978058</v>
      </c>
      <c r="U151" s="20">
        <v>0.3105457994629674</v>
      </c>
      <c r="V151" s="20">
        <v>0.34061496891920728</v>
      </c>
      <c r="W151" s="20">
        <v>0.28335119333922137</v>
      </c>
      <c r="X151" s="20">
        <v>0.37874511993119131</v>
      </c>
      <c r="Y151" s="20">
        <v>0.36299601635309442</v>
      </c>
      <c r="AA151" s="20">
        <v>0.36018116205482398</v>
      </c>
      <c r="AB151" s="20">
        <v>0.34471235303330222</v>
      </c>
      <c r="AC151" s="20">
        <v>0.29546268642597212</v>
      </c>
      <c r="AD151" s="20">
        <v>0.28546576170766458</v>
      </c>
      <c r="AF151" s="20">
        <v>0.31523779176553801</v>
      </c>
      <c r="AG151" s="20">
        <v>0.38988221567977083</v>
      </c>
      <c r="AH151" s="20">
        <v>0.39871013211185891</v>
      </c>
      <c r="AI151" s="20">
        <v>0.37675171426102161</v>
      </c>
      <c r="AJ151" s="20">
        <v>0.24448840985286779</v>
      </c>
      <c r="AK151" s="20">
        <v>0.1995930500127612</v>
      </c>
      <c r="AL151" s="20">
        <v>5.6221455065186998E-2</v>
      </c>
      <c r="AM151" s="20">
        <v>0.27084579968251821</v>
      </c>
      <c r="AO151" s="20">
        <v>0.31503054044543122</v>
      </c>
      <c r="AP151" s="20">
        <v>0.40385050627917851</v>
      </c>
      <c r="AQ151" s="20">
        <v>0.37668252423440879</v>
      </c>
      <c r="AR151" s="20">
        <v>0.3674516486638944</v>
      </c>
      <c r="AS151" s="20">
        <v>0.26304431615570267</v>
      </c>
      <c r="AT151" s="20">
        <v>0.20100112747853219</v>
      </c>
      <c r="AU151" s="20">
        <v>0.20136262049645801</v>
      </c>
      <c r="AV151" s="20">
        <v>0.30962664762942171</v>
      </c>
      <c r="AW151" s="20">
        <v>0.24298094749967469</v>
      </c>
    </row>
    <row r="152" spans="2:49" x14ac:dyDescent="0.35">
      <c r="B152" s="19" t="s">
        <v>97</v>
      </c>
      <c r="C152" s="20">
        <v>0.33738326994873308</v>
      </c>
      <c r="D152" s="20">
        <v>0.27422824183889899</v>
      </c>
      <c r="E152" s="20">
        <v>0.39883957455259972</v>
      </c>
      <c r="G152" s="20">
        <v>0.38700344588484209</v>
      </c>
      <c r="H152" s="20">
        <v>0.30215550095133048</v>
      </c>
      <c r="I152" s="20">
        <v>0.38224908224013671</v>
      </c>
      <c r="J152" s="20">
        <v>0.34738704970647039</v>
      </c>
      <c r="K152" s="20">
        <v>0.32060490941260827</v>
      </c>
      <c r="L152" s="20">
        <v>0.30000171755590921</v>
      </c>
      <c r="N152" s="20">
        <v>0.36179669013427113</v>
      </c>
      <c r="O152" s="20">
        <v>0.43633146779044019</v>
      </c>
      <c r="P152" s="20">
        <v>0.38475519384469731</v>
      </c>
      <c r="Q152" s="20">
        <v>0.34893372787234228</v>
      </c>
      <c r="R152" s="20">
        <v>0.27942923796483932</v>
      </c>
      <c r="S152" s="20">
        <v>0.39264215220794829</v>
      </c>
      <c r="T152" s="20">
        <v>0.34986136158167241</v>
      </c>
      <c r="U152" s="20">
        <v>0.34700826357330739</v>
      </c>
      <c r="V152" s="20">
        <v>0.26748278658953528</v>
      </c>
      <c r="W152" s="20">
        <v>0.37769408457687881</v>
      </c>
      <c r="X152" s="20">
        <v>0.34110670411043981</v>
      </c>
      <c r="Y152" s="20">
        <v>0.29792692734601273</v>
      </c>
      <c r="AA152" s="20">
        <v>0.26741236584094202</v>
      </c>
      <c r="AB152" s="20">
        <v>0.37367670039412731</v>
      </c>
      <c r="AC152" s="20">
        <v>0.33506144640407343</v>
      </c>
      <c r="AD152" s="20">
        <v>0.37836468784153471</v>
      </c>
      <c r="AF152" s="20">
        <v>0.254859899067442</v>
      </c>
      <c r="AG152" s="20">
        <v>0.30374282645122103</v>
      </c>
      <c r="AH152" s="20">
        <v>0.38003920504383859</v>
      </c>
      <c r="AI152" s="20">
        <v>0.32572961910480769</v>
      </c>
      <c r="AJ152" s="20">
        <v>0.2552269315308564</v>
      </c>
      <c r="AK152" s="20">
        <v>0.37670312898283381</v>
      </c>
      <c r="AL152" s="20">
        <v>0.69637576537589729</v>
      </c>
      <c r="AM152" s="20">
        <v>0.47006638617164809</v>
      </c>
      <c r="AO152" s="20">
        <v>0.29424265355703028</v>
      </c>
      <c r="AP152" s="20">
        <v>0.2994005707330103</v>
      </c>
      <c r="AQ152" s="20">
        <v>0.40433500442756298</v>
      </c>
      <c r="AR152" s="20">
        <v>0.31797457506363958</v>
      </c>
      <c r="AS152" s="20">
        <v>0.26457440182934711</v>
      </c>
      <c r="AT152" s="20">
        <v>0.43556106756702012</v>
      </c>
      <c r="AU152" s="20">
        <v>0.58452130359033183</v>
      </c>
      <c r="AV152" s="20">
        <v>0.51941213096069139</v>
      </c>
      <c r="AW152" s="20">
        <v>0.35092042741576901</v>
      </c>
    </row>
    <row r="153" spans="2:49" x14ac:dyDescent="0.35">
      <c r="B153" s="19" t="s">
        <v>98</v>
      </c>
      <c r="C153" s="20">
        <v>0.13757988494713561</v>
      </c>
      <c r="D153" s="20">
        <v>0.14709141553010641</v>
      </c>
      <c r="E153" s="20">
        <v>0.12744018458674769</v>
      </c>
      <c r="G153" s="20">
        <v>0.2032469255832072</v>
      </c>
      <c r="H153" s="20">
        <v>0.22447677396769911</v>
      </c>
      <c r="I153" s="20">
        <v>0.16586679718187031</v>
      </c>
      <c r="J153" s="20">
        <v>0.1201313124282153</v>
      </c>
      <c r="K153" s="20">
        <v>7.3628933784393974E-2</v>
      </c>
      <c r="L153" s="20">
        <v>5.7646031472605698E-2</v>
      </c>
      <c r="N153" s="20">
        <v>0.14672815238444761</v>
      </c>
      <c r="O153" s="20">
        <v>0.1036614939999497</v>
      </c>
      <c r="P153" s="20">
        <v>9.4322257503293649E-2</v>
      </c>
      <c r="Q153" s="20">
        <v>0.11526870980611981</v>
      </c>
      <c r="R153" s="20">
        <v>0.17291183567612611</v>
      </c>
      <c r="S153" s="20">
        <v>9.4122832376841825E-2</v>
      </c>
      <c r="T153" s="20">
        <v>0.11884670171207649</v>
      </c>
      <c r="U153" s="20">
        <v>0.18568922671245749</v>
      </c>
      <c r="V153" s="20">
        <v>0.17289358286525119</v>
      </c>
      <c r="W153" s="20">
        <v>0.1245844521867794</v>
      </c>
      <c r="X153" s="20">
        <v>0.13213669066623171</v>
      </c>
      <c r="Y153" s="20">
        <v>0.1044514746391203</v>
      </c>
      <c r="AA153" s="20">
        <v>0.13191995235068629</v>
      </c>
      <c r="AB153" s="20">
        <v>0.1116232851013484</v>
      </c>
      <c r="AC153" s="20">
        <v>0.1638383841950094</v>
      </c>
      <c r="AD153" s="20">
        <v>0.1472530293846209</v>
      </c>
      <c r="AF153" s="20">
        <v>0.12179208194862171</v>
      </c>
      <c r="AG153" s="20">
        <v>0.15275298242909799</v>
      </c>
      <c r="AH153" s="20">
        <v>0.11339236632504671</v>
      </c>
      <c r="AI153" s="20">
        <v>0.19844134226050761</v>
      </c>
      <c r="AJ153" s="20">
        <v>0.10570458578966679</v>
      </c>
      <c r="AK153" s="20">
        <v>0.17146234665686649</v>
      </c>
      <c r="AL153" s="20">
        <v>0.1378553407352045</v>
      </c>
      <c r="AM153" s="20">
        <v>0.13313670274487671</v>
      </c>
      <c r="AO153" s="20">
        <v>0.14245953584460341</v>
      </c>
      <c r="AP153" s="20">
        <v>0.1641868654210451</v>
      </c>
      <c r="AQ153" s="20">
        <v>8.8540612379998385E-2</v>
      </c>
      <c r="AR153" s="20">
        <v>0.21817613862148569</v>
      </c>
      <c r="AS153" s="20">
        <v>0.11009225698118121</v>
      </c>
      <c r="AT153" s="20">
        <v>0.14268334687087461</v>
      </c>
      <c r="AU153" s="20">
        <v>0.129922448194425</v>
      </c>
      <c r="AV153" s="20">
        <v>7.1293138702664932E-2</v>
      </c>
      <c r="AW153" s="20">
        <v>0.1194649342689246</v>
      </c>
    </row>
    <row r="154" spans="2:49" x14ac:dyDescent="0.35">
      <c r="B154" s="19" t="s">
        <v>99</v>
      </c>
      <c r="C154" s="20">
        <v>4.6609980901210803E-2</v>
      </c>
      <c r="D154" s="20">
        <v>4.7126102731538298E-2</v>
      </c>
      <c r="E154" s="20">
        <v>4.6365050972916468E-2</v>
      </c>
      <c r="G154" s="20">
        <v>4.7234930437780112E-2</v>
      </c>
      <c r="H154" s="20">
        <v>9.5548725559447628E-2</v>
      </c>
      <c r="I154" s="20">
        <v>6.9770715195441535E-2</v>
      </c>
      <c r="J154" s="20">
        <v>3.146930385744888E-2</v>
      </c>
      <c r="K154" s="20">
        <v>1.9754775936505941E-2</v>
      </c>
      <c r="L154" s="20">
        <v>1.800405195884875E-2</v>
      </c>
      <c r="N154" s="20">
        <v>3.0027964998074481E-2</v>
      </c>
      <c r="O154" s="20">
        <v>1.9298097659995749E-2</v>
      </c>
      <c r="P154" s="20">
        <v>5.8657581564718023E-2</v>
      </c>
      <c r="Q154" s="20">
        <v>7.7439983278810562E-2</v>
      </c>
      <c r="R154" s="20">
        <v>5.6756192881968578E-2</v>
      </c>
      <c r="S154" s="20">
        <v>4.1386901953314507E-2</v>
      </c>
      <c r="T154" s="20">
        <v>7.3931497421328388E-2</v>
      </c>
      <c r="U154" s="20">
        <v>3.0881264717122461E-2</v>
      </c>
      <c r="V154" s="20">
        <v>6.4263805032273177E-2</v>
      </c>
      <c r="W154" s="20">
        <v>3.2650782405172579E-2</v>
      </c>
      <c r="X154" s="20">
        <v>1.7965532319880951E-2</v>
      </c>
      <c r="Y154" s="20">
        <v>5.6549413136131918E-2</v>
      </c>
      <c r="AA154" s="20">
        <v>6.863136078914614E-2</v>
      </c>
      <c r="AB154" s="20">
        <v>2.9814473377913049E-2</v>
      </c>
      <c r="AC154" s="20">
        <v>5.1184409013179027E-2</v>
      </c>
      <c r="AD154" s="20">
        <v>3.6601107335987877E-2</v>
      </c>
      <c r="AF154" s="20">
        <v>2.6568958753880149E-2</v>
      </c>
      <c r="AG154" s="20">
        <v>7.1409400099839662E-2</v>
      </c>
      <c r="AH154" s="20">
        <v>2.1651527506678508E-2</v>
      </c>
      <c r="AI154" s="20">
        <v>5.9859280877784839E-2</v>
      </c>
      <c r="AJ154" s="20">
        <v>4.6923895782948408E-2</v>
      </c>
      <c r="AK154" s="20">
        <v>5.9822285609060027E-2</v>
      </c>
      <c r="AL154" s="20">
        <v>2.7808667752414772E-2</v>
      </c>
      <c r="AM154" s="20">
        <v>2.5545653437061829E-2</v>
      </c>
      <c r="AO154" s="20">
        <v>2.479534674877077E-2</v>
      </c>
      <c r="AP154" s="20">
        <v>7.646665686475243E-2</v>
      </c>
      <c r="AQ154" s="20">
        <v>5.6141218735168023E-2</v>
      </c>
      <c r="AR154" s="20">
        <v>5.4356356446947959E-2</v>
      </c>
      <c r="AS154" s="20">
        <v>4.3762094419708901E-2</v>
      </c>
      <c r="AT154" s="20">
        <v>5.1197103495197967E-2</v>
      </c>
      <c r="AU154" s="20">
        <v>2.136234862950263E-2</v>
      </c>
      <c r="AV154" s="20">
        <v>0</v>
      </c>
      <c r="AW154" s="20">
        <v>3.5981741293524751E-2</v>
      </c>
    </row>
    <row r="156" spans="2:49" ht="72.5" x14ac:dyDescent="0.35">
      <c r="B156" s="17" t="s">
        <v>104</v>
      </c>
    </row>
    <row r="157" spans="2:49" x14ac:dyDescent="0.35">
      <c r="B157" s="18" t="s">
        <v>16</v>
      </c>
    </row>
    <row r="158" spans="2:49" x14ac:dyDescent="0.35">
      <c r="B158" s="19" t="s">
        <v>95</v>
      </c>
      <c r="C158" s="20">
        <v>5.8043262435569939E-2</v>
      </c>
      <c r="D158" s="20">
        <v>7.2231240975978259E-2</v>
      </c>
      <c r="E158" s="20">
        <v>4.4462265008635447E-2</v>
      </c>
      <c r="G158" s="20">
        <v>4.8704026955734878E-2</v>
      </c>
      <c r="H158" s="20">
        <v>2.7069110835498011E-2</v>
      </c>
      <c r="I158" s="20">
        <v>5.1184877449847212E-2</v>
      </c>
      <c r="J158" s="20">
        <v>8.2963748373230617E-2</v>
      </c>
      <c r="K158" s="20">
        <v>8.2599879163615456E-2</v>
      </c>
      <c r="L158" s="20">
        <v>5.8299739977048223E-2</v>
      </c>
      <c r="N158" s="20">
        <v>6.0619640652099432E-2</v>
      </c>
      <c r="O158" s="20">
        <v>7.0272573343205663E-2</v>
      </c>
      <c r="P158" s="20">
        <v>9.1617333615689661E-2</v>
      </c>
      <c r="Q158" s="20">
        <v>3.5035314784673352E-2</v>
      </c>
      <c r="R158" s="20">
        <v>2.618126459801625E-2</v>
      </c>
      <c r="S158" s="20">
        <v>4.0739040246370928E-2</v>
      </c>
      <c r="T158" s="20">
        <v>6.6638565570831254E-2</v>
      </c>
      <c r="U158" s="20">
        <v>5.8440846803572741E-2</v>
      </c>
      <c r="V158" s="20">
        <v>6.5705363964650085E-2</v>
      </c>
      <c r="W158" s="20">
        <v>6.3770028078294336E-2</v>
      </c>
      <c r="X158" s="20">
        <v>5.7101190000387138E-2</v>
      </c>
      <c r="Y158" s="20">
        <v>7.0734691318177154E-2</v>
      </c>
      <c r="AA158" s="20">
        <v>4.9668248204757903E-2</v>
      </c>
      <c r="AB158" s="20">
        <v>4.0197749204479813E-2</v>
      </c>
      <c r="AC158" s="20">
        <v>8.1375522921571061E-2</v>
      </c>
      <c r="AD158" s="20">
        <v>6.554864853150752E-2</v>
      </c>
      <c r="AF158" s="20">
        <v>7.3218323189888787E-2</v>
      </c>
      <c r="AG158" s="20">
        <v>1.8191759409684191E-2</v>
      </c>
      <c r="AH158" s="20">
        <v>3.1432927272518979E-2</v>
      </c>
      <c r="AI158" s="20">
        <v>3.8260234381180473E-2</v>
      </c>
      <c r="AJ158" s="20">
        <v>0.19107667776992421</v>
      </c>
      <c r="AK158" s="20">
        <v>3.9282286928617252E-2</v>
      </c>
      <c r="AL158" s="20">
        <v>2.4157675119554061E-2</v>
      </c>
      <c r="AM158" s="20">
        <v>4.5421017765015448E-2</v>
      </c>
      <c r="AO158" s="20">
        <v>5.1682584573407173E-2</v>
      </c>
      <c r="AP158" s="20">
        <v>4.3402899752911532E-3</v>
      </c>
      <c r="AQ158" s="20">
        <v>3.4333857345644717E-2</v>
      </c>
      <c r="AR158" s="20">
        <v>3.6189240831265623E-2</v>
      </c>
      <c r="AS158" s="20">
        <v>0.13283872818864101</v>
      </c>
      <c r="AT158" s="20">
        <v>6.7811378787638876E-2</v>
      </c>
      <c r="AU158" s="20">
        <v>3.5243556312198977E-2</v>
      </c>
      <c r="AV158" s="20">
        <v>4.1564137311393662E-2</v>
      </c>
      <c r="AW158" s="20">
        <v>0.15673574484036351</v>
      </c>
    </row>
    <row r="159" spans="2:49" x14ac:dyDescent="0.35">
      <c r="B159" s="19" t="s">
        <v>96</v>
      </c>
      <c r="C159" s="20">
        <v>0.13499209309702309</v>
      </c>
      <c r="D159" s="20">
        <v>0.12653802790252919</v>
      </c>
      <c r="E159" s="20">
        <v>0.14322013228076641</v>
      </c>
      <c r="G159" s="20">
        <v>0.16981271410581089</v>
      </c>
      <c r="H159" s="20">
        <v>0.20680989521126369</v>
      </c>
      <c r="I159" s="20">
        <v>0.14294080968344941</v>
      </c>
      <c r="J159" s="20">
        <v>0.12994884359558501</v>
      </c>
      <c r="K159" s="20">
        <v>9.1622124235992711E-2</v>
      </c>
      <c r="L159" s="20">
        <v>8.0372194756197168E-2</v>
      </c>
      <c r="N159" s="20">
        <v>0.15601423882386811</v>
      </c>
      <c r="O159" s="20">
        <v>0.17928287026604511</v>
      </c>
      <c r="P159" s="20">
        <v>0.12729050838353809</v>
      </c>
      <c r="Q159" s="20">
        <v>0.12211529055127621</v>
      </c>
      <c r="R159" s="20">
        <v>0.112548362433869</v>
      </c>
      <c r="S159" s="20">
        <v>9.7511142343757712E-2</v>
      </c>
      <c r="T159" s="20">
        <v>0.13950811791242959</v>
      </c>
      <c r="U159" s="20">
        <v>0.16424633312502779</v>
      </c>
      <c r="V159" s="20">
        <v>0.14934603570117791</v>
      </c>
      <c r="W159" s="20">
        <v>0.1496283519805221</v>
      </c>
      <c r="X159" s="20">
        <v>0.10344957083116681</v>
      </c>
      <c r="Y159" s="20">
        <v>0.12161468081084489</v>
      </c>
      <c r="AA159" s="20">
        <v>0.1042663556144531</v>
      </c>
      <c r="AB159" s="20">
        <v>0.1223893842589598</v>
      </c>
      <c r="AC159" s="20">
        <v>0.14749273236573471</v>
      </c>
      <c r="AD159" s="20">
        <v>0.17014998681456139</v>
      </c>
      <c r="AF159" s="20">
        <v>0.15488534019704039</v>
      </c>
      <c r="AG159" s="20">
        <v>8.923955516186366E-2</v>
      </c>
      <c r="AH159" s="20">
        <v>0.1022211284660058</v>
      </c>
      <c r="AI159" s="20">
        <v>0.17808647738056471</v>
      </c>
      <c r="AJ159" s="20">
        <v>0.1889674965085576</v>
      </c>
      <c r="AK159" s="20">
        <v>0.10096747601355729</v>
      </c>
      <c r="AL159" s="20">
        <v>0.21716649324926601</v>
      </c>
      <c r="AM159" s="20">
        <v>0.1577436633060503</v>
      </c>
      <c r="AO159" s="20">
        <v>0.14446085742067871</v>
      </c>
      <c r="AP159" s="20">
        <v>6.4828429435026577E-2</v>
      </c>
      <c r="AQ159" s="20">
        <v>9.6278717220765295E-2</v>
      </c>
      <c r="AR159" s="20">
        <v>0.1491571863806983</v>
      </c>
      <c r="AS159" s="20">
        <v>0.20789076131589909</v>
      </c>
      <c r="AT159" s="20">
        <v>7.9971759083610636E-2</v>
      </c>
      <c r="AU159" s="20">
        <v>0.1901501524933015</v>
      </c>
      <c r="AV159" s="20">
        <v>0.1241551572091316</v>
      </c>
      <c r="AW159" s="20">
        <v>0.1816281123720995</v>
      </c>
    </row>
    <row r="160" spans="2:49" x14ac:dyDescent="0.35">
      <c r="B160" s="19" t="s">
        <v>97</v>
      </c>
      <c r="C160" s="20">
        <v>0.26659510704299427</v>
      </c>
      <c r="D160" s="20">
        <v>0.24725026717328269</v>
      </c>
      <c r="E160" s="20">
        <v>0.28544552066849038</v>
      </c>
      <c r="G160" s="20">
        <v>0.26422368441756688</v>
      </c>
      <c r="H160" s="20">
        <v>0.2296897514763411</v>
      </c>
      <c r="I160" s="20">
        <v>0.32232713176216438</v>
      </c>
      <c r="J160" s="20">
        <v>0.2423247985910606</v>
      </c>
      <c r="K160" s="20">
        <v>0.29104730691037101</v>
      </c>
      <c r="L160" s="20">
        <v>0.25615347187226178</v>
      </c>
      <c r="N160" s="20">
        <v>0.23105011233691611</v>
      </c>
      <c r="O160" s="20">
        <v>0.34433094174673878</v>
      </c>
      <c r="P160" s="20">
        <v>0.2606831305806816</v>
      </c>
      <c r="Q160" s="20">
        <v>0.33932108929975219</v>
      </c>
      <c r="R160" s="20">
        <v>0.19216606085349569</v>
      </c>
      <c r="S160" s="20">
        <v>0.31632816198300162</v>
      </c>
      <c r="T160" s="20">
        <v>0.25259648465503598</v>
      </c>
      <c r="U160" s="20">
        <v>0.2518485387222496</v>
      </c>
      <c r="V160" s="20">
        <v>0.2238554342427338</v>
      </c>
      <c r="W160" s="20">
        <v>0.32299313506597221</v>
      </c>
      <c r="X160" s="20">
        <v>0.29876369106085632</v>
      </c>
      <c r="Y160" s="20">
        <v>0.27590102133267119</v>
      </c>
      <c r="AA160" s="20">
        <v>0.2347599517048985</v>
      </c>
      <c r="AB160" s="20">
        <v>0.24137560750774259</v>
      </c>
      <c r="AC160" s="20">
        <v>0.30487073718117808</v>
      </c>
      <c r="AD160" s="20">
        <v>0.29308489803642801</v>
      </c>
      <c r="AF160" s="20">
        <v>0.26935332231963749</v>
      </c>
      <c r="AG160" s="20">
        <v>0.199245413769193</v>
      </c>
      <c r="AH160" s="20">
        <v>0.2724902864822486</v>
      </c>
      <c r="AI160" s="20">
        <v>0.26055742675763782</v>
      </c>
      <c r="AJ160" s="20">
        <v>0.28897864896693742</v>
      </c>
      <c r="AK160" s="20">
        <v>0.26774451556855788</v>
      </c>
      <c r="AL160" s="20">
        <v>0.30485412994456118</v>
      </c>
      <c r="AM160" s="20">
        <v>0.36099457262949758</v>
      </c>
      <c r="AO160" s="20">
        <v>0.29388201647872952</v>
      </c>
      <c r="AP160" s="20">
        <v>0.15141439490053479</v>
      </c>
      <c r="AQ160" s="20">
        <v>0.28525116557685348</v>
      </c>
      <c r="AR160" s="20">
        <v>0.28788234320906719</v>
      </c>
      <c r="AS160" s="20">
        <v>0.30501668404320648</v>
      </c>
      <c r="AT160" s="20">
        <v>0.24539965060304189</v>
      </c>
      <c r="AU160" s="20">
        <v>0.45036235042869432</v>
      </c>
      <c r="AV160" s="20">
        <v>0.35444683959594703</v>
      </c>
      <c r="AW160" s="20">
        <v>0.2381287776255549</v>
      </c>
    </row>
    <row r="161" spans="2:49" x14ac:dyDescent="0.35">
      <c r="B161" s="19" t="s">
        <v>98</v>
      </c>
      <c r="C161" s="20">
        <v>0.39037103092013431</v>
      </c>
      <c r="D161" s="20">
        <v>0.40326217719947588</v>
      </c>
      <c r="E161" s="20">
        <v>0.37764084079326049</v>
      </c>
      <c r="G161" s="20">
        <v>0.38626206439996241</v>
      </c>
      <c r="H161" s="20">
        <v>0.36283192403586839</v>
      </c>
      <c r="I161" s="20">
        <v>0.3517417027195891</v>
      </c>
      <c r="J161" s="20">
        <v>0.41263498211787508</v>
      </c>
      <c r="K161" s="20">
        <v>0.37581145638240271</v>
      </c>
      <c r="L161" s="20">
        <v>0.43861961759761331</v>
      </c>
      <c r="N161" s="20">
        <v>0.4377378099361014</v>
      </c>
      <c r="O161" s="20">
        <v>0.26944747179606848</v>
      </c>
      <c r="P161" s="20">
        <v>0.4100709292887274</v>
      </c>
      <c r="Q161" s="20">
        <v>0.383592415969634</v>
      </c>
      <c r="R161" s="20">
        <v>0.4362007834060509</v>
      </c>
      <c r="S161" s="20">
        <v>0.38418310919844889</v>
      </c>
      <c r="T161" s="20">
        <v>0.39721663488596742</v>
      </c>
      <c r="U161" s="20">
        <v>0.36393551413360348</v>
      </c>
      <c r="V161" s="20">
        <v>0.38651405089817331</v>
      </c>
      <c r="W161" s="20">
        <v>0.38103456669157593</v>
      </c>
      <c r="X161" s="20">
        <v>0.36540210857044408</v>
      </c>
      <c r="Y161" s="20">
        <v>0.38776835604741999</v>
      </c>
      <c r="AA161" s="20">
        <v>0.43580777430713519</v>
      </c>
      <c r="AB161" s="20">
        <v>0.41520336200591412</v>
      </c>
      <c r="AC161" s="20">
        <v>0.34575861394714152</v>
      </c>
      <c r="AD161" s="20">
        <v>0.35381998201220011</v>
      </c>
      <c r="AF161" s="20">
        <v>0.39884791878650949</v>
      </c>
      <c r="AG161" s="20">
        <v>0.45055559859166888</v>
      </c>
      <c r="AH161" s="20">
        <v>0.43297323764087781</v>
      </c>
      <c r="AI161" s="20">
        <v>0.41705467338171681</v>
      </c>
      <c r="AJ161" s="20">
        <v>0.25692706326687231</v>
      </c>
      <c r="AK161" s="20">
        <v>0.42323254348401429</v>
      </c>
      <c r="AL161" s="20">
        <v>0.23271427414603979</v>
      </c>
      <c r="AM161" s="20">
        <v>0.35649316627857552</v>
      </c>
      <c r="AO161" s="20">
        <v>0.41390723761118459</v>
      </c>
      <c r="AP161" s="20">
        <v>0.49912147901022702</v>
      </c>
      <c r="AQ161" s="20">
        <v>0.45399817493807371</v>
      </c>
      <c r="AR161" s="20">
        <v>0.35345431777032421</v>
      </c>
      <c r="AS161" s="20">
        <v>0.2772284433339709</v>
      </c>
      <c r="AT161" s="20">
        <v>0.4623777643602231</v>
      </c>
      <c r="AU161" s="20">
        <v>0.25177179199367961</v>
      </c>
      <c r="AV161" s="20">
        <v>0.36853121851394771</v>
      </c>
      <c r="AW161" s="20">
        <v>0.34298993408856282</v>
      </c>
    </row>
    <row r="162" spans="2:49" x14ac:dyDescent="0.35">
      <c r="B162" s="19" t="s">
        <v>99</v>
      </c>
      <c r="C162" s="20">
        <v>0.1499985065042784</v>
      </c>
      <c r="D162" s="20">
        <v>0.15071828674873369</v>
      </c>
      <c r="E162" s="20">
        <v>0.14923124124884721</v>
      </c>
      <c r="G162" s="20">
        <v>0.13099751012092509</v>
      </c>
      <c r="H162" s="20">
        <v>0.17359931844102869</v>
      </c>
      <c r="I162" s="20">
        <v>0.13180547838494999</v>
      </c>
      <c r="J162" s="20">
        <v>0.1321276273222487</v>
      </c>
      <c r="K162" s="20">
        <v>0.1589192333076182</v>
      </c>
      <c r="L162" s="20">
        <v>0.16655497579687961</v>
      </c>
      <c r="N162" s="20">
        <v>0.1145781982510149</v>
      </c>
      <c r="O162" s="20">
        <v>0.13666614284794201</v>
      </c>
      <c r="P162" s="20">
        <v>0.110338098131363</v>
      </c>
      <c r="Q162" s="20">
        <v>0.11993588939466431</v>
      </c>
      <c r="R162" s="20">
        <v>0.23290352870856809</v>
      </c>
      <c r="S162" s="20">
        <v>0.16123854622842071</v>
      </c>
      <c r="T162" s="20">
        <v>0.14404019697573589</v>
      </c>
      <c r="U162" s="20">
        <v>0.16152876721554629</v>
      </c>
      <c r="V162" s="20">
        <v>0.17457911519326491</v>
      </c>
      <c r="W162" s="20">
        <v>8.2573918183635478E-2</v>
      </c>
      <c r="X162" s="20">
        <v>0.17528343953714559</v>
      </c>
      <c r="Y162" s="20">
        <v>0.1439812504908867</v>
      </c>
      <c r="AA162" s="20">
        <v>0.17549767016875531</v>
      </c>
      <c r="AB162" s="20">
        <v>0.18083389702290359</v>
      </c>
      <c r="AC162" s="20">
        <v>0.12050239358437451</v>
      </c>
      <c r="AD162" s="20">
        <v>0.117396484605303</v>
      </c>
      <c r="AF162" s="20">
        <v>0.10369509550692391</v>
      </c>
      <c r="AG162" s="20">
        <v>0.24276767306759051</v>
      </c>
      <c r="AH162" s="20">
        <v>0.16088242013834869</v>
      </c>
      <c r="AI162" s="20">
        <v>0.10604118809890049</v>
      </c>
      <c r="AJ162" s="20">
        <v>7.4050113487708555E-2</v>
      </c>
      <c r="AK162" s="20">
        <v>0.1687731780052531</v>
      </c>
      <c r="AL162" s="20">
        <v>0.2211074275405788</v>
      </c>
      <c r="AM162" s="20">
        <v>7.9347580020861119E-2</v>
      </c>
      <c r="AO162" s="20">
        <v>9.6067303916000144E-2</v>
      </c>
      <c r="AP162" s="20">
        <v>0.28029540667892039</v>
      </c>
      <c r="AQ162" s="20">
        <v>0.1301380849186628</v>
      </c>
      <c r="AR162" s="20">
        <v>0.1733169118086447</v>
      </c>
      <c r="AS162" s="20">
        <v>7.7025383118282345E-2</v>
      </c>
      <c r="AT162" s="20">
        <v>0.14443944716548551</v>
      </c>
      <c r="AU162" s="20">
        <v>7.2472148772125586E-2</v>
      </c>
      <c r="AV162" s="20">
        <v>0.11130264736958</v>
      </c>
      <c r="AW162" s="20">
        <v>8.0517431073419354E-2</v>
      </c>
    </row>
    <row r="164" spans="2:49" ht="58" x14ac:dyDescent="0.35">
      <c r="B164" s="17" t="s">
        <v>105</v>
      </c>
    </row>
    <row r="165" spans="2:49" x14ac:dyDescent="0.35">
      <c r="B165" s="18" t="s">
        <v>16</v>
      </c>
    </row>
    <row r="166" spans="2:49" x14ac:dyDescent="0.35">
      <c r="B166" s="19" t="s">
        <v>95</v>
      </c>
      <c r="C166" s="20">
        <v>8.3276205922881957E-2</v>
      </c>
      <c r="D166" s="20">
        <v>9.9538287388838409E-2</v>
      </c>
      <c r="E166" s="20">
        <v>6.7186790131516058E-2</v>
      </c>
      <c r="G166" s="20">
        <v>6.211820244493646E-2</v>
      </c>
      <c r="H166" s="20">
        <v>5.0361280610295392E-2</v>
      </c>
      <c r="I166" s="20">
        <v>7.2817181690453842E-2</v>
      </c>
      <c r="J166" s="20">
        <v>9.3064390744591594E-2</v>
      </c>
      <c r="K166" s="20">
        <v>0.108575800548669</v>
      </c>
      <c r="L166" s="20">
        <v>0.1075864759336447</v>
      </c>
      <c r="N166" s="20">
        <v>0.1022295448214349</v>
      </c>
      <c r="O166" s="20">
        <v>7.0272573343205663E-2</v>
      </c>
      <c r="P166" s="20">
        <v>0.1035944574025536</v>
      </c>
      <c r="Q166" s="20">
        <v>0.11061422734955891</v>
      </c>
      <c r="R166" s="20">
        <v>5.9080790653927052E-2</v>
      </c>
      <c r="S166" s="20">
        <v>7.7962977438403344E-2</v>
      </c>
      <c r="T166" s="20">
        <v>7.8124557978667922E-2</v>
      </c>
      <c r="U166" s="20">
        <v>8.08136128147217E-2</v>
      </c>
      <c r="V166" s="20">
        <v>7.6402830985074083E-2</v>
      </c>
      <c r="W166" s="20">
        <v>8.3568811146705738E-2</v>
      </c>
      <c r="X166" s="20">
        <v>6.8099757854900828E-2</v>
      </c>
      <c r="Y166" s="20">
        <v>0.109696853244483</v>
      </c>
      <c r="AA166" s="20">
        <v>6.7923493943546132E-2</v>
      </c>
      <c r="AB166" s="20">
        <v>7.3207448715675263E-2</v>
      </c>
      <c r="AC166" s="20">
        <v>0.10328593005125671</v>
      </c>
      <c r="AD166" s="20">
        <v>9.3334020227788791E-2</v>
      </c>
      <c r="AF166" s="20">
        <v>0.10529964319750459</v>
      </c>
      <c r="AG166" s="20">
        <v>2.0789349539736719E-2</v>
      </c>
      <c r="AH166" s="20">
        <v>2.3174060631011451E-2</v>
      </c>
      <c r="AI166" s="20">
        <v>4.8976981652836878E-2</v>
      </c>
      <c r="AJ166" s="20">
        <v>0.26931997728383428</v>
      </c>
      <c r="AK166" s="20">
        <v>6.0001231697952392E-2</v>
      </c>
      <c r="AL166" s="20">
        <v>8.3970424693311008E-2</v>
      </c>
      <c r="AM166" s="20">
        <v>8.1279547822591516E-2</v>
      </c>
      <c r="AO166" s="20">
        <v>8.4368908707975837E-2</v>
      </c>
      <c r="AP166" s="20">
        <v>5.4687527349051111E-3</v>
      </c>
      <c r="AQ166" s="20">
        <v>5.2120793619728739E-2</v>
      </c>
      <c r="AR166" s="20">
        <v>5.0065152246868833E-2</v>
      </c>
      <c r="AS166" s="20">
        <v>0.20324217808626499</v>
      </c>
      <c r="AT166" s="20">
        <v>5.3825225676167793E-2</v>
      </c>
      <c r="AU166" s="20">
        <v>6.9296550873709964E-2</v>
      </c>
      <c r="AV166" s="20">
        <v>4.2565199883673431E-2</v>
      </c>
      <c r="AW166" s="20">
        <v>0.17298985608759079</v>
      </c>
    </row>
    <row r="167" spans="2:49" x14ac:dyDescent="0.35">
      <c r="B167" s="19" t="s">
        <v>96</v>
      </c>
      <c r="C167" s="20">
        <v>0.17493644152384441</v>
      </c>
      <c r="D167" s="20">
        <v>0.16288745655089629</v>
      </c>
      <c r="E167" s="20">
        <v>0.1861377836778586</v>
      </c>
      <c r="G167" s="20">
        <v>0.20402272378374531</v>
      </c>
      <c r="H167" s="20">
        <v>0.17691665474509169</v>
      </c>
      <c r="I167" s="20">
        <v>0.1856213850887935</v>
      </c>
      <c r="J167" s="20">
        <v>0.18727014576971321</v>
      </c>
      <c r="K167" s="20">
        <v>0.16499354840656</v>
      </c>
      <c r="L167" s="20">
        <v>0.14211217620262689</v>
      </c>
      <c r="N167" s="20">
        <v>0.18897473319856731</v>
      </c>
      <c r="O167" s="20">
        <v>0.18966101035223579</v>
      </c>
      <c r="P167" s="20">
        <v>0.26161382519859988</v>
      </c>
      <c r="Q167" s="20">
        <v>0.18417033656847329</v>
      </c>
      <c r="R167" s="20">
        <v>0.1494538442695795</v>
      </c>
      <c r="S167" s="20">
        <v>0.12773204759038589</v>
      </c>
      <c r="T167" s="20">
        <v>0.21083219949088311</v>
      </c>
      <c r="U167" s="20">
        <v>0.14975730490263989</v>
      </c>
      <c r="V167" s="20">
        <v>0.15837933944365931</v>
      </c>
      <c r="W167" s="20">
        <v>0.1748403483719507</v>
      </c>
      <c r="X167" s="20">
        <v>0.19186492665018609</v>
      </c>
      <c r="Y167" s="20">
        <v>0.18453237684412871</v>
      </c>
      <c r="AA167" s="20">
        <v>0.17013566369611119</v>
      </c>
      <c r="AB167" s="20">
        <v>0.15807916191706251</v>
      </c>
      <c r="AC167" s="20">
        <v>0.17407021263985969</v>
      </c>
      <c r="AD167" s="20">
        <v>0.19734224805793671</v>
      </c>
      <c r="AF167" s="20">
        <v>0.22315270342149951</v>
      </c>
      <c r="AG167" s="20">
        <v>0.1027781938136868</v>
      </c>
      <c r="AH167" s="20">
        <v>0.1261010043239767</v>
      </c>
      <c r="AI167" s="20">
        <v>0.2144936227119249</v>
      </c>
      <c r="AJ167" s="20">
        <v>0.2524266695627288</v>
      </c>
      <c r="AK167" s="20">
        <v>0.2661646138970985</v>
      </c>
      <c r="AL167" s="20">
        <v>0.13883961468821171</v>
      </c>
      <c r="AM167" s="20">
        <v>0.20306096471549609</v>
      </c>
      <c r="AO167" s="20">
        <v>0.21750549015274731</v>
      </c>
      <c r="AP167" s="20">
        <v>5.8610259917762038E-2</v>
      </c>
      <c r="AQ167" s="20">
        <v>0.1560975469178188</v>
      </c>
      <c r="AR167" s="20">
        <v>0.18855865622645779</v>
      </c>
      <c r="AS167" s="20">
        <v>0.27286611959150292</v>
      </c>
      <c r="AT167" s="20">
        <v>0.22164151281687841</v>
      </c>
      <c r="AU167" s="20">
        <v>0.19659920462738051</v>
      </c>
      <c r="AV167" s="20">
        <v>0.1350895736403202</v>
      </c>
      <c r="AW167" s="20">
        <v>0.227627095518221</v>
      </c>
    </row>
    <row r="168" spans="2:49" x14ac:dyDescent="0.35">
      <c r="B168" s="19" t="s">
        <v>97</v>
      </c>
      <c r="C168" s="20">
        <v>0.26443236374272611</v>
      </c>
      <c r="D168" s="20">
        <v>0.23975286506730001</v>
      </c>
      <c r="E168" s="20">
        <v>0.28838369102161732</v>
      </c>
      <c r="G168" s="20">
        <v>0.27738633285643788</v>
      </c>
      <c r="H168" s="20">
        <v>0.26203268380662093</v>
      </c>
      <c r="I168" s="20">
        <v>0.26671894447144667</v>
      </c>
      <c r="J168" s="20">
        <v>0.24507362597418639</v>
      </c>
      <c r="K168" s="20">
        <v>0.27235333141723073</v>
      </c>
      <c r="L168" s="20">
        <v>0.26619869886887743</v>
      </c>
      <c r="N168" s="20">
        <v>0.26419294505333829</v>
      </c>
      <c r="O168" s="20">
        <v>0.31654861352635988</v>
      </c>
      <c r="P168" s="20">
        <v>0.1821828051020935</v>
      </c>
      <c r="Q168" s="20">
        <v>0.28448993011346141</v>
      </c>
      <c r="R168" s="20">
        <v>0.18873666854522009</v>
      </c>
      <c r="S168" s="20">
        <v>0.28521085912451521</v>
      </c>
      <c r="T168" s="20">
        <v>0.24289516857869531</v>
      </c>
      <c r="U168" s="20">
        <v>0.29895537376128078</v>
      </c>
      <c r="V168" s="20">
        <v>0.26585753034478588</v>
      </c>
      <c r="W168" s="20">
        <v>0.29819820686967652</v>
      </c>
      <c r="X168" s="20">
        <v>0.27107988472532302</v>
      </c>
      <c r="Y168" s="20">
        <v>0.28368074283108541</v>
      </c>
      <c r="AA168" s="20">
        <v>0.25121617227484822</v>
      </c>
      <c r="AB168" s="20">
        <v>0.26632976957122823</v>
      </c>
      <c r="AC168" s="20">
        <v>0.26303565491818259</v>
      </c>
      <c r="AD168" s="20">
        <v>0.27747876935316967</v>
      </c>
      <c r="AF168" s="20">
        <v>0.29340713706531391</v>
      </c>
      <c r="AG168" s="20">
        <v>0.22040578245633291</v>
      </c>
      <c r="AH168" s="20">
        <v>0.31020781516605678</v>
      </c>
      <c r="AI168" s="20">
        <v>0.21994257266861661</v>
      </c>
      <c r="AJ168" s="20">
        <v>0.23391158163781031</v>
      </c>
      <c r="AK168" s="20">
        <v>0.32141526887791227</v>
      </c>
      <c r="AL168" s="20">
        <v>0.45161969276186131</v>
      </c>
      <c r="AM168" s="20">
        <v>0.30723511883046523</v>
      </c>
      <c r="AO168" s="20">
        <v>0.30707018700233779</v>
      </c>
      <c r="AP168" s="20">
        <v>0.197210749094335</v>
      </c>
      <c r="AQ168" s="20">
        <v>0.27020121542476772</v>
      </c>
      <c r="AR168" s="20">
        <v>0.2873485914737966</v>
      </c>
      <c r="AS168" s="20">
        <v>0.2265863193563436</v>
      </c>
      <c r="AT168" s="20">
        <v>0.35814137506439009</v>
      </c>
      <c r="AU168" s="20">
        <v>0.37441529277578472</v>
      </c>
      <c r="AV168" s="20">
        <v>0.40136000083454088</v>
      </c>
      <c r="AW168" s="20">
        <v>0.20605366943206549</v>
      </c>
    </row>
    <row r="169" spans="2:49" x14ac:dyDescent="0.35">
      <c r="B169" s="19" t="s">
        <v>98</v>
      </c>
      <c r="C169" s="20">
        <v>0.3647760260718762</v>
      </c>
      <c r="D169" s="20">
        <v>0.37965887025315093</v>
      </c>
      <c r="E169" s="20">
        <v>0.3514566101993008</v>
      </c>
      <c r="G169" s="20">
        <v>0.40002234771110762</v>
      </c>
      <c r="H169" s="20">
        <v>0.35863284271976897</v>
      </c>
      <c r="I169" s="20">
        <v>0.3600568106254099</v>
      </c>
      <c r="J169" s="20">
        <v>0.38761422918755828</v>
      </c>
      <c r="K169" s="20">
        <v>0.32791437271838592</v>
      </c>
      <c r="L169" s="20">
        <v>0.35662576414317282</v>
      </c>
      <c r="N169" s="20">
        <v>0.32144953293537609</v>
      </c>
      <c r="O169" s="20">
        <v>0.35279181379451008</v>
      </c>
      <c r="P169" s="20">
        <v>0.35901918268862248</v>
      </c>
      <c r="Q169" s="20">
        <v>0.36595772355317913</v>
      </c>
      <c r="R169" s="20">
        <v>0.46460754611052107</v>
      </c>
      <c r="S169" s="20">
        <v>0.38211435407533778</v>
      </c>
      <c r="T169" s="20">
        <v>0.34813622052702359</v>
      </c>
      <c r="U169" s="20">
        <v>0.36253570497401988</v>
      </c>
      <c r="V169" s="20">
        <v>0.36830115178471617</v>
      </c>
      <c r="W169" s="20">
        <v>0.36028021127513687</v>
      </c>
      <c r="X169" s="20">
        <v>0.3680371689578979</v>
      </c>
      <c r="Y169" s="20">
        <v>0.29063453481822538</v>
      </c>
      <c r="AA169" s="20">
        <v>0.36775271440945678</v>
      </c>
      <c r="AB169" s="20">
        <v>0.38138556899362891</v>
      </c>
      <c r="AC169" s="20">
        <v>0.37417896917639148</v>
      </c>
      <c r="AD169" s="20">
        <v>0.33617065131596108</v>
      </c>
      <c r="AF169" s="20">
        <v>0.30930045710600979</v>
      </c>
      <c r="AG169" s="20">
        <v>0.46882011472950019</v>
      </c>
      <c r="AH169" s="20">
        <v>0.4468056919034345</v>
      </c>
      <c r="AI169" s="20">
        <v>0.47312346042402709</v>
      </c>
      <c r="AJ169" s="20">
        <v>0.1621889051710379</v>
      </c>
      <c r="AK169" s="20">
        <v>0.20295426378461881</v>
      </c>
      <c r="AL169" s="20">
        <v>0.1902413424360111</v>
      </c>
      <c r="AM169" s="20">
        <v>0.3490572494955449</v>
      </c>
      <c r="AO169" s="20">
        <v>0.31638124651023219</v>
      </c>
      <c r="AP169" s="20">
        <v>0.50805103126860407</v>
      </c>
      <c r="AQ169" s="20">
        <v>0.45170702552687841</v>
      </c>
      <c r="AR169" s="20">
        <v>0.37086708146630359</v>
      </c>
      <c r="AS169" s="20">
        <v>0.2319796069807048</v>
      </c>
      <c r="AT169" s="20">
        <v>0.22237548217865821</v>
      </c>
      <c r="AU169" s="20">
        <v>0.32764950283290822</v>
      </c>
      <c r="AV169" s="20">
        <v>0.36914790998849839</v>
      </c>
      <c r="AW169" s="20">
        <v>0.3367312299528849</v>
      </c>
    </row>
    <row r="170" spans="2:49" x14ac:dyDescent="0.35">
      <c r="B170" s="19" t="s">
        <v>99</v>
      </c>
      <c r="C170" s="20">
        <v>0.1125789627386713</v>
      </c>
      <c r="D170" s="20">
        <v>0.1181625207398142</v>
      </c>
      <c r="E170" s="20">
        <v>0.1068351249697071</v>
      </c>
      <c r="G170" s="20">
        <v>5.6450393203772903E-2</v>
      </c>
      <c r="H170" s="20">
        <v>0.15205653811822301</v>
      </c>
      <c r="I170" s="20">
        <v>0.1147856781238961</v>
      </c>
      <c r="J170" s="20">
        <v>8.6977608323950614E-2</v>
      </c>
      <c r="K170" s="20">
        <v>0.12616294690915439</v>
      </c>
      <c r="L170" s="20">
        <v>0.12747688485167821</v>
      </c>
      <c r="N170" s="20">
        <v>0.1231532439912833</v>
      </c>
      <c r="O170" s="20">
        <v>7.0725988983688551E-2</v>
      </c>
      <c r="P170" s="20">
        <v>9.3589729608130265E-2</v>
      </c>
      <c r="Q170" s="20">
        <v>5.4767782415327412E-2</v>
      </c>
      <c r="R170" s="20">
        <v>0.1381211504207521</v>
      </c>
      <c r="S170" s="20">
        <v>0.1269797617713577</v>
      </c>
      <c r="T170" s="20">
        <v>0.1200118534247302</v>
      </c>
      <c r="U170" s="20">
        <v>0.10793800354733769</v>
      </c>
      <c r="V170" s="20">
        <v>0.13105914744176461</v>
      </c>
      <c r="W170" s="20">
        <v>8.3112422336530059E-2</v>
      </c>
      <c r="X170" s="20">
        <v>0.10091826181169231</v>
      </c>
      <c r="Y170" s="20">
        <v>0.13145549226207759</v>
      </c>
      <c r="AA170" s="20">
        <v>0.14297195567603779</v>
      </c>
      <c r="AB170" s="20">
        <v>0.120998050802405</v>
      </c>
      <c r="AC170" s="20">
        <v>8.5429233214309439E-2</v>
      </c>
      <c r="AD170" s="20">
        <v>9.5674311045143831E-2</v>
      </c>
      <c r="AF170" s="20">
        <v>6.8840059209672205E-2</v>
      </c>
      <c r="AG170" s="20">
        <v>0.18720655946074349</v>
      </c>
      <c r="AH170" s="20">
        <v>9.3711427975520414E-2</v>
      </c>
      <c r="AI170" s="20">
        <v>4.3463362542594627E-2</v>
      </c>
      <c r="AJ170" s="20">
        <v>8.2152866344588599E-2</v>
      </c>
      <c r="AK170" s="20">
        <v>0.14946462174241801</v>
      </c>
      <c r="AL170" s="20">
        <v>0.13532892542060479</v>
      </c>
      <c r="AM170" s="20">
        <v>5.9367119135902278E-2</v>
      </c>
      <c r="AO170" s="20">
        <v>7.4674167626706797E-2</v>
      </c>
      <c r="AP170" s="20">
        <v>0.23065920698439391</v>
      </c>
      <c r="AQ170" s="20">
        <v>6.9873418510806334E-2</v>
      </c>
      <c r="AR170" s="20">
        <v>0.1031605185865732</v>
      </c>
      <c r="AS170" s="20">
        <v>6.532577598518359E-2</v>
      </c>
      <c r="AT170" s="20">
        <v>0.14401640426390561</v>
      </c>
      <c r="AU170" s="20">
        <v>3.2039448890216642E-2</v>
      </c>
      <c r="AV170" s="20">
        <v>5.1837315652966919E-2</v>
      </c>
      <c r="AW170" s="20">
        <v>5.6598149009237833E-2</v>
      </c>
    </row>
    <row r="172" spans="2:49" ht="58" x14ac:dyDescent="0.35">
      <c r="B172" s="17" t="s">
        <v>106</v>
      </c>
    </row>
    <row r="173" spans="2:49" x14ac:dyDescent="0.35">
      <c r="B173" s="18" t="s">
        <v>16</v>
      </c>
    </row>
    <row r="174" spans="2:49" x14ac:dyDescent="0.35">
      <c r="B174" s="19" t="s">
        <v>95</v>
      </c>
      <c r="C174" s="20">
        <v>6.7675875171056291E-2</v>
      </c>
      <c r="D174" s="20">
        <v>8.695522567279855E-2</v>
      </c>
      <c r="E174" s="20">
        <v>4.9158642661119557E-2</v>
      </c>
      <c r="G174" s="20">
        <v>3.745124844715348E-2</v>
      </c>
      <c r="H174" s="20">
        <v>3.4463693856896509E-2</v>
      </c>
      <c r="I174" s="20">
        <v>6.6116251251926883E-2</v>
      </c>
      <c r="J174" s="20">
        <v>0.10332423719300531</v>
      </c>
      <c r="K174" s="20">
        <v>8.5366977928032953E-2</v>
      </c>
      <c r="L174" s="20">
        <v>7.5320282968639463E-2</v>
      </c>
      <c r="N174" s="20">
        <v>8.8377376625370485E-2</v>
      </c>
      <c r="O174" s="20">
        <v>8.4822200736540565E-2</v>
      </c>
      <c r="P174" s="20">
        <v>6.2480779989947437E-2</v>
      </c>
      <c r="Q174" s="20">
        <v>7.0723348240238473E-2</v>
      </c>
      <c r="R174" s="20">
        <v>7.0740887370333586E-2</v>
      </c>
      <c r="S174" s="20">
        <v>4.5258080790611853E-2</v>
      </c>
      <c r="T174" s="20">
        <v>7.2516854451948456E-2</v>
      </c>
      <c r="U174" s="20">
        <v>7.0350934399917284E-2</v>
      </c>
      <c r="V174" s="20">
        <v>4.6463423790328813E-2</v>
      </c>
      <c r="W174" s="20">
        <v>8.4301759459388476E-2</v>
      </c>
      <c r="X174" s="20">
        <v>5.5697079023147529E-2</v>
      </c>
      <c r="Y174" s="20">
        <v>7.2115669308983429E-2</v>
      </c>
      <c r="AA174" s="20">
        <v>5.8522259725793217E-2</v>
      </c>
      <c r="AB174" s="20">
        <v>5.0841545305467528E-2</v>
      </c>
      <c r="AC174" s="20">
        <v>9.5996151101953905E-2</v>
      </c>
      <c r="AD174" s="20">
        <v>7.0652699044732939E-2</v>
      </c>
      <c r="AF174" s="20">
        <v>8.0350972596478609E-2</v>
      </c>
      <c r="AG174" s="20">
        <v>1.612562419669511E-2</v>
      </c>
      <c r="AH174" s="20">
        <v>1.6071239558900451E-2</v>
      </c>
      <c r="AI174" s="20">
        <v>2.8876806082502551E-2</v>
      </c>
      <c r="AJ174" s="20">
        <v>0.2378927833647331</v>
      </c>
      <c r="AK174" s="20">
        <v>4.6561919424892018E-2</v>
      </c>
      <c r="AL174" s="20">
        <v>8.3373579928817221E-2</v>
      </c>
      <c r="AM174" s="20">
        <v>6.1982251893211923E-2</v>
      </c>
      <c r="AO174" s="20">
        <v>5.4969146684522317E-2</v>
      </c>
      <c r="AP174" s="20">
        <v>2.0588565133418221E-3</v>
      </c>
      <c r="AQ174" s="20">
        <v>2.0342427938307039E-2</v>
      </c>
      <c r="AR174" s="20">
        <v>2.3290464018337259E-2</v>
      </c>
      <c r="AS174" s="20">
        <v>0.17646616954249661</v>
      </c>
      <c r="AT174" s="20">
        <v>7.4041433265235448E-2</v>
      </c>
      <c r="AU174" s="20">
        <v>6.8232451824132234E-2</v>
      </c>
      <c r="AV174" s="20">
        <v>4.3048814879050483E-2</v>
      </c>
      <c r="AW174" s="20">
        <v>0.17302795160410411</v>
      </c>
    </row>
    <row r="175" spans="2:49" x14ac:dyDescent="0.35">
      <c r="B175" s="19" t="s">
        <v>96</v>
      </c>
      <c r="C175" s="20">
        <v>0.11846854528571819</v>
      </c>
      <c r="D175" s="20">
        <v>0.12310762843448141</v>
      </c>
      <c r="E175" s="20">
        <v>0.1145848930265653</v>
      </c>
      <c r="G175" s="20">
        <v>0.14927118920688109</v>
      </c>
      <c r="H175" s="20">
        <v>0.1405014358652352</v>
      </c>
      <c r="I175" s="20">
        <v>0.1294693267801876</v>
      </c>
      <c r="J175" s="20">
        <v>0.13044961433627189</v>
      </c>
      <c r="K175" s="20">
        <v>0.1188278871222482</v>
      </c>
      <c r="L175" s="20">
        <v>6.1272980402485883E-2</v>
      </c>
      <c r="N175" s="20">
        <v>0.122687445388419</v>
      </c>
      <c r="O175" s="20">
        <v>0.1534458262566889</v>
      </c>
      <c r="P175" s="20">
        <v>0.1352048551975025</v>
      </c>
      <c r="Q175" s="20">
        <v>0.1175356667471948</v>
      </c>
      <c r="R175" s="20">
        <v>7.4396761092824754E-2</v>
      </c>
      <c r="S175" s="20">
        <v>0.13460622384774279</v>
      </c>
      <c r="T175" s="20">
        <v>0.10206060077479991</v>
      </c>
      <c r="U175" s="20">
        <v>0.119290894338675</v>
      </c>
      <c r="V175" s="20">
        <v>0.136181192425161</v>
      </c>
      <c r="W175" s="20">
        <v>0.11248698018228841</v>
      </c>
      <c r="X175" s="20">
        <v>0.12027462554575601</v>
      </c>
      <c r="Y175" s="20">
        <v>0.1246315488858115</v>
      </c>
      <c r="AA175" s="20">
        <v>9.3420503882896772E-2</v>
      </c>
      <c r="AB175" s="20">
        <v>0.1143667143114299</v>
      </c>
      <c r="AC175" s="20">
        <v>0.12908969882070931</v>
      </c>
      <c r="AD175" s="20">
        <v>0.1401848630785987</v>
      </c>
      <c r="AF175" s="20">
        <v>0.1130417773671044</v>
      </c>
      <c r="AG175" s="20">
        <v>7.7165855954148529E-2</v>
      </c>
      <c r="AH175" s="20">
        <v>8.676239501511554E-2</v>
      </c>
      <c r="AI175" s="20">
        <v>0.108384408016517</v>
      </c>
      <c r="AJ175" s="20">
        <v>0.2044851927128116</v>
      </c>
      <c r="AK175" s="20">
        <v>0.1198265821416299</v>
      </c>
      <c r="AL175" s="20">
        <v>0.14029702456900531</v>
      </c>
      <c r="AM175" s="20">
        <v>0.14818607382376239</v>
      </c>
      <c r="AO175" s="20">
        <v>0.1182955428944177</v>
      </c>
      <c r="AP175" s="20">
        <v>5.4783470261038192E-2</v>
      </c>
      <c r="AQ175" s="20">
        <v>0.12108572243474069</v>
      </c>
      <c r="AR175" s="20">
        <v>0.1063855698635872</v>
      </c>
      <c r="AS175" s="20">
        <v>0.19089184153945279</v>
      </c>
      <c r="AT175" s="20">
        <v>0.12917801104341611</v>
      </c>
      <c r="AU175" s="20">
        <v>0.16242986610690691</v>
      </c>
      <c r="AV175" s="20">
        <v>9.1831568261114715E-2</v>
      </c>
      <c r="AW175" s="20">
        <v>0.14624856381470711</v>
      </c>
    </row>
    <row r="176" spans="2:49" x14ac:dyDescent="0.35">
      <c r="B176" s="19" t="s">
        <v>97</v>
      </c>
      <c r="C176" s="20">
        <v>0.28270751385539022</v>
      </c>
      <c r="D176" s="20">
        <v>0.2492918975685936</v>
      </c>
      <c r="E176" s="20">
        <v>0.31310719054004538</v>
      </c>
      <c r="G176" s="20">
        <v>0.28484461907011038</v>
      </c>
      <c r="H176" s="20">
        <v>0.26507342731711669</v>
      </c>
      <c r="I176" s="20">
        <v>0.31841578303585139</v>
      </c>
      <c r="J176" s="20">
        <v>0.24251506081071891</v>
      </c>
      <c r="K176" s="20">
        <v>0.28531895594011142</v>
      </c>
      <c r="L176" s="20">
        <v>0.29739612570089108</v>
      </c>
      <c r="N176" s="20">
        <v>0.27121125998376638</v>
      </c>
      <c r="O176" s="20">
        <v>0.38700927848212319</v>
      </c>
      <c r="P176" s="20">
        <v>0.32803128540449811</v>
      </c>
      <c r="Q176" s="20">
        <v>0.2961915481773249</v>
      </c>
      <c r="R176" s="20">
        <v>0.20909964445439991</v>
      </c>
      <c r="S176" s="20">
        <v>0.30751049365721728</v>
      </c>
      <c r="T176" s="20">
        <v>0.2952207781269568</v>
      </c>
      <c r="U176" s="20">
        <v>0.28096175786791883</v>
      </c>
      <c r="V176" s="20">
        <v>0.26707309005337909</v>
      </c>
      <c r="W176" s="20">
        <v>0.30023681523288143</v>
      </c>
      <c r="X176" s="20">
        <v>0.27352945913253301</v>
      </c>
      <c r="Y176" s="20">
        <v>0.29503647646023168</v>
      </c>
      <c r="AA176" s="20">
        <v>0.25892265256216179</v>
      </c>
      <c r="AB176" s="20">
        <v>0.28977642032463952</v>
      </c>
      <c r="AC176" s="20">
        <v>0.26574213947015668</v>
      </c>
      <c r="AD176" s="20">
        <v>0.31800058510727852</v>
      </c>
      <c r="AF176" s="20">
        <v>0.29554304313476298</v>
      </c>
      <c r="AG176" s="20">
        <v>0.22458729560066759</v>
      </c>
      <c r="AH176" s="20">
        <v>0.34664630104417449</v>
      </c>
      <c r="AI176" s="20">
        <v>0.30463874649648082</v>
      </c>
      <c r="AJ176" s="20">
        <v>0.25487489141655578</v>
      </c>
      <c r="AK176" s="20">
        <v>0.3128977041708671</v>
      </c>
      <c r="AL176" s="20">
        <v>0.4998062194435508</v>
      </c>
      <c r="AM176" s="20">
        <v>0.33867008241707619</v>
      </c>
      <c r="AO176" s="20">
        <v>0.3013810611345889</v>
      </c>
      <c r="AP176" s="20">
        <v>0.1838265614585548</v>
      </c>
      <c r="AQ176" s="20">
        <v>0.29006254151057431</v>
      </c>
      <c r="AR176" s="20">
        <v>0.29798269330422628</v>
      </c>
      <c r="AS176" s="20">
        <v>0.27090073449188778</v>
      </c>
      <c r="AT176" s="20">
        <v>0.30182778270111421</v>
      </c>
      <c r="AU176" s="20">
        <v>0.45789012015303249</v>
      </c>
      <c r="AV176" s="20">
        <v>0.45841579681746469</v>
      </c>
      <c r="AW176" s="20">
        <v>0.29626336638915779</v>
      </c>
    </row>
    <row r="177" spans="2:49" x14ac:dyDescent="0.35">
      <c r="B177" s="19" t="s">
        <v>98</v>
      </c>
      <c r="C177" s="20">
        <v>0.390444486101856</v>
      </c>
      <c r="D177" s="20">
        <v>0.39559883028465859</v>
      </c>
      <c r="E177" s="20">
        <v>0.38680387406625338</v>
      </c>
      <c r="G177" s="20">
        <v>0.44260863196316419</v>
      </c>
      <c r="H177" s="20">
        <v>0.39432840996322988</v>
      </c>
      <c r="I177" s="20">
        <v>0.36680523839109741</v>
      </c>
      <c r="J177" s="20">
        <v>0.38789384699184942</v>
      </c>
      <c r="K177" s="20">
        <v>0.36837727415979382</v>
      </c>
      <c r="L177" s="20">
        <v>0.38870984089019028</v>
      </c>
      <c r="N177" s="20">
        <v>0.39291159876084869</v>
      </c>
      <c r="O177" s="20">
        <v>0.2991405316678426</v>
      </c>
      <c r="P177" s="20">
        <v>0.38703356754522772</v>
      </c>
      <c r="Q177" s="20">
        <v>0.39542752291422611</v>
      </c>
      <c r="R177" s="20">
        <v>0.46449044904134168</v>
      </c>
      <c r="S177" s="20">
        <v>0.3529714740909477</v>
      </c>
      <c r="T177" s="20">
        <v>0.37158951386593808</v>
      </c>
      <c r="U177" s="20">
        <v>0.44085143723783099</v>
      </c>
      <c r="V177" s="20">
        <v>0.3672162655784772</v>
      </c>
      <c r="W177" s="20">
        <v>0.39666239900114142</v>
      </c>
      <c r="X177" s="20">
        <v>0.4114754080647548</v>
      </c>
      <c r="Y177" s="20">
        <v>0.33382010658746508</v>
      </c>
      <c r="AA177" s="20">
        <v>0.39792187552166869</v>
      </c>
      <c r="AB177" s="20">
        <v>0.40614101525805157</v>
      </c>
      <c r="AC177" s="20">
        <v>0.40046506199314852</v>
      </c>
      <c r="AD177" s="20">
        <v>0.35397005993735531</v>
      </c>
      <c r="AF177" s="20">
        <v>0.39914383205089371</v>
      </c>
      <c r="AG177" s="20">
        <v>0.449290701645642</v>
      </c>
      <c r="AH177" s="20">
        <v>0.38831759158555768</v>
      </c>
      <c r="AI177" s="20">
        <v>0.45750490467496951</v>
      </c>
      <c r="AJ177" s="20">
        <v>0.2191169279016959</v>
      </c>
      <c r="AK177" s="20">
        <v>0.38231004547016439</v>
      </c>
      <c r="AL177" s="20">
        <v>0.18947333951951251</v>
      </c>
      <c r="AM177" s="20">
        <v>0.39771284482219149</v>
      </c>
      <c r="AO177" s="20">
        <v>0.41177575742698042</v>
      </c>
      <c r="AP177" s="20">
        <v>0.49126799868160709</v>
      </c>
      <c r="AQ177" s="20">
        <v>0.42994730759294247</v>
      </c>
      <c r="AR177" s="20">
        <v>0.442801183376824</v>
      </c>
      <c r="AS177" s="20">
        <v>0.28323828643518362</v>
      </c>
      <c r="AT177" s="20">
        <v>0.37409788427866941</v>
      </c>
      <c r="AU177" s="20">
        <v>0.25919713815680429</v>
      </c>
      <c r="AV177" s="20">
        <v>0.32244528085056612</v>
      </c>
      <c r="AW177" s="20">
        <v>0.34241099766490529</v>
      </c>
    </row>
    <row r="178" spans="2:49" x14ac:dyDescent="0.35">
      <c r="B178" s="19" t="s">
        <v>99</v>
      </c>
      <c r="C178" s="20">
        <v>0.14070357958597929</v>
      </c>
      <c r="D178" s="20">
        <v>0.14504641803946769</v>
      </c>
      <c r="E178" s="20">
        <v>0.13634539970601611</v>
      </c>
      <c r="G178" s="20">
        <v>8.5824311312690929E-2</v>
      </c>
      <c r="H178" s="20">
        <v>0.16563303299752161</v>
      </c>
      <c r="I178" s="20">
        <v>0.1191934005409367</v>
      </c>
      <c r="J178" s="20">
        <v>0.13581724066815451</v>
      </c>
      <c r="K178" s="20">
        <v>0.14210890484981381</v>
      </c>
      <c r="L178" s="20">
        <v>0.17730077003779321</v>
      </c>
      <c r="N178" s="20">
        <v>0.1248123192415953</v>
      </c>
      <c r="O178" s="20">
        <v>7.558216285680476E-2</v>
      </c>
      <c r="P178" s="20">
        <v>8.7249511862824147E-2</v>
      </c>
      <c r="Q178" s="20">
        <v>0.1201219139210158</v>
      </c>
      <c r="R178" s="20">
        <v>0.18127225804110009</v>
      </c>
      <c r="S178" s="20">
        <v>0.15965372761348021</v>
      </c>
      <c r="T178" s="20">
        <v>0.1586122527803569</v>
      </c>
      <c r="U178" s="20">
        <v>8.8544976155657928E-2</v>
      </c>
      <c r="V178" s="20">
        <v>0.18306602815265391</v>
      </c>
      <c r="W178" s="20">
        <v>0.1063120461243004</v>
      </c>
      <c r="X178" s="20">
        <v>0.13902342823380881</v>
      </c>
      <c r="Y178" s="20">
        <v>0.17439619875750839</v>
      </c>
      <c r="AA178" s="20">
        <v>0.19121270830747961</v>
      </c>
      <c r="AB178" s="20">
        <v>0.13887430480041141</v>
      </c>
      <c r="AC178" s="20">
        <v>0.1087069486140317</v>
      </c>
      <c r="AD178" s="20">
        <v>0.1171917928320346</v>
      </c>
      <c r="AF178" s="20">
        <v>0.1119203748507603</v>
      </c>
      <c r="AG178" s="20">
        <v>0.2328305226028469</v>
      </c>
      <c r="AH178" s="20">
        <v>0.16220247279625161</v>
      </c>
      <c r="AI178" s="20">
        <v>0.1005951347295302</v>
      </c>
      <c r="AJ178" s="20">
        <v>8.3630204604203617E-2</v>
      </c>
      <c r="AK178" s="20">
        <v>0.13840374879244649</v>
      </c>
      <c r="AL178" s="20">
        <v>8.7049836539114148E-2</v>
      </c>
      <c r="AM178" s="20">
        <v>5.3448747043758058E-2</v>
      </c>
      <c r="AO178" s="20">
        <v>0.1135784918594907</v>
      </c>
      <c r="AP178" s="20">
        <v>0.26806311308545822</v>
      </c>
      <c r="AQ178" s="20">
        <v>0.1385620005234354</v>
      </c>
      <c r="AR178" s="20">
        <v>0.1295400894370253</v>
      </c>
      <c r="AS178" s="20">
        <v>7.8502967990979153E-2</v>
      </c>
      <c r="AT178" s="20">
        <v>0.120854888711565</v>
      </c>
      <c r="AU178" s="20">
        <v>5.2250423759124011E-2</v>
      </c>
      <c r="AV178" s="20">
        <v>8.4258539191804011E-2</v>
      </c>
      <c r="AW178" s="20">
        <v>4.20491205271257E-2</v>
      </c>
    </row>
    <row r="180" spans="2:49" ht="101.5" x14ac:dyDescent="0.35">
      <c r="B180" s="17" t="s">
        <v>107</v>
      </c>
    </row>
    <row r="181" spans="2:49" x14ac:dyDescent="0.35">
      <c r="B181" s="18" t="s">
        <v>16</v>
      </c>
    </row>
    <row r="182" spans="2:49" ht="58" x14ac:dyDescent="0.35">
      <c r="B182" s="19" t="s">
        <v>108</v>
      </c>
      <c r="C182" s="20">
        <v>0.5513997049185323</v>
      </c>
      <c r="D182" s="20">
        <v>0.56796246958549745</v>
      </c>
      <c r="E182" s="20">
        <v>0.53592103658732493</v>
      </c>
      <c r="G182" s="20">
        <v>0.51708287241396733</v>
      </c>
      <c r="H182" s="20">
        <v>0.58392377958236763</v>
      </c>
      <c r="I182" s="20">
        <v>0.50726481051760108</v>
      </c>
      <c r="J182" s="20">
        <v>0.56677762780587282</v>
      </c>
      <c r="K182" s="20">
        <v>0.56230512248393705</v>
      </c>
      <c r="L182" s="20">
        <v>0.56370383613262465</v>
      </c>
      <c r="N182" s="20">
        <v>0.63941040555582729</v>
      </c>
      <c r="O182" s="20">
        <v>0.58695821545728899</v>
      </c>
      <c r="P182" s="20">
        <v>0.52752092704941256</v>
      </c>
      <c r="Q182" s="20">
        <v>0.54198004653536713</v>
      </c>
      <c r="R182" s="20">
        <v>0.51687792011237943</v>
      </c>
      <c r="S182" s="20">
        <v>0.4925494681788658</v>
      </c>
      <c r="T182" s="20">
        <v>0.5361841670019416</v>
      </c>
      <c r="U182" s="20">
        <v>0.54059837378334408</v>
      </c>
      <c r="V182" s="20">
        <v>0.56603731697045323</v>
      </c>
      <c r="W182" s="20">
        <v>0.59516310017857399</v>
      </c>
      <c r="X182" s="20">
        <v>0.54303007044900242</v>
      </c>
      <c r="Y182" s="20">
        <v>0.50752867234514765</v>
      </c>
      <c r="AA182" s="20">
        <v>0.5455593872711324</v>
      </c>
      <c r="AB182" s="20">
        <v>0.50255335557302461</v>
      </c>
      <c r="AC182" s="20">
        <v>0.59718415693400462</v>
      </c>
      <c r="AD182" s="20">
        <v>0.56870354364531228</v>
      </c>
      <c r="AF182" s="20">
        <v>0.70008192811600201</v>
      </c>
      <c r="AG182" s="20">
        <v>0.42301391153754669</v>
      </c>
      <c r="AH182" s="20">
        <v>0.48374104681968999</v>
      </c>
      <c r="AI182" s="20">
        <v>0.48775527110632699</v>
      </c>
      <c r="AJ182" s="20">
        <v>0.8100006051439983</v>
      </c>
      <c r="AK182" s="20">
        <v>0.64208056857623996</v>
      </c>
      <c r="AL182" s="20">
        <v>0.42232587748106493</v>
      </c>
      <c r="AM182" s="20">
        <v>0.51351532840483238</v>
      </c>
      <c r="AO182" s="20">
        <v>0.6676809871100603</v>
      </c>
      <c r="AP182" s="20">
        <v>0.37275185288477458</v>
      </c>
      <c r="AQ182" s="20">
        <v>0.42129884154637948</v>
      </c>
      <c r="AR182" s="20">
        <v>0.46295559835565447</v>
      </c>
      <c r="AS182" s="20">
        <v>0.80982365351079588</v>
      </c>
      <c r="AT182" s="20">
        <v>0.59074010224991214</v>
      </c>
      <c r="AU182" s="20">
        <v>0.4316691999667055</v>
      </c>
      <c r="AV182" s="20">
        <v>0.44878956373473089</v>
      </c>
      <c r="AW182" s="20">
        <v>0.59648842793472967</v>
      </c>
    </row>
    <row r="183" spans="2:49" ht="58" x14ac:dyDescent="0.35">
      <c r="B183" s="19" t="s">
        <v>109</v>
      </c>
      <c r="C183" s="20">
        <v>0.32787677477464938</v>
      </c>
      <c r="D183" s="20">
        <v>0.35708260056262431</v>
      </c>
      <c r="E183" s="20">
        <v>0.30031253516723999</v>
      </c>
      <c r="G183" s="20">
        <v>0.33466668680445122</v>
      </c>
      <c r="H183" s="20">
        <v>0.29498032523924678</v>
      </c>
      <c r="I183" s="20">
        <v>0.32042378349075251</v>
      </c>
      <c r="J183" s="20">
        <v>0.31898323228953068</v>
      </c>
      <c r="K183" s="20">
        <v>0.34955478578499072</v>
      </c>
      <c r="L183" s="20">
        <v>0.34868737181098569</v>
      </c>
      <c r="N183" s="20">
        <v>0.27039116290252702</v>
      </c>
      <c r="O183" s="20">
        <v>0.25099998189441508</v>
      </c>
      <c r="P183" s="20">
        <v>0.3452061396217434</v>
      </c>
      <c r="Q183" s="20">
        <v>0.28620755867385439</v>
      </c>
      <c r="R183" s="20">
        <v>0.36150863495896213</v>
      </c>
      <c r="S183" s="20">
        <v>0.3332391794977409</v>
      </c>
      <c r="T183" s="20">
        <v>0.37661833519826721</v>
      </c>
      <c r="U183" s="20">
        <v>0.35386622872573242</v>
      </c>
      <c r="V183" s="20">
        <v>0.32144079784145407</v>
      </c>
      <c r="W183" s="20">
        <v>0.27948290430894362</v>
      </c>
      <c r="X183" s="20">
        <v>0.33430446138715958</v>
      </c>
      <c r="Y183" s="20">
        <v>0.38439638024470069</v>
      </c>
      <c r="AA183" s="20">
        <v>0.36727706393090981</v>
      </c>
      <c r="AB183" s="20">
        <v>0.35458665794664967</v>
      </c>
      <c r="AC183" s="20">
        <v>0.28385148448033221</v>
      </c>
      <c r="AD183" s="20">
        <v>0.29492911889428441</v>
      </c>
      <c r="AF183" s="20">
        <v>0.2292252162141129</v>
      </c>
      <c r="AG183" s="20">
        <v>0.47654632212165282</v>
      </c>
      <c r="AH183" s="20">
        <v>0.39838079329040521</v>
      </c>
      <c r="AI183" s="20">
        <v>0.36693855757728377</v>
      </c>
      <c r="AJ183" s="20">
        <v>0.134473465690684</v>
      </c>
      <c r="AK183" s="20">
        <v>0.30435794758889562</v>
      </c>
      <c r="AL183" s="20">
        <v>0.1330357525167479</v>
      </c>
      <c r="AM183" s="20">
        <v>0.27101755485162038</v>
      </c>
      <c r="AO183" s="20">
        <v>0.24905949655048959</v>
      </c>
      <c r="AP183" s="20">
        <v>0.54527694043846886</v>
      </c>
      <c r="AQ183" s="20">
        <v>0.45683853208526992</v>
      </c>
      <c r="AR183" s="20">
        <v>0.3837183172917511</v>
      </c>
      <c r="AS183" s="20">
        <v>0.12592473787728831</v>
      </c>
      <c r="AT183" s="20">
        <v>0.30840777925530899</v>
      </c>
      <c r="AU183" s="20">
        <v>0.24633621059272959</v>
      </c>
      <c r="AV183" s="20">
        <v>0.25900596032990708</v>
      </c>
      <c r="AW183" s="20">
        <v>0.22090930662307709</v>
      </c>
    </row>
    <row r="184" spans="2:49" x14ac:dyDescent="0.35">
      <c r="B184" s="19" t="s">
        <v>86</v>
      </c>
      <c r="C184" s="20">
        <v>0.1207235203068184</v>
      </c>
      <c r="D184" s="20">
        <v>7.4954929851878224E-2</v>
      </c>
      <c r="E184" s="20">
        <v>0.16376642824543489</v>
      </c>
      <c r="G184" s="20">
        <v>0.14825044078158159</v>
      </c>
      <c r="H184" s="20">
        <v>0.12109589517838561</v>
      </c>
      <c r="I184" s="20">
        <v>0.1723114059916464</v>
      </c>
      <c r="J184" s="20">
        <v>0.1142391399045965</v>
      </c>
      <c r="K184" s="20">
        <v>8.8140091731072387E-2</v>
      </c>
      <c r="L184" s="20">
        <v>8.7608792056389731E-2</v>
      </c>
      <c r="N184" s="20">
        <v>9.0198431541645765E-2</v>
      </c>
      <c r="O184" s="20">
        <v>0.1620418026482956</v>
      </c>
      <c r="P184" s="20">
        <v>0.12727293332884379</v>
      </c>
      <c r="Q184" s="20">
        <v>0.17181239479077851</v>
      </c>
      <c r="R184" s="20">
        <v>0.1216134449286585</v>
      </c>
      <c r="S184" s="20">
        <v>0.17421135232339319</v>
      </c>
      <c r="T184" s="20">
        <v>8.719749779979119E-2</v>
      </c>
      <c r="U184" s="20">
        <v>0.1055353974909234</v>
      </c>
      <c r="V184" s="20">
        <v>0.1125218851880927</v>
      </c>
      <c r="W184" s="20">
        <v>0.12535399551248241</v>
      </c>
      <c r="X184" s="20">
        <v>0.1226654681638381</v>
      </c>
      <c r="Y184" s="20">
        <v>0.1080749474101515</v>
      </c>
      <c r="AA184" s="20">
        <v>8.7163548797957874E-2</v>
      </c>
      <c r="AB184" s="20">
        <v>0.14285998648032561</v>
      </c>
      <c r="AC184" s="20">
        <v>0.1189643585856633</v>
      </c>
      <c r="AD184" s="20">
        <v>0.1363673374604033</v>
      </c>
      <c r="AF184" s="20">
        <v>7.0692855669885188E-2</v>
      </c>
      <c r="AG184" s="20">
        <v>0.1004397663408005</v>
      </c>
      <c r="AH184" s="20">
        <v>0.11787815988990449</v>
      </c>
      <c r="AI184" s="20">
        <v>0.14530617131638929</v>
      </c>
      <c r="AJ184" s="20">
        <v>5.5525929165317713E-2</v>
      </c>
      <c r="AK184" s="20">
        <v>5.3561483834864372E-2</v>
      </c>
      <c r="AL184" s="20">
        <v>0.44463837000218698</v>
      </c>
      <c r="AM184" s="20">
        <v>0.21546711674354721</v>
      </c>
      <c r="AO184" s="20">
        <v>8.3259516339450154E-2</v>
      </c>
      <c r="AP184" s="20">
        <v>8.1971206676756642E-2</v>
      </c>
      <c r="AQ184" s="20">
        <v>0.1218626263683505</v>
      </c>
      <c r="AR184" s="20">
        <v>0.15332608435259451</v>
      </c>
      <c r="AS184" s="20">
        <v>6.42516086119157E-2</v>
      </c>
      <c r="AT184" s="20">
        <v>0.10085211849477881</v>
      </c>
      <c r="AU184" s="20">
        <v>0.3219945894405648</v>
      </c>
      <c r="AV184" s="20">
        <v>0.29220447593536197</v>
      </c>
      <c r="AW184" s="20">
        <v>0.1826022654421933</v>
      </c>
    </row>
    <row r="186" spans="2:49" ht="58" x14ac:dyDescent="0.35">
      <c r="B186" s="17" t="s">
        <v>110</v>
      </c>
    </row>
    <row r="187" spans="2:49" x14ac:dyDescent="0.35">
      <c r="B187" s="18" t="s">
        <v>16</v>
      </c>
    </row>
    <row r="188" spans="2:49" x14ac:dyDescent="0.35">
      <c r="B188" s="19" t="s">
        <v>111</v>
      </c>
      <c r="C188" s="20">
        <v>0.11880279435671599</v>
      </c>
      <c r="D188" s="20">
        <v>0.1056504626873357</v>
      </c>
      <c r="E188" s="20">
        <v>0.13056516089418671</v>
      </c>
      <c r="G188" s="20">
        <v>0.13271785236255151</v>
      </c>
      <c r="H188" s="20">
        <v>0.1790814067499133</v>
      </c>
      <c r="I188" s="20">
        <v>0.13831642203293429</v>
      </c>
      <c r="J188" s="20">
        <v>0.1036413326417957</v>
      </c>
      <c r="K188" s="20">
        <v>8.4681486532452235E-2</v>
      </c>
      <c r="L188" s="20">
        <v>8.0018570704041656E-2</v>
      </c>
      <c r="N188" s="20">
        <v>0.10433684478422001</v>
      </c>
      <c r="O188" s="20">
        <v>6.0125225613225357E-2</v>
      </c>
      <c r="P188" s="20">
        <v>8.4428596266081929E-2</v>
      </c>
      <c r="Q188" s="20">
        <v>5.64460647955876E-2</v>
      </c>
      <c r="R188" s="20">
        <v>0.1147972851024209</v>
      </c>
      <c r="S188" s="20">
        <v>9.7488620178462757E-2</v>
      </c>
      <c r="T188" s="20">
        <v>0.12273643726439749</v>
      </c>
      <c r="U188" s="20">
        <v>0.19248939549401631</v>
      </c>
      <c r="V188" s="20">
        <v>0.14079385345870141</v>
      </c>
      <c r="W188" s="20">
        <v>0.1036130351061869</v>
      </c>
      <c r="X188" s="20">
        <v>0.14048025083086699</v>
      </c>
      <c r="Y188" s="20">
        <v>0.11552629428638619</v>
      </c>
      <c r="AA188" s="20">
        <v>0.1302907794111092</v>
      </c>
      <c r="AB188" s="20">
        <v>0.10295807566648769</v>
      </c>
      <c r="AC188" s="20">
        <v>0.12450720109931129</v>
      </c>
      <c r="AD188" s="20">
        <v>0.1187087488594821</v>
      </c>
      <c r="AF188" s="20">
        <v>0.23747399141717901</v>
      </c>
      <c r="AG188" s="20">
        <v>0.1091150206113259</v>
      </c>
      <c r="AH188" s="20">
        <v>5.3106861087419882E-2</v>
      </c>
      <c r="AI188" s="20">
        <v>0.11150435000288619</v>
      </c>
      <c r="AJ188" s="20">
        <v>6.8613171263736616E-2</v>
      </c>
      <c r="AK188" s="20">
        <v>0.15140105480151519</v>
      </c>
      <c r="AL188" s="20">
        <v>8.6792806357081864E-2</v>
      </c>
      <c r="AM188" s="20">
        <v>9.0783291480621156E-2</v>
      </c>
      <c r="AO188" s="20">
        <v>0.30530986269270649</v>
      </c>
      <c r="AP188" s="20">
        <v>0.1079582526159381</v>
      </c>
      <c r="AQ188" s="20">
        <v>8.3645089957987598E-2</v>
      </c>
      <c r="AR188" s="20">
        <v>0.101892823610627</v>
      </c>
      <c r="AS188" s="20">
        <v>7.3795994934606826E-2</v>
      </c>
      <c r="AT188" s="20">
        <v>0.1137466199375461</v>
      </c>
      <c r="AU188" s="20">
        <v>6.5176216075924623E-2</v>
      </c>
      <c r="AV188" s="20">
        <v>4.0440132556870137E-2</v>
      </c>
      <c r="AW188" s="20">
        <v>3.4108492758963237E-2</v>
      </c>
    </row>
    <row r="189" spans="2:49" x14ac:dyDescent="0.35">
      <c r="B189" s="19" t="s">
        <v>112</v>
      </c>
      <c r="C189" s="20">
        <v>0.18538463508290409</v>
      </c>
      <c r="D189" s="20">
        <v>0.22274217884258801</v>
      </c>
      <c r="E189" s="20">
        <v>0.14980754343558539</v>
      </c>
      <c r="G189" s="20">
        <v>0.18823915337916081</v>
      </c>
      <c r="H189" s="20">
        <v>0.21797491327630611</v>
      </c>
      <c r="I189" s="20">
        <v>0.1853188786102867</v>
      </c>
      <c r="J189" s="20">
        <v>0.2047022222523083</v>
      </c>
      <c r="K189" s="20">
        <v>0.17162209593957911</v>
      </c>
      <c r="L189" s="20">
        <v>0.150744791200808</v>
      </c>
      <c r="N189" s="20">
        <v>0.12764378580163771</v>
      </c>
      <c r="O189" s="20">
        <v>0.25458128162966459</v>
      </c>
      <c r="P189" s="20">
        <v>0.2081342566826872</v>
      </c>
      <c r="Q189" s="20">
        <v>0.16409778924186569</v>
      </c>
      <c r="R189" s="20">
        <v>0.15699399726270849</v>
      </c>
      <c r="S189" s="20">
        <v>0.15591273778596479</v>
      </c>
      <c r="T189" s="20">
        <v>0.19906193468797229</v>
      </c>
      <c r="U189" s="20">
        <v>0.14965771047076201</v>
      </c>
      <c r="V189" s="20">
        <v>0.21668997980599761</v>
      </c>
      <c r="W189" s="20">
        <v>0.19806998944738791</v>
      </c>
      <c r="X189" s="20">
        <v>0.2320348731951051</v>
      </c>
      <c r="Y189" s="20">
        <v>0.19409202113669111</v>
      </c>
      <c r="AA189" s="20">
        <v>0.2398926176060257</v>
      </c>
      <c r="AB189" s="20">
        <v>0.18322210163980071</v>
      </c>
      <c r="AC189" s="20">
        <v>0.1765912562188921</v>
      </c>
      <c r="AD189" s="20">
        <v>0.1354800957469158</v>
      </c>
      <c r="AF189" s="20">
        <v>0.1400495259861021</v>
      </c>
      <c r="AG189" s="20">
        <v>0.21807765561309969</v>
      </c>
      <c r="AH189" s="20">
        <v>0.3466684073554705</v>
      </c>
      <c r="AI189" s="20">
        <v>0.12474933756953679</v>
      </c>
      <c r="AJ189" s="20">
        <v>0.14018457607218129</v>
      </c>
      <c r="AK189" s="20">
        <v>0.19317450973995101</v>
      </c>
      <c r="AL189" s="20">
        <v>5.503632269909161E-2</v>
      </c>
      <c r="AM189" s="20">
        <v>0.17005667260386981</v>
      </c>
      <c r="AO189" s="20">
        <v>0.1203073868000868</v>
      </c>
      <c r="AP189" s="20">
        <v>0.2298731546603052</v>
      </c>
      <c r="AQ189" s="20">
        <v>0.38256408026137168</v>
      </c>
      <c r="AR189" s="20">
        <v>0.20350686904629539</v>
      </c>
      <c r="AS189" s="20">
        <v>0.1494099700174901</v>
      </c>
      <c r="AT189" s="20">
        <v>0.1785974928055144</v>
      </c>
      <c r="AU189" s="20">
        <v>0.11710859616049871</v>
      </c>
      <c r="AV189" s="20">
        <v>7.8304709138198245E-2</v>
      </c>
      <c r="AW189" s="20">
        <v>0.22723908633795989</v>
      </c>
    </row>
    <row r="190" spans="2:49" x14ac:dyDescent="0.35">
      <c r="B190" s="19" t="s">
        <v>113</v>
      </c>
      <c r="C190" s="20">
        <v>0.13125703546446199</v>
      </c>
      <c r="D190" s="20">
        <v>0.14534093135800161</v>
      </c>
      <c r="E190" s="20">
        <v>0.1174134000471854</v>
      </c>
      <c r="G190" s="20">
        <v>0.2082679083540524</v>
      </c>
      <c r="H190" s="20">
        <v>0.1403534022351649</v>
      </c>
      <c r="I190" s="20">
        <v>0.1173901934672516</v>
      </c>
      <c r="J190" s="20">
        <v>0.10679486067677441</v>
      </c>
      <c r="K190" s="20">
        <v>0.13252960492156571</v>
      </c>
      <c r="L190" s="20">
        <v>0.1027898676305101</v>
      </c>
      <c r="N190" s="20">
        <v>0.1242793746247601</v>
      </c>
      <c r="O190" s="20">
        <v>7.6020096617938307E-2</v>
      </c>
      <c r="P190" s="20">
        <v>4.8613112782327043E-2</v>
      </c>
      <c r="Q190" s="20">
        <v>0.12845162374838659</v>
      </c>
      <c r="R190" s="20">
        <v>0.17405978663439881</v>
      </c>
      <c r="S190" s="20">
        <v>0.13127223311201011</v>
      </c>
      <c r="T190" s="20">
        <v>7.4295319853946704E-2</v>
      </c>
      <c r="U190" s="20">
        <v>0.150346686161936</v>
      </c>
      <c r="V190" s="20">
        <v>0.18998654700411241</v>
      </c>
      <c r="W190" s="20">
        <v>9.9271883455770038E-2</v>
      </c>
      <c r="X190" s="20">
        <v>0.12941320627388711</v>
      </c>
      <c r="Y190" s="20">
        <v>0.13363342493531119</v>
      </c>
      <c r="AA190" s="20">
        <v>0.1301008092309727</v>
      </c>
      <c r="AB190" s="20">
        <v>0.14179825115057179</v>
      </c>
      <c r="AC190" s="20">
        <v>0.13158255502036881</v>
      </c>
      <c r="AD190" s="20">
        <v>0.1208642788183158</v>
      </c>
      <c r="AF190" s="20">
        <v>9.825578523536671E-2</v>
      </c>
      <c r="AG190" s="20">
        <v>0.1365623601321172</v>
      </c>
      <c r="AH190" s="20">
        <v>0.1102610544658162</v>
      </c>
      <c r="AI190" s="20">
        <v>0.29997353104637892</v>
      </c>
      <c r="AJ190" s="20">
        <v>0.17459838047065521</v>
      </c>
      <c r="AK190" s="20">
        <v>5.925031442603234E-2</v>
      </c>
      <c r="AL190" s="20">
        <v>8.5752010157349595E-2</v>
      </c>
      <c r="AM190" s="20">
        <v>9.7431507094028466E-2</v>
      </c>
      <c r="AO190" s="20">
        <v>8.0410626209648978E-2</v>
      </c>
      <c r="AP190" s="20">
        <v>0.1374489823831615</v>
      </c>
      <c r="AQ190" s="20">
        <v>7.5264337714638224E-2</v>
      </c>
      <c r="AR190" s="20">
        <v>0.31202373574457198</v>
      </c>
      <c r="AS190" s="20">
        <v>0.144449671091333</v>
      </c>
      <c r="AT190" s="20">
        <v>5.0707599164903638E-2</v>
      </c>
      <c r="AU190" s="20">
        <v>4.0385214657158101E-2</v>
      </c>
      <c r="AV190" s="20">
        <v>5.3204187451674941E-2</v>
      </c>
      <c r="AW190" s="20">
        <v>0.18477584326310609</v>
      </c>
    </row>
    <row r="191" spans="2:49" x14ac:dyDescent="0.35">
      <c r="B191" s="19" t="s">
        <v>114</v>
      </c>
      <c r="C191" s="20">
        <v>0.1077768462930366</v>
      </c>
      <c r="D191" s="20">
        <v>0.1212058832635123</v>
      </c>
      <c r="E191" s="20">
        <v>9.5218121844028003E-2</v>
      </c>
      <c r="G191" s="20">
        <v>0.14776250571726421</v>
      </c>
      <c r="H191" s="20">
        <v>0.15067617401707331</v>
      </c>
      <c r="I191" s="20">
        <v>0.1296089098886708</v>
      </c>
      <c r="J191" s="20">
        <v>0.1075984365267804</v>
      </c>
      <c r="K191" s="20">
        <v>4.8285455504510917E-2</v>
      </c>
      <c r="L191" s="20">
        <v>6.8961040424784792E-2</v>
      </c>
      <c r="N191" s="20">
        <v>0.100612309238838</v>
      </c>
      <c r="O191" s="20">
        <v>6.8548050682737754E-2</v>
      </c>
      <c r="P191" s="20">
        <v>9.5914702264380786E-2</v>
      </c>
      <c r="Q191" s="20">
        <v>0.16995356569722589</v>
      </c>
      <c r="R191" s="20">
        <v>0.1358988903199953</v>
      </c>
      <c r="S191" s="20">
        <v>9.5896178641804039E-2</v>
      </c>
      <c r="T191" s="20">
        <v>0.1206543892549482</v>
      </c>
      <c r="U191" s="20">
        <v>0.11872116331415759</v>
      </c>
      <c r="V191" s="20">
        <v>0.1035268482943285</v>
      </c>
      <c r="W191" s="20">
        <v>0.1044044313723083</v>
      </c>
      <c r="X191" s="20">
        <v>7.849626864113797E-2</v>
      </c>
      <c r="Y191" s="20">
        <v>9.957275417635636E-2</v>
      </c>
      <c r="AA191" s="20">
        <v>8.384584752753714E-2</v>
      </c>
      <c r="AB191" s="20">
        <v>0.108280895479481</v>
      </c>
      <c r="AC191" s="20">
        <v>0.12506493988508829</v>
      </c>
      <c r="AD191" s="20">
        <v>0.11761233828508739</v>
      </c>
      <c r="AF191" s="20">
        <v>8.0737916228592777E-2</v>
      </c>
      <c r="AG191" s="20">
        <v>0.10390028337351299</v>
      </c>
      <c r="AH191" s="20">
        <v>5.3397775766442633E-2</v>
      </c>
      <c r="AI191" s="20">
        <v>0.1334622818946552</v>
      </c>
      <c r="AJ191" s="20">
        <v>0.25063231083608761</v>
      </c>
      <c r="AK191" s="20">
        <v>1.8367809757587301E-2</v>
      </c>
      <c r="AL191" s="20">
        <v>0.10431511335759321</v>
      </c>
      <c r="AM191" s="20">
        <v>6.6938655656393009E-2</v>
      </c>
      <c r="AO191" s="20">
        <v>6.3464415848423508E-2</v>
      </c>
      <c r="AP191" s="20">
        <v>9.3417960869322081E-2</v>
      </c>
      <c r="AQ191" s="20">
        <v>4.8329744238948411E-2</v>
      </c>
      <c r="AR191" s="20">
        <v>7.5552676715070044E-2</v>
      </c>
      <c r="AS191" s="20">
        <v>0.25062166134805358</v>
      </c>
      <c r="AT191" s="20">
        <v>5.1004013683540551E-2</v>
      </c>
      <c r="AU191" s="20">
        <v>2.1431916522259679E-2</v>
      </c>
      <c r="AV191" s="20">
        <v>4.7266678863648118E-2</v>
      </c>
      <c r="AW191" s="20">
        <v>5.9079520903236822E-2</v>
      </c>
    </row>
    <row r="192" spans="2:49" x14ac:dyDescent="0.35">
      <c r="B192" s="19" t="s">
        <v>115</v>
      </c>
      <c r="C192" s="20">
        <v>2.2277182878251589E-2</v>
      </c>
      <c r="D192" s="20">
        <v>2.8782947531845921E-2</v>
      </c>
      <c r="E192" s="20">
        <v>1.6025458682422861E-2</v>
      </c>
      <c r="G192" s="20">
        <v>3.1387369752252953E-2</v>
      </c>
      <c r="H192" s="20">
        <v>2.7601075370479931E-2</v>
      </c>
      <c r="I192" s="20">
        <v>2.348911737612136E-2</v>
      </c>
      <c r="J192" s="20">
        <v>2.9004111682566409E-2</v>
      </c>
      <c r="K192" s="20">
        <v>6.3965568186098928E-3</v>
      </c>
      <c r="L192" s="20">
        <v>1.62063933206338E-2</v>
      </c>
      <c r="N192" s="20">
        <v>0.11328481106085279</v>
      </c>
      <c r="O192" s="20">
        <v>1.4347945204914579E-2</v>
      </c>
      <c r="P192" s="20">
        <v>2.8496335325291229E-2</v>
      </c>
      <c r="Q192" s="20">
        <v>1.039791636055531E-2</v>
      </c>
      <c r="R192" s="20">
        <v>2.2929970885739021E-2</v>
      </c>
      <c r="S192" s="20">
        <v>1.0942446544510889E-2</v>
      </c>
      <c r="T192" s="20">
        <v>8.1897959642072884E-3</v>
      </c>
      <c r="U192" s="20">
        <v>0</v>
      </c>
      <c r="V192" s="20">
        <v>1.662584670514676E-2</v>
      </c>
      <c r="W192" s="20">
        <v>1.184117844107806E-2</v>
      </c>
      <c r="X192" s="20">
        <v>5.5946315726637689E-3</v>
      </c>
      <c r="Y192" s="20">
        <v>1.7054068982227982E-2</v>
      </c>
      <c r="AA192" s="20">
        <v>1.4004090348635459E-2</v>
      </c>
      <c r="AB192" s="20">
        <v>1.293984268445025E-2</v>
      </c>
      <c r="AC192" s="20">
        <v>3.3845882428560667E-2</v>
      </c>
      <c r="AD192" s="20">
        <v>3.0912135936990801E-2</v>
      </c>
      <c r="AF192" s="20">
        <v>1.2643078809911241E-2</v>
      </c>
      <c r="AG192" s="20">
        <v>1.547580607190408E-2</v>
      </c>
      <c r="AH192" s="20">
        <v>1.8484468959879909E-2</v>
      </c>
      <c r="AI192" s="20">
        <v>1.0830124362166731E-2</v>
      </c>
      <c r="AJ192" s="20">
        <v>1.550307777692455E-2</v>
      </c>
      <c r="AK192" s="20">
        <v>0.28624845093075391</v>
      </c>
      <c r="AL192" s="20">
        <v>0</v>
      </c>
      <c r="AM192" s="20">
        <v>1.6112740088682319E-2</v>
      </c>
      <c r="AO192" s="20">
        <v>1.3029962610858261E-2</v>
      </c>
      <c r="AP192" s="20">
        <v>1.293903703892939E-2</v>
      </c>
      <c r="AQ192" s="20">
        <v>1.683698096859278E-2</v>
      </c>
      <c r="AR192" s="20">
        <v>5.3654109568978389E-3</v>
      </c>
      <c r="AS192" s="20">
        <v>1.981947596010579E-2</v>
      </c>
      <c r="AT192" s="20">
        <v>0.26453777701452302</v>
      </c>
      <c r="AU192" s="20">
        <v>2.1813628631045499E-2</v>
      </c>
      <c r="AV192" s="20">
        <v>5.7433891321963101E-3</v>
      </c>
      <c r="AW192" s="20">
        <v>2.023402821269657E-2</v>
      </c>
    </row>
    <row r="193" spans="2:49" x14ac:dyDescent="0.35">
      <c r="B193" s="19" t="s">
        <v>116</v>
      </c>
      <c r="C193" s="20">
        <v>5.196580097546985E-2</v>
      </c>
      <c r="D193" s="20">
        <v>5.1749543234458129E-2</v>
      </c>
      <c r="E193" s="20">
        <v>5.1654994834068067E-2</v>
      </c>
      <c r="G193" s="20">
        <v>5.4310501280621037E-2</v>
      </c>
      <c r="H193" s="20">
        <v>4.6760777936398858E-2</v>
      </c>
      <c r="I193" s="20">
        <v>4.1440823191717012E-2</v>
      </c>
      <c r="J193" s="20">
        <v>6.2842399874924626E-2</v>
      </c>
      <c r="K193" s="20">
        <v>4.4879662973220477E-2</v>
      </c>
      <c r="L193" s="20">
        <v>5.9165044341297469E-2</v>
      </c>
      <c r="N193" s="20">
        <v>1.8549699447600841E-2</v>
      </c>
      <c r="O193" s="20">
        <v>4.5962521226572718E-2</v>
      </c>
      <c r="P193" s="20">
        <v>4.1356272598828757E-2</v>
      </c>
      <c r="Q193" s="20">
        <v>4.4851809258608447E-2</v>
      </c>
      <c r="R193" s="20">
        <v>5.4850824565003883E-2</v>
      </c>
      <c r="S193" s="20">
        <v>7.60836195732561E-2</v>
      </c>
      <c r="T193" s="20">
        <v>9.7456436341100725E-2</v>
      </c>
      <c r="U193" s="20">
        <v>5.236855550426963E-2</v>
      </c>
      <c r="V193" s="20">
        <v>4.8143806795180329E-2</v>
      </c>
      <c r="W193" s="20">
        <v>4.0155239693498643E-2</v>
      </c>
      <c r="X193" s="20">
        <v>5.3022139370564943E-2</v>
      </c>
      <c r="Y193" s="20">
        <v>5.7673992460484137E-2</v>
      </c>
      <c r="AA193" s="20">
        <v>5.2463081090674123E-2</v>
      </c>
      <c r="AB193" s="20">
        <v>3.6467676906587108E-2</v>
      </c>
      <c r="AC193" s="20">
        <v>7.0961814123721087E-2</v>
      </c>
      <c r="AD193" s="20">
        <v>5.1214781784072357E-2</v>
      </c>
      <c r="AF193" s="20">
        <v>5.8758884784324027E-2</v>
      </c>
      <c r="AG193" s="20">
        <v>4.3330279077338503E-2</v>
      </c>
      <c r="AH193" s="20">
        <v>3.7386676397000787E-2</v>
      </c>
      <c r="AI193" s="20">
        <v>3.9709717565812513E-2</v>
      </c>
      <c r="AJ193" s="20">
        <v>7.1468013985383175E-2</v>
      </c>
      <c r="AK193" s="20">
        <v>0</v>
      </c>
      <c r="AL193" s="20">
        <v>3.5428480955866412E-2</v>
      </c>
      <c r="AM193" s="20">
        <v>6.507242096234675E-2</v>
      </c>
      <c r="AO193" s="20">
        <v>5.6165862637189513E-2</v>
      </c>
      <c r="AP193" s="20">
        <v>4.8858664863076127E-2</v>
      </c>
      <c r="AQ193" s="20">
        <v>5.2165194102099882E-2</v>
      </c>
      <c r="AR193" s="20">
        <v>3.5186850943257367E-2</v>
      </c>
      <c r="AS193" s="20">
        <v>5.0090846374192873E-2</v>
      </c>
      <c r="AT193" s="20">
        <v>1.75689921913014E-2</v>
      </c>
      <c r="AU193" s="20">
        <v>6.7556740973011856E-2</v>
      </c>
      <c r="AV193" s="20">
        <v>4.6997932460309713E-2</v>
      </c>
      <c r="AW193" s="20">
        <v>0.1172477066073055</v>
      </c>
    </row>
    <row r="194" spans="2:49" x14ac:dyDescent="0.35">
      <c r="B194" s="19" t="s">
        <v>117</v>
      </c>
      <c r="C194" s="20">
        <v>0.13569424413105971</v>
      </c>
      <c r="D194" s="20">
        <v>0.1447644173824284</v>
      </c>
      <c r="E194" s="20">
        <v>0.12604569997616619</v>
      </c>
      <c r="G194" s="20">
        <v>8.1410869098638705E-2</v>
      </c>
      <c r="H194" s="20">
        <v>6.5613346323447272E-2</v>
      </c>
      <c r="I194" s="20">
        <v>9.4509641527415922E-2</v>
      </c>
      <c r="J194" s="20">
        <v>0.12575220223410949</v>
      </c>
      <c r="K194" s="20">
        <v>0.1896279443093081</v>
      </c>
      <c r="L194" s="20">
        <v>0.2336916718019072</v>
      </c>
      <c r="N194" s="20">
        <v>0.19949927986052049</v>
      </c>
      <c r="O194" s="20">
        <v>0.1024062863091796</v>
      </c>
      <c r="P194" s="20">
        <v>0.15339216244454651</v>
      </c>
      <c r="Q194" s="20">
        <v>0.17457975538996121</v>
      </c>
      <c r="R194" s="20">
        <v>0.1216839934712631</v>
      </c>
      <c r="S194" s="20">
        <v>0.15569946033270579</v>
      </c>
      <c r="T194" s="20">
        <v>0.15832720282191479</v>
      </c>
      <c r="U194" s="20">
        <v>0.13331482935530861</v>
      </c>
      <c r="V194" s="20">
        <v>9.6094376530197562E-2</v>
      </c>
      <c r="W194" s="20">
        <v>0.1243774207028657</v>
      </c>
      <c r="X194" s="20">
        <v>0.13448866965841211</v>
      </c>
      <c r="Y194" s="20">
        <v>0.11899732534344711</v>
      </c>
      <c r="AA194" s="20">
        <v>0.14450538159036311</v>
      </c>
      <c r="AB194" s="20">
        <v>0.14311663012982659</v>
      </c>
      <c r="AC194" s="20">
        <v>0.11968977235980641</v>
      </c>
      <c r="AD194" s="20">
        <v>0.13237701521502421</v>
      </c>
      <c r="AF194" s="20">
        <v>0.14467768219859431</v>
      </c>
      <c r="AG194" s="20">
        <v>0.1560423577414525</v>
      </c>
      <c r="AH194" s="20">
        <v>0.11154542839399489</v>
      </c>
      <c r="AI194" s="20">
        <v>6.3296990508042578E-2</v>
      </c>
      <c r="AJ194" s="20">
        <v>0.13051080128749329</v>
      </c>
      <c r="AK194" s="20">
        <v>0.1205211166772624</v>
      </c>
      <c r="AL194" s="20">
        <v>2.7899755243851861E-2</v>
      </c>
      <c r="AM194" s="20">
        <v>0.13604032662571919</v>
      </c>
      <c r="AO194" s="20">
        <v>0.1215269681227653</v>
      </c>
      <c r="AP194" s="20">
        <v>0.1772003906960522</v>
      </c>
      <c r="AQ194" s="20">
        <v>9.6001167793297301E-2</v>
      </c>
      <c r="AR194" s="20">
        <v>5.9516420596856801E-2</v>
      </c>
      <c r="AS194" s="20">
        <v>0.1307236995442512</v>
      </c>
      <c r="AT194" s="20">
        <v>0.15139509929695069</v>
      </c>
      <c r="AU194" s="20">
        <v>0.23625508652570071</v>
      </c>
      <c r="AV194" s="20">
        <v>0.1175768557360123</v>
      </c>
      <c r="AW194" s="20">
        <v>0.12148005181409589</v>
      </c>
    </row>
    <row r="195" spans="2:49" x14ac:dyDescent="0.35">
      <c r="B195" s="19" t="s">
        <v>86</v>
      </c>
      <c r="C195" s="20">
        <v>0.24684146081810021</v>
      </c>
      <c r="D195" s="20">
        <v>0.1797636356998297</v>
      </c>
      <c r="E195" s="20">
        <v>0.31326962028635741</v>
      </c>
      <c r="G195" s="20">
        <v>0.15590384005545849</v>
      </c>
      <c r="H195" s="20">
        <v>0.17193890409121629</v>
      </c>
      <c r="I195" s="20">
        <v>0.26992601390560222</v>
      </c>
      <c r="J195" s="20">
        <v>0.25966443411074058</v>
      </c>
      <c r="K195" s="20">
        <v>0.32197719300075373</v>
      </c>
      <c r="L195" s="20">
        <v>0.28842262057601697</v>
      </c>
      <c r="N195" s="20">
        <v>0.2117938951815701</v>
      </c>
      <c r="O195" s="20">
        <v>0.37800859271576698</v>
      </c>
      <c r="P195" s="20">
        <v>0.33966456163585629</v>
      </c>
      <c r="Q195" s="20">
        <v>0.25122147550780932</v>
      </c>
      <c r="R195" s="20">
        <v>0.21878525175847041</v>
      </c>
      <c r="S195" s="20">
        <v>0.27670470383128543</v>
      </c>
      <c r="T195" s="20">
        <v>0.2192784838115126</v>
      </c>
      <c r="U195" s="20">
        <v>0.20310165969954991</v>
      </c>
      <c r="V195" s="20">
        <v>0.18813874140633571</v>
      </c>
      <c r="W195" s="20">
        <v>0.31826682178090437</v>
      </c>
      <c r="X195" s="20">
        <v>0.22646996045736201</v>
      </c>
      <c r="Y195" s="20">
        <v>0.26345011867909612</v>
      </c>
      <c r="AA195" s="20">
        <v>0.20489739319468259</v>
      </c>
      <c r="AB195" s="20">
        <v>0.27121652634279469</v>
      </c>
      <c r="AC195" s="20">
        <v>0.21775657886425129</v>
      </c>
      <c r="AD195" s="20">
        <v>0.29283060535411148</v>
      </c>
      <c r="AF195" s="20">
        <v>0.2274031353399299</v>
      </c>
      <c r="AG195" s="20">
        <v>0.21749623737924911</v>
      </c>
      <c r="AH195" s="20">
        <v>0.26914932757397497</v>
      </c>
      <c r="AI195" s="20">
        <v>0.21647366705052129</v>
      </c>
      <c r="AJ195" s="20">
        <v>0.14848966830753829</v>
      </c>
      <c r="AK195" s="20">
        <v>0.17103674366689781</v>
      </c>
      <c r="AL195" s="20">
        <v>0.6047755112291654</v>
      </c>
      <c r="AM195" s="20">
        <v>0.35756438548833941</v>
      </c>
      <c r="AO195" s="20">
        <v>0.239784915078321</v>
      </c>
      <c r="AP195" s="20">
        <v>0.19230355687321549</v>
      </c>
      <c r="AQ195" s="20">
        <v>0.2451934049630641</v>
      </c>
      <c r="AR195" s="20">
        <v>0.2069552123864237</v>
      </c>
      <c r="AS195" s="20">
        <v>0.18108868072996659</v>
      </c>
      <c r="AT195" s="20">
        <v>0.1724424059057201</v>
      </c>
      <c r="AU195" s="20">
        <v>0.4302726004544008</v>
      </c>
      <c r="AV195" s="20">
        <v>0.61046611466109035</v>
      </c>
      <c r="AW195" s="20">
        <v>0.235835270102636</v>
      </c>
    </row>
    <row r="197" spans="2:49" ht="58" x14ac:dyDescent="0.35">
      <c r="B197" s="17" t="s">
        <v>118</v>
      </c>
    </row>
    <row r="198" spans="2:49" x14ac:dyDescent="0.35">
      <c r="B198" s="18" t="s">
        <v>16</v>
      </c>
    </row>
    <row r="199" spans="2:49" x14ac:dyDescent="0.35">
      <c r="B199" s="19" t="s">
        <v>111</v>
      </c>
      <c r="C199" s="20">
        <v>0.22813360779198411</v>
      </c>
      <c r="D199" s="20">
        <v>0.26019698445349498</v>
      </c>
      <c r="E199" s="20">
        <v>0.19632088133488471</v>
      </c>
      <c r="G199" s="20">
        <v>0.202517409081999</v>
      </c>
      <c r="H199" s="20">
        <v>0.20888230254977599</v>
      </c>
      <c r="I199" s="20">
        <v>0.18899735937274451</v>
      </c>
      <c r="J199" s="20">
        <v>0.23870659279792861</v>
      </c>
      <c r="K199" s="20">
        <v>0.24227132433392529</v>
      </c>
      <c r="L199" s="20">
        <v>0.27440554191597838</v>
      </c>
      <c r="N199" s="20">
        <v>0.25707283809305281</v>
      </c>
      <c r="O199" s="20">
        <v>0.2022499389750296</v>
      </c>
      <c r="P199" s="20">
        <v>0.29290272985378302</v>
      </c>
      <c r="Q199" s="20">
        <v>0.20347208664014721</v>
      </c>
      <c r="R199" s="20">
        <v>0.24816716280484261</v>
      </c>
      <c r="S199" s="20">
        <v>0.19570202277153659</v>
      </c>
      <c r="T199" s="20">
        <v>0.2274328598958405</v>
      </c>
      <c r="U199" s="20">
        <v>0.25760083503343839</v>
      </c>
      <c r="V199" s="20">
        <v>0.220121090796212</v>
      </c>
      <c r="W199" s="20">
        <v>0.23606474461860211</v>
      </c>
      <c r="X199" s="20">
        <v>0.19432076771573781</v>
      </c>
      <c r="Y199" s="20">
        <v>0.1891341641365121</v>
      </c>
      <c r="AA199" s="20">
        <v>0.26055154720839752</v>
      </c>
      <c r="AB199" s="20">
        <v>0.23222855444173171</v>
      </c>
      <c r="AC199" s="20">
        <v>0.19543825451507779</v>
      </c>
      <c r="AD199" s="20">
        <v>0.2168618724263007</v>
      </c>
      <c r="AF199" s="20">
        <v>0.30414215391417498</v>
      </c>
      <c r="AG199" s="20">
        <v>0.22417606605202819</v>
      </c>
      <c r="AH199" s="20">
        <v>0.15875775453774621</v>
      </c>
      <c r="AI199" s="20">
        <v>0.26314280463482947</v>
      </c>
      <c r="AJ199" s="20">
        <v>0.26989622876278019</v>
      </c>
      <c r="AK199" s="20">
        <v>0.2711911038336573</v>
      </c>
      <c r="AL199" s="20">
        <v>4.995015909662897E-2</v>
      </c>
      <c r="AM199" s="20">
        <v>0.16714007129526889</v>
      </c>
      <c r="AO199" s="20">
        <v>0.31296957384518992</v>
      </c>
      <c r="AP199" s="20">
        <v>0.20410363711093091</v>
      </c>
      <c r="AQ199" s="20">
        <v>0.17121964976223311</v>
      </c>
      <c r="AR199" s="20">
        <v>0.24099419542804121</v>
      </c>
      <c r="AS199" s="20">
        <v>0.2563049831986613</v>
      </c>
      <c r="AT199" s="20">
        <v>0.22669387499603449</v>
      </c>
      <c r="AU199" s="20">
        <v>0.11576750215764919</v>
      </c>
      <c r="AV199" s="20">
        <v>0.12448366952167619</v>
      </c>
      <c r="AW199" s="20">
        <v>0.29094182326270751</v>
      </c>
    </row>
    <row r="200" spans="2:49" x14ac:dyDescent="0.35">
      <c r="B200" s="19" t="s">
        <v>112</v>
      </c>
      <c r="C200" s="20">
        <v>3.0711998442670051E-2</v>
      </c>
      <c r="D200" s="20">
        <v>3.7941609413483297E-2</v>
      </c>
      <c r="E200" s="20">
        <v>2.3798037068448141E-2</v>
      </c>
      <c r="G200" s="20">
        <v>7.0698319788622857E-2</v>
      </c>
      <c r="H200" s="20">
        <v>4.3647485685688478E-2</v>
      </c>
      <c r="I200" s="20">
        <v>2.9704257363308648E-2</v>
      </c>
      <c r="J200" s="20">
        <v>2.328541050466254E-2</v>
      </c>
      <c r="K200" s="20">
        <v>7.0993376904453127E-3</v>
      </c>
      <c r="L200" s="20">
        <v>1.6371778665918491E-2</v>
      </c>
      <c r="N200" s="20">
        <v>6.3991751940667974E-3</v>
      </c>
      <c r="O200" s="20">
        <v>0</v>
      </c>
      <c r="P200" s="20">
        <v>1.8697432974655918E-2</v>
      </c>
      <c r="Q200" s="20">
        <v>2.2323904969527391E-2</v>
      </c>
      <c r="R200" s="20">
        <v>3.002270653304662E-2</v>
      </c>
      <c r="S200" s="20">
        <v>1.9410970202517971E-2</v>
      </c>
      <c r="T200" s="20">
        <v>4.0946810303180238E-2</v>
      </c>
      <c r="U200" s="20">
        <v>3.9246277704008917E-2</v>
      </c>
      <c r="V200" s="20">
        <v>4.6882361388912892E-2</v>
      </c>
      <c r="W200" s="20">
        <v>3.8925222662656127E-2</v>
      </c>
      <c r="X200" s="20">
        <v>3.2241732990091733E-2</v>
      </c>
      <c r="Y200" s="20">
        <v>3.1676072255803822E-2</v>
      </c>
      <c r="AA200" s="20">
        <v>2.621590667684711E-2</v>
      </c>
      <c r="AB200" s="20">
        <v>3.014703975617801E-2</v>
      </c>
      <c r="AC200" s="20">
        <v>4.8987049412133922E-2</v>
      </c>
      <c r="AD200" s="20">
        <v>2.0304077530441951E-2</v>
      </c>
      <c r="AF200" s="20">
        <v>2.9365612271932261E-2</v>
      </c>
      <c r="AG200" s="20">
        <v>3.3010645351834303E-2</v>
      </c>
      <c r="AH200" s="20">
        <v>8.8055720327076689E-2</v>
      </c>
      <c r="AI200" s="20">
        <v>3.8823632586158542E-2</v>
      </c>
      <c r="AJ200" s="20">
        <v>1.2961036139854521E-2</v>
      </c>
      <c r="AK200" s="20">
        <v>0</v>
      </c>
      <c r="AL200" s="20">
        <v>0</v>
      </c>
      <c r="AM200" s="20">
        <v>2.518948056663025E-2</v>
      </c>
      <c r="AO200" s="20">
        <v>3.7905211345073242E-2</v>
      </c>
      <c r="AP200" s="20">
        <v>3.5245285524161903E-2</v>
      </c>
      <c r="AQ200" s="20">
        <v>9.3870904922516582E-2</v>
      </c>
      <c r="AR200" s="20">
        <v>4.1802262126893953E-2</v>
      </c>
      <c r="AS200" s="20">
        <v>1.4863970221565411E-2</v>
      </c>
      <c r="AT200" s="20">
        <v>3.3946032748342347E-2</v>
      </c>
      <c r="AU200" s="20">
        <v>0</v>
      </c>
      <c r="AV200" s="20">
        <v>6.0356389733238038E-3</v>
      </c>
      <c r="AW200" s="20">
        <v>0</v>
      </c>
    </row>
    <row r="201" spans="2:49" x14ac:dyDescent="0.35">
      <c r="B201" s="19" t="s">
        <v>113</v>
      </c>
      <c r="C201" s="20">
        <v>3.7111901966976141E-2</v>
      </c>
      <c r="D201" s="20">
        <v>3.9571224385069728E-2</v>
      </c>
      <c r="E201" s="20">
        <v>3.4909228295904968E-2</v>
      </c>
      <c r="G201" s="20">
        <v>4.2806152056588803E-2</v>
      </c>
      <c r="H201" s="20">
        <v>7.0475518736780818E-2</v>
      </c>
      <c r="I201" s="20">
        <v>5.814781772440978E-2</v>
      </c>
      <c r="J201" s="20">
        <v>2.6925465788388399E-2</v>
      </c>
      <c r="K201" s="20">
        <v>1.595056594442279E-2</v>
      </c>
      <c r="L201" s="20">
        <v>1.1680286970120111E-2</v>
      </c>
      <c r="N201" s="20">
        <v>2.4887322934502059E-2</v>
      </c>
      <c r="O201" s="20">
        <v>2.9745849076188751E-2</v>
      </c>
      <c r="P201" s="20">
        <v>4.0625003019221867E-2</v>
      </c>
      <c r="Q201" s="20">
        <v>6.2583269738607797E-2</v>
      </c>
      <c r="R201" s="20">
        <v>4.2556278893273923E-2</v>
      </c>
      <c r="S201" s="20">
        <v>5.8789191197319386E-3</v>
      </c>
      <c r="T201" s="20">
        <v>2.0933327916360669E-2</v>
      </c>
      <c r="U201" s="20">
        <v>5.6848543230208298E-2</v>
      </c>
      <c r="V201" s="20">
        <v>4.9303465577675121E-2</v>
      </c>
      <c r="W201" s="20">
        <v>2.9608329054907762E-2</v>
      </c>
      <c r="X201" s="20">
        <v>5.5229610017133092E-2</v>
      </c>
      <c r="Y201" s="20">
        <v>2.8219441187552041E-2</v>
      </c>
      <c r="AA201" s="20">
        <v>3.9731637012164527E-2</v>
      </c>
      <c r="AB201" s="20">
        <v>2.388840383916541E-2</v>
      </c>
      <c r="AC201" s="20">
        <v>4.1873199008632393E-2</v>
      </c>
      <c r="AD201" s="20">
        <v>4.4115044581929642E-2</v>
      </c>
      <c r="AF201" s="20">
        <v>2.0407015896852891E-2</v>
      </c>
      <c r="AG201" s="20">
        <v>4.9629194177797507E-2</v>
      </c>
      <c r="AH201" s="20">
        <v>2.282453952644831E-2</v>
      </c>
      <c r="AI201" s="20">
        <v>8.1364302966985075E-2</v>
      </c>
      <c r="AJ201" s="20">
        <v>4.4365155873447519E-2</v>
      </c>
      <c r="AK201" s="20">
        <v>0</v>
      </c>
      <c r="AL201" s="20">
        <v>6.230906596662885E-2</v>
      </c>
      <c r="AM201" s="20">
        <v>2.0832408137451471E-2</v>
      </c>
      <c r="AO201" s="20">
        <v>2.165895206638771E-2</v>
      </c>
      <c r="AP201" s="20">
        <v>3.9726879128780868E-2</v>
      </c>
      <c r="AQ201" s="20">
        <v>1.800837379679298E-2</v>
      </c>
      <c r="AR201" s="20">
        <v>6.9490674396771215E-2</v>
      </c>
      <c r="AS201" s="20">
        <v>4.957321312226886E-2</v>
      </c>
      <c r="AT201" s="20">
        <v>1.398615311147109E-2</v>
      </c>
      <c r="AU201" s="20">
        <v>3.2140781107471178E-2</v>
      </c>
      <c r="AV201" s="20">
        <v>3.5725171253299701E-2</v>
      </c>
      <c r="AW201" s="20">
        <v>0</v>
      </c>
    </row>
    <row r="202" spans="2:49" x14ac:dyDescent="0.35">
      <c r="B202" s="19" t="s">
        <v>119</v>
      </c>
      <c r="C202" s="20">
        <v>7.64927973075782E-2</v>
      </c>
      <c r="D202" s="20">
        <v>7.045047367224698E-2</v>
      </c>
      <c r="E202" s="20">
        <v>8.2843227137334233E-2</v>
      </c>
      <c r="G202" s="20">
        <v>0.13012760504900181</v>
      </c>
      <c r="H202" s="20">
        <v>0.12788587391260189</v>
      </c>
      <c r="I202" s="20">
        <v>0.1004942668315454</v>
      </c>
      <c r="J202" s="20">
        <v>6.0560330450012231E-2</v>
      </c>
      <c r="K202" s="20">
        <v>2.5015896932872352E-2</v>
      </c>
      <c r="L202" s="20">
        <v>2.7246895324184041E-2</v>
      </c>
      <c r="N202" s="20">
        <v>5.0750870241377477E-2</v>
      </c>
      <c r="O202" s="20">
        <v>4.9239480304161372E-2</v>
      </c>
      <c r="P202" s="20">
        <v>8.8595629248829286E-2</v>
      </c>
      <c r="Q202" s="20">
        <v>3.4014557078985361E-2</v>
      </c>
      <c r="R202" s="20">
        <v>9.6595077807415136E-2</v>
      </c>
      <c r="S202" s="20">
        <v>6.6244900238140905E-2</v>
      </c>
      <c r="T202" s="20">
        <v>5.4916489493271353E-2</v>
      </c>
      <c r="U202" s="20">
        <v>9.2223658383694312E-2</v>
      </c>
      <c r="V202" s="20">
        <v>0.13476246307439499</v>
      </c>
      <c r="W202" s="20">
        <v>5.3026932367603717E-2</v>
      </c>
      <c r="X202" s="20">
        <v>4.7212692527266967E-2</v>
      </c>
      <c r="Y202" s="20">
        <v>7.8386380060230437E-2</v>
      </c>
      <c r="AA202" s="20">
        <v>8.4683555705504676E-2</v>
      </c>
      <c r="AB202" s="20">
        <v>7.0485868244173952E-2</v>
      </c>
      <c r="AC202" s="20">
        <v>8.4877621106992193E-2</v>
      </c>
      <c r="AD202" s="20">
        <v>6.5733631394682149E-2</v>
      </c>
      <c r="AF202" s="20">
        <v>6.2215080287522657E-2</v>
      </c>
      <c r="AG202" s="20">
        <v>0.11855167589434409</v>
      </c>
      <c r="AH202" s="20">
        <v>5.4879838358734917E-2</v>
      </c>
      <c r="AI202" s="20">
        <v>3.744965532598734E-2</v>
      </c>
      <c r="AJ202" s="20">
        <v>4.4474964442110562E-2</v>
      </c>
      <c r="AK202" s="20">
        <v>4.4327371310221242E-2</v>
      </c>
      <c r="AL202" s="20">
        <v>5.2448270944609493E-2</v>
      </c>
      <c r="AM202" s="20">
        <v>6.2041388845095857E-2</v>
      </c>
      <c r="AO202" s="20">
        <v>7.3177968797199261E-2</v>
      </c>
      <c r="AP202" s="20">
        <v>0.14407177464354889</v>
      </c>
      <c r="AQ202" s="20">
        <v>6.4419585998560569E-2</v>
      </c>
      <c r="AR202" s="20">
        <v>3.4170580092784432E-2</v>
      </c>
      <c r="AS202" s="20">
        <v>4.1260073180272833E-2</v>
      </c>
      <c r="AT202" s="20">
        <v>1.983842059315041E-2</v>
      </c>
      <c r="AU202" s="20">
        <v>5.0352577148575772E-2</v>
      </c>
      <c r="AV202" s="20">
        <v>4.3624249898747768E-2</v>
      </c>
      <c r="AW202" s="20">
        <v>0.11058278004898039</v>
      </c>
    </row>
    <row r="203" spans="2:49" x14ac:dyDescent="0.35">
      <c r="B203" s="19" t="s">
        <v>115</v>
      </c>
      <c r="C203" s="20">
        <v>1.4154717192614749E-2</v>
      </c>
      <c r="D203" s="20">
        <v>9.7315964929497456E-3</v>
      </c>
      <c r="E203" s="20">
        <v>1.856915138868007E-2</v>
      </c>
      <c r="G203" s="20">
        <v>3.080312668593372E-2</v>
      </c>
      <c r="H203" s="20">
        <v>2.2218148348082431E-2</v>
      </c>
      <c r="I203" s="20">
        <v>7.6991586469095782E-3</v>
      </c>
      <c r="J203" s="20">
        <v>1.871312472316557E-2</v>
      </c>
      <c r="K203" s="20">
        <v>3.223860217835692E-3</v>
      </c>
      <c r="L203" s="20">
        <v>5.4608656538300809E-3</v>
      </c>
      <c r="N203" s="20">
        <v>6.2273780826758378E-2</v>
      </c>
      <c r="O203" s="20">
        <v>1.6142090442172411E-2</v>
      </c>
      <c r="P203" s="20">
        <v>0</v>
      </c>
      <c r="Q203" s="20">
        <v>1.3758287914467031E-2</v>
      </c>
      <c r="R203" s="20">
        <v>0</v>
      </c>
      <c r="S203" s="20">
        <v>0</v>
      </c>
      <c r="T203" s="20">
        <v>5.7443417209260854E-3</v>
      </c>
      <c r="U203" s="20">
        <v>9.7804152391786515E-3</v>
      </c>
      <c r="V203" s="20">
        <v>1.7760804833885369E-2</v>
      </c>
      <c r="W203" s="20">
        <v>8.4093533960963012E-3</v>
      </c>
      <c r="X203" s="20">
        <v>1.2489377262472529E-2</v>
      </c>
      <c r="Y203" s="20">
        <v>1.8469204681558191E-2</v>
      </c>
      <c r="AA203" s="20">
        <v>1.745056007519637E-2</v>
      </c>
      <c r="AB203" s="20">
        <v>9.9926733773466492E-3</v>
      </c>
      <c r="AC203" s="20">
        <v>1.3507342927221789E-2</v>
      </c>
      <c r="AD203" s="20">
        <v>1.5594319551824481E-2</v>
      </c>
      <c r="AF203" s="20">
        <v>6.0911858895368147E-3</v>
      </c>
      <c r="AG203" s="20">
        <v>1.0423335257038729E-2</v>
      </c>
      <c r="AH203" s="20">
        <v>3.7889871514997987E-2</v>
      </c>
      <c r="AI203" s="20">
        <v>1.0617767037772931E-2</v>
      </c>
      <c r="AJ203" s="20">
        <v>0</v>
      </c>
      <c r="AK203" s="20">
        <v>0.1825309098007826</v>
      </c>
      <c r="AL203" s="20">
        <v>0</v>
      </c>
      <c r="AM203" s="20">
        <v>7.4704880065866617E-3</v>
      </c>
      <c r="AO203" s="20">
        <v>3.0956767968944002E-3</v>
      </c>
      <c r="AP203" s="20">
        <v>1.1458547551981269E-2</v>
      </c>
      <c r="AQ203" s="20">
        <v>1.1990830514428071E-2</v>
      </c>
      <c r="AR203" s="20">
        <v>1.085116610951883E-2</v>
      </c>
      <c r="AS203" s="20">
        <v>5.3756286104319571E-3</v>
      </c>
      <c r="AT203" s="20">
        <v>0.17365363567616759</v>
      </c>
      <c r="AU203" s="20">
        <v>0</v>
      </c>
      <c r="AV203" s="20">
        <v>1.369620081213524E-2</v>
      </c>
      <c r="AW203" s="20">
        <v>2.2067058368713099E-2</v>
      </c>
    </row>
    <row r="204" spans="2:49" x14ac:dyDescent="0.35">
      <c r="B204" s="19" t="s">
        <v>116</v>
      </c>
      <c r="C204" s="20">
        <v>0.3729819102216716</v>
      </c>
      <c r="D204" s="20">
        <v>0.40172642452564311</v>
      </c>
      <c r="E204" s="20">
        <v>0.34456211902357159</v>
      </c>
      <c r="G204" s="20">
        <v>0.37351780845666033</v>
      </c>
      <c r="H204" s="20">
        <v>0.34512586381519261</v>
      </c>
      <c r="I204" s="20">
        <v>0.32693534820740172</v>
      </c>
      <c r="J204" s="20">
        <v>0.37998007453460608</v>
      </c>
      <c r="K204" s="20">
        <v>0.42084456189862002</v>
      </c>
      <c r="L204" s="20">
        <v>0.39458357744852118</v>
      </c>
      <c r="N204" s="20">
        <v>0.35680911303599611</v>
      </c>
      <c r="O204" s="20">
        <v>0.40537912523458031</v>
      </c>
      <c r="P204" s="20">
        <v>0.27820509446021469</v>
      </c>
      <c r="Q204" s="20">
        <v>0.34524865236183272</v>
      </c>
      <c r="R204" s="20">
        <v>0.36050294795068338</v>
      </c>
      <c r="S204" s="20">
        <v>0.46098203440628371</v>
      </c>
      <c r="T204" s="20">
        <v>0.43217207320092421</v>
      </c>
      <c r="U204" s="20">
        <v>0.34640340419318538</v>
      </c>
      <c r="V204" s="20">
        <v>0.33382774003467602</v>
      </c>
      <c r="W204" s="20">
        <v>0.35191454396349808</v>
      </c>
      <c r="X204" s="20">
        <v>0.45191623688135663</v>
      </c>
      <c r="Y204" s="20">
        <v>0.38241861890971002</v>
      </c>
      <c r="AA204" s="20">
        <v>0.38965915836093329</v>
      </c>
      <c r="AB204" s="20">
        <v>0.38820882022244829</v>
      </c>
      <c r="AC204" s="20">
        <v>0.35546015523691382</v>
      </c>
      <c r="AD204" s="20">
        <v>0.35375410112892242</v>
      </c>
      <c r="AF204" s="20">
        <v>0.31995996034287338</v>
      </c>
      <c r="AG204" s="20">
        <v>0.35886827116535719</v>
      </c>
      <c r="AH204" s="20">
        <v>0.43651713473536141</v>
      </c>
      <c r="AI204" s="20">
        <v>0.40547565773073257</v>
      </c>
      <c r="AJ204" s="20">
        <v>0.4723082878424138</v>
      </c>
      <c r="AK204" s="20">
        <v>0.30011257935399688</v>
      </c>
      <c r="AL204" s="20">
        <v>0.30015272815322841</v>
      </c>
      <c r="AM204" s="20">
        <v>0.36284403816982391</v>
      </c>
      <c r="AO204" s="20">
        <v>0.31414928349776172</v>
      </c>
      <c r="AP204" s="20">
        <v>0.34721038038425017</v>
      </c>
      <c r="AQ204" s="20">
        <v>0.41742685284178499</v>
      </c>
      <c r="AR204" s="20">
        <v>0.44576939568275598</v>
      </c>
      <c r="AS204" s="20">
        <v>0.45702614315061818</v>
      </c>
      <c r="AT204" s="20">
        <v>0.27304158960879688</v>
      </c>
      <c r="AU204" s="20">
        <v>0.24425715470047091</v>
      </c>
      <c r="AV204" s="20">
        <v>0.35876263947445219</v>
      </c>
      <c r="AW204" s="20">
        <v>0.31693192262464059</v>
      </c>
    </row>
    <row r="205" spans="2:49" x14ac:dyDescent="0.35">
      <c r="B205" s="19" t="s">
        <v>117</v>
      </c>
      <c r="C205" s="20">
        <v>0.1200854779501528</v>
      </c>
      <c r="D205" s="20">
        <v>0.1000900831502211</v>
      </c>
      <c r="E205" s="20">
        <v>0.13945413081383529</v>
      </c>
      <c r="G205" s="20">
        <v>6.545490709554791E-2</v>
      </c>
      <c r="H205" s="20">
        <v>9.3187315777750065E-2</v>
      </c>
      <c r="I205" s="20">
        <v>0.1191318727433989</v>
      </c>
      <c r="J205" s="20">
        <v>0.15234253712068041</v>
      </c>
      <c r="K205" s="20">
        <v>0.15582032317433669</v>
      </c>
      <c r="L205" s="20">
        <v>0.1288784657652105</v>
      </c>
      <c r="N205" s="20">
        <v>0.1197375431737719</v>
      </c>
      <c r="O205" s="20">
        <v>0.1368584144222183</v>
      </c>
      <c r="P205" s="20">
        <v>0.1645020244942742</v>
      </c>
      <c r="Q205" s="20">
        <v>0.16200453325413591</v>
      </c>
      <c r="R205" s="20">
        <v>9.1467465228906308E-2</v>
      </c>
      <c r="S205" s="20">
        <v>0.1113542193055361</v>
      </c>
      <c r="T205" s="20">
        <v>0.1001998774253049</v>
      </c>
      <c r="U205" s="20">
        <v>0.13311854820104721</v>
      </c>
      <c r="V205" s="20">
        <v>0.11073663511725169</v>
      </c>
      <c r="W205" s="20">
        <v>0.1216817055205196</v>
      </c>
      <c r="X205" s="20">
        <v>0.111717981087084</v>
      </c>
      <c r="Y205" s="20">
        <v>0.13624592230014679</v>
      </c>
      <c r="AA205" s="20">
        <v>9.5030912398906847E-2</v>
      </c>
      <c r="AB205" s="20">
        <v>0.1193710847689787</v>
      </c>
      <c r="AC205" s="20">
        <v>0.12852581228418011</v>
      </c>
      <c r="AD205" s="20">
        <v>0.1413340676952827</v>
      </c>
      <c r="AF205" s="20">
        <v>0.12994401350495849</v>
      </c>
      <c r="AG205" s="20">
        <v>0.1197765753106257</v>
      </c>
      <c r="AH205" s="20">
        <v>6.6039676454846596E-2</v>
      </c>
      <c r="AI205" s="20">
        <v>9.1853641334582292E-2</v>
      </c>
      <c r="AJ205" s="20">
        <v>9.8541431787464689E-2</v>
      </c>
      <c r="AK205" s="20">
        <v>9.9679908651647331E-2</v>
      </c>
      <c r="AL205" s="20">
        <v>0.13652914273530681</v>
      </c>
      <c r="AM205" s="20">
        <v>0.15372682025788409</v>
      </c>
      <c r="AO205" s="20">
        <v>0.1178212652930765</v>
      </c>
      <c r="AP205" s="20">
        <v>0.13143977549994629</v>
      </c>
      <c r="AQ205" s="20">
        <v>9.2546225258724107E-2</v>
      </c>
      <c r="AR205" s="20">
        <v>0.10036261287449259</v>
      </c>
      <c r="AS205" s="20">
        <v>8.2737628494461452E-2</v>
      </c>
      <c r="AT205" s="20">
        <v>0.103523053924846</v>
      </c>
      <c r="AU205" s="20">
        <v>0.2541502928181717</v>
      </c>
      <c r="AV205" s="20">
        <v>0.16611143550976859</v>
      </c>
      <c r="AW205" s="20">
        <v>0.12585108175204099</v>
      </c>
    </row>
    <row r="206" spans="2:49" x14ac:dyDescent="0.35">
      <c r="B206" s="19" t="s">
        <v>86</v>
      </c>
      <c r="C206" s="20">
        <v>0.1203275891263524</v>
      </c>
      <c r="D206" s="20">
        <v>8.0291603906890982E-2</v>
      </c>
      <c r="E206" s="20">
        <v>0.1595432249373408</v>
      </c>
      <c r="G206" s="20">
        <v>8.4074671785645747E-2</v>
      </c>
      <c r="H206" s="20">
        <v>8.8577491174127637E-2</v>
      </c>
      <c r="I206" s="20">
        <v>0.16888991911028151</v>
      </c>
      <c r="J206" s="20">
        <v>9.9486464080556253E-2</v>
      </c>
      <c r="K206" s="20">
        <v>0.12977412980754199</v>
      </c>
      <c r="L206" s="20">
        <v>0.14137258825623711</v>
      </c>
      <c r="N206" s="20">
        <v>0.1220693565004745</v>
      </c>
      <c r="O206" s="20">
        <v>0.16038510154564919</v>
      </c>
      <c r="P206" s="20">
        <v>0.1164720859490208</v>
      </c>
      <c r="Q206" s="20">
        <v>0.15659470804229669</v>
      </c>
      <c r="R206" s="20">
        <v>0.13068836078183199</v>
      </c>
      <c r="S206" s="20">
        <v>0.14042693395625261</v>
      </c>
      <c r="T206" s="20">
        <v>0.1176542200441922</v>
      </c>
      <c r="U206" s="20">
        <v>6.4778318015238673E-2</v>
      </c>
      <c r="V206" s="20">
        <v>8.6605439176992011E-2</v>
      </c>
      <c r="W206" s="20">
        <v>0.1603691684161162</v>
      </c>
      <c r="X206" s="20">
        <v>9.4871601518857221E-2</v>
      </c>
      <c r="Y206" s="20">
        <v>0.13545019646848669</v>
      </c>
      <c r="AA206" s="20">
        <v>8.6676722562049682E-2</v>
      </c>
      <c r="AB206" s="20">
        <v>0.12567755534997721</v>
      </c>
      <c r="AC206" s="20">
        <v>0.131330565508848</v>
      </c>
      <c r="AD206" s="20">
        <v>0.142302885690616</v>
      </c>
      <c r="AF206" s="20">
        <v>0.12787497789214849</v>
      </c>
      <c r="AG206" s="20">
        <v>8.5564236790974246E-2</v>
      </c>
      <c r="AH206" s="20">
        <v>0.13503546454478771</v>
      </c>
      <c r="AI206" s="20">
        <v>7.1272538382952E-2</v>
      </c>
      <c r="AJ206" s="20">
        <v>5.7452895151928633E-2</v>
      </c>
      <c r="AK206" s="20">
        <v>0.1021581270496944</v>
      </c>
      <c r="AL206" s="20">
        <v>0.3986106331035974</v>
      </c>
      <c r="AM206" s="20">
        <v>0.20075530472125899</v>
      </c>
      <c r="AO206" s="20">
        <v>0.1192220683584173</v>
      </c>
      <c r="AP206" s="20">
        <v>8.6743720156399653E-2</v>
      </c>
      <c r="AQ206" s="20">
        <v>0.13051757690495949</v>
      </c>
      <c r="AR206" s="20">
        <v>5.6559113288741851E-2</v>
      </c>
      <c r="AS206" s="20">
        <v>9.285836002171996E-2</v>
      </c>
      <c r="AT206" s="20">
        <v>0.1553172393411911</v>
      </c>
      <c r="AU206" s="20">
        <v>0.30333169206766131</v>
      </c>
      <c r="AV206" s="20">
        <v>0.25156099455659642</v>
      </c>
      <c r="AW206" s="20">
        <v>0.13362533394291751</v>
      </c>
    </row>
    <row r="208" spans="2:49" ht="130.5" x14ac:dyDescent="0.35">
      <c r="B208" s="17" t="s">
        <v>120</v>
      </c>
    </row>
    <row r="209" spans="2:49" x14ac:dyDescent="0.35">
      <c r="B209" s="18" t="s">
        <v>16</v>
      </c>
    </row>
    <row r="210" spans="2:49" ht="58" x14ac:dyDescent="0.35">
      <c r="B210" s="19" t="s">
        <v>121</v>
      </c>
      <c r="C210" s="20">
        <v>8.6073341138199908E-2</v>
      </c>
      <c r="D210" s="20">
        <v>8.4839474407707921E-2</v>
      </c>
      <c r="E210" s="20">
        <v>8.7764535368591981E-2</v>
      </c>
      <c r="G210" s="20">
        <v>0.1168670276319461</v>
      </c>
      <c r="H210" s="20">
        <v>8.2147860137055398E-2</v>
      </c>
      <c r="I210" s="20">
        <v>9.8826033552789599E-2</v>
      </c>
      <c r="J210" s="20">
        <v>7.0946197891249604E-2</v>
      </c>
      <c r="K210" s="20">
        <v>7.2706888750882395E-2</v>
      </c>
      <c r="L210" s="20">
        <v>7.9712084087760496E-2</v>
      </c>
      <c r="N210" s="20">
        <v>5.5238902286103432E-2</v>
      </c>
      <c r="O210" s="20">
        <v>5.2751710803106637E-2</v>
      </c>
      <c r="P210" s="20">
        <v>5.7915086989532988E-2</v>
      </c>
      <c r="Q210" s="20">
        <v>0.10239013886615531</v>
      </c>
      <c r="R210" s="20">
        <v>6.0154339844815219E-2</v>
      </c>
      <c r="S210" s="20">
        <v>9.7339116838531303E-2</v>
      </c>
      <c r="T210" s="20">
        <v>9.4049249983260252E-2</v>
      </c>
      <c r="U210" s="20">
        <v>8.9705345308864995E-2</v>
      </c>
      <c r="V210" s="20">
        <v>0.13428103910264369</v>
      </c>
      <c r="W210" s="20">
        <v>0.1069951416784808</v>
      </c>
      <c r="X210" s="20">
        <v>7.4357391349829896E-2</v>
      </c>
      <c r="Y210" s="20">
        <v>5.3344565514203392E-2</v>
      </c>
      <c r="AA210" s="20">
        <v>8.637708709626353E-2</v>
      </c>
      <c r="AB210" s="20">
        <v>8.008539658025543E-2</v>
      </c>
      <c r="AC210" s="20">
        <v>9.5905822461280058E-2</v>
      </c>
      <c r="AD210" s="20">
        <v>8.2815489195295244E-2</v>
      </c>
      <c r="AF210" s="20">
        <v>0.1002544967394168</v>
      </c>
      <c r="AG210" s="20">
        <v>9.3906204891777659E-2</v>
      </c>
      <c r="AH210" s="20">
        <v>9.3457048326821959E-2</v>
      </c>
      <c r="AI210" s="20">
        <v>0.11337162855143661</v>
      </c>
      <c r="AJ210" s="20">
        <v>8.5688501340533157E-2</v>
      </c>
      <c r="AK210" s="20">
        <v>2.0798962844320479E-2</v>
      </c>
      <c r="AL210" s="20">
        <v>8.0348026188461347E-2</v>
      </c>
      <c r="AM210" s="20">
        <v>6.0713296300409753E-2</v>
      </c>
      <c r="AO210" s="20">
        <v>0.1262514453917998</v>
      </c>
      <c r="AP210" s="20">
        <v>8.4608583444455501E-2</v>
      </c>
      <c r="AQ210" s="20">
        <v>9.9528901285323226E-2</v>
      </c>
      <c r="AR210" s="20">
        <v>8.8254522532441898E-2</v>
      </c>
      <c r="AS210" s="20">
        <v>8.0479922586952357E-2</v>
      </c>
      <c r="AT210" s="20">
        <v>5.4958708297868662E-2</v>
      </c>
      <c r="AU210" s="20">
        <v>6.4512199233728237E-2</v>
      </c>
      <c r="AV210" s="20">
        <v>5.8559637944962543E-2</v>
      </c>
      <c r="AW210" s="20">
        <v>4.6020538623665258E-2</v>
      </c>
    </row>
    <row r="211" spans="2:49" ht="29" x14ac:dyDescent="0.35">
      <c r="B211" s="19" t="s">
        <v>122</v>
      </c>
      <c r="C211" s="20">
        <v>0.48035913108574729</v>
      </c>
      <c r="D211" s="20">
        <v>0.4931604908128589</v>
      </c>
      <c r="E211" s="20">
        <v>0.46801168424775569</v>
      </c>
      <c r="G211" s="20">
        <v>0.48433705590866549</v>
      </c>
      <c r="H211" s="20">
        <v>0.51319326466124915</v>
      </c>
      <c r="I211" s="20">
        <v>0.4558381190836322</v>
      </c>
      <c r="J211" s="20">
        <v>0.47970416267892269</v>
      </c>
      <c r="K211" s="20">
        <v>0.45744799264047148</v>
      </c>
      <c r="L211" s="20">
        <v>0.48685696266796002</v>
      </c>
      <c r="N211" s="20">
        <v>0.45254589750867308</v>
      </c>
      <c r="O211" s="20">
        <v>0.4309393352126259</v>
      </c>
      <c r="P211" s="20">
        <v>0.44627274140298939</v>
      </c>
      <c r="Q211" s="20">
        <v>0.43611017001746583</v>
      </c>
      <c r="R211" s="20">
        <v>0.52801839148126928</v>
      </c>
      <c r="S211" s="20">
        <v>0.50239936306646804</v>
      </c>
      <c r="T211" s="20">
        <v>0.48162904883848412</v>
      </c>
      <c r="U211" s="20">
        <v>0.53105794566112141</v>
      </c>
      <c r="V211" s="20">
        <v>0.48747381807508933</v>
      </c>
      <c r="W211" s="20">
        <v>0.43311111691177978</v>
      </c>
      <c r="X211" s="20">
        <v>0.50062714535547259</v>
      </c>
      <c r="Y211" s="20">
        <v>0.47324937902357822</v>
      </c>
      <c r="AA211" s="20">
        <v>0.54936844010751829</v>
      </c>
      <c r="AB211" s="20">
        <v>0.51465430155796021</v>
      </c>
      <c r="AC211" s="20">
        <v>0.46494418991014652</v>
      </c>
      <c r="AD211" s="20">
        <v>0.38592671682094731</v>
      </c>
      <c r="AF211" s="20">
        <v>0.43130818467068238</v>
      </c>
      <c r="AG211" s="20">
        <v>0.63500530548771927</v>
      </c>
      <c r="AH211" s="20">
        <v>0.50382410450114323</v>
      </c>
      <c r="AI211" s="20">
        <v>0.47940608844935573</v>
      </c>
      <c r="AJ211" s="20">
        <v>0.29813135458672152</v>
      </c>
      <c r="AK211" s="20">
        <v>0.44679509769040282</v>
      </c>
      <c r="AL211" s="20">
        <v>0.25289115672364693</v>
      </c>
      <c r="AM211" s="20">
        <v>0.39484451166843271</v>
      </c>
      <c r="AO211" s="20">
        <v>0.4463758731212209</v>
      </c>
      <c r="AP211" s="20">
        <v>0.68191487436479548</v>
      </c>
      <c r="AQ211" s="20">
        <v>0.56744622971447434</v>
      </c>
      <c r="AR211" s="20">
        <v>0.49838547221559459</v>
      </c>
      <c r="AS211" s="20">
        <v>0.32242137028991469</v>
      </c>
      <c r="AT211" s="20">
        <v>0.39539250554774719</v>
      </c>
      <c r="AU211" s="20">
        <v>0.32807005047019999</v>
      </c>
      <c r="AV211" s="20">
        <v>0.40136045974459977</v>
      </c>
      <c r="AW211" s="20">
        <v>0.38564600080865902</v>
      </c>
    </row>
    <row r="212" spans="2:49" ht="58" x14ac:dyDescent="0.35">
      <c r="B212" s="19" t="s">
        <v>123</v>
      </c>
      <c r="C212" s="20">
        <v>0.23058957993055779</v>
      </c>
      <c r="D212" s="20">
        <v>0.25346133766291429</v>
      </c>
      <c r="E212" s="20">
        <v>0.20724424985617629</v>
      </c>
      <c r="G212" s="20">
        <v>0.19795003099410041</v>
      </c>
      <c r="H212" s="20">
        <v>0.21804944066085549</v>
      </c>
      <c r="I212" s="20">
        <v>0.21860308686513499</v>
      </c>
      <c r="J212" s="20">
        <v>0.27773627426127062</v>
      </c>
      <c r="K212" s="20">
        <v>0.22422246838584389</v>
      </c>
      <c r="L212" s="20">
        <v>0.23843088731908241</v>
      </c>
      <c r="N212" s="20">
        <v>0.2773391948965056</v>
      </c>
      <c r="O212" s="20">
        <v>0.23112419437710091</v>
      </c>
      <c r="P212" s="20">
        <v>0.26381261882311768</v>
      </c>
      <c r="Q212" s="20">
        <v>0.28496784154722121</v>
      </c>
      <c r="R212" s="20">
        <v>0.26186442143264732</v>
      </c>
      <c r="S212" s="20">
        <v>0.16788065383029449</v>
      </c>
      <c r="T212" s="20">
        <v>0.19681828171578081</v>
      </c>
      <c r="U212" s="20">
        <v>0.20725413017333641</v>
      </c>
      <c r="V212" s="20">
        <v>0.2406365143436161</v>
      </c>
      <c r="W212" s="20">
        <v>0.21133355237209839</v>
      </c>
      <c r="X212" s="20">
        <v>0.22260202405493751</v>
      </c>
      <c r="Y212" s="20">
        <v>0.2272819934715854</v>
      </c>
      <c r="AA212" s="20">
        <v>0.21488660656451861</v>
      </c>
      <c r="AB212" s="20">
        <v>0.18057632102418061</v>
      </c>
      <c r="AC212" s="20">
        <v>0.26006291156327432</v>
      </c>
      <c r="AD212" s="20">
        <v>0.27179450609164668</v>
      </c>
      <c r="AF212" s="20">
        <v>0.28748608534955761</v>
      </c>
      <c r="AG212" s="20">
        <v>0.1647549235202449</v>
      </c>
      <c r="AH212" s="20">
        <v>0.19561600007325899</v>
      </c>
      <c r="AI212" s="20">
        <v>0.21637917346763519</v>
      </c>
      <c r="AJ212" s="20">
        <v>0.41821368762298328</v>
      </c>
      <c r="AK212" s="20">
        <v>0.25589724322761948</v>
      </c>
      <c r="AL212" s="20">
        <v>8.1393674202112659E-2</v>
      </c>
      <c r="AM212" s="20">
        <v>0.1967116723746126</v>
      </c>
      <c r="AO212" s="20">
        <v>0.25875690343698121</v>
      </c>
      <c r="AP212" s="20">
        <v>0.1306038567454314</v>
      </c>
      <c r="AQ212" s="20">
        <v>0.1349186905235665</v>
      </c>
      <c r="AR212" s="20">
        <v>0.1976524823030803</v>
      </c>
      <c r="AS212" s="20">
        <v>0.39111923649303432</v>
      </c>
      <c r="AT212" s="20">
        <v>0.27777296360476911</v>
      </c>
      <c r="AU212" s="20">
        <v>0.13756467527305449</v>
      </c>
      <c r="AV212" s="20">
        <v>0.1544708608749806</v>
      </c>
      <c r="AW212" s="20">
        <v>0.34875550222946727</v>
      </c>
    </row>
    <row r="213" spans="2:49" x14ac:dyDescent="0.35">
      <c r="B213" s="19" t="s">
        <v>86</v>
      </c>
      <c r="C213" s="20">
        <v>0.20297794784549489</v>
      </c>
      <c r="D213" s="20">
        <v>0.16853869711651881</v>
      </c>
      <c r="E213" s="20">
        <v>0.23697953052747589</v>
      </c>
      <c r="G213" s="20">
        <v>0.2008458854652882</v>
      </c>
      <c r="H213" s="20">
        <v>0.18660943454083989</v>
      </c>
      <c r="I213" s="20">
        <v>0.22673276049844321</v>
      </c>
      <c r="J213" s="20">
        <v>0.17161336516855699</v>
      </c>
      <c r="K213" s="20">
        <v>0.24562265022280241</v>
      </c>
      <c r="L213" s="20">
        <v>0.19500006592519711</v>
      </c>
      <c r="N213" s="20">
        <v>0.21487600530871781</v>
      </c>
      <c r="O213" s="20">
        <v>0.2851847596071666</v>
      </c>
      <c r="P213" s="20">
        <v>0.23199955278435949</v>
      </c>
      <c r="Q213" s="20">
        <v>0.17653184956915771</v>
      </c>
      <c r="R213" s="20">
        <v>0.14996284724126799</v>
      </c>
      <c r="S213" s="20">
        <v>0.23238086626470589</v>
      </c>
      <c r="T213" s="20">
        <v>0.22750341946247499</v>
      </c>
      <c r="U213" s="20">
        <v>0.1719825788566772</v>
      </c>
      <c r="V213" s="20">
        <v>0.13760862847865091</v>
      </c>
      <c r="W213" s="20">
        <v>0.24856018903764091</v>
      </c>
      <c r="X213" s="20">
        <v>0.20241343923975999</v>
      </c>
      <c r="Y213" s="20">
        <v>0.24612406199063289</v>
      </c>
      <c r="AA213" s="20">
        <v>0.14936786623169959</v>
      </c>
      <c r="AB213" s="20">
        <v>0.2246839808376036</v>
      </c>
      <c r="AC213" s="20">
        <v>0.17908707606529911</v>
      </c>
      <c r="AD213" s="20">
        <v>0.25946328789211082</v>
      </c>
      <c r="AF213" s="20">
        <v>0.18095123324034321</v>
      </c>
      <c r="AG213" s="20">
        <v>0.10633356610025831</v>
      </c>
      <c r="AH213" s="20">
        <v>0.20710284709877561</v>
      </c>
      <c r="AI213" s="20">
        <v>0.19084310953157271</v>
      </c>
      <c r="AJ213" s="20">
        <v>0.19796645644976199</v>
      </c>
      <c r="AK213" s="20">
        <v>0.27650869623765723</v>
      </c>
      <c r="AL213" s="20">
        <v>0.58536714288577896</v>
      </c>
      <c r="AM213" s="20">
        <v>0.347730519656545</v>
      </c>
      <c r="AO213" s="20">
        <v>0.16861577804999819</v>
      </c>
      <c r="AP213" s="20">
        <v>0.1028726854453175</v>
      </c>
      <c r="AQ213" s="20">
        <v>0.19810617847663589</v>
      </c>
      <c r="AR213" s="20">
        <v>0.21570752294888329</v>
      </c>
      <c r="AS213" s="20">
        <v>0.2059794706300985</v>
      </c>
      <c r="AT213" s="20">
        <v>0.27187582254961512</v>
      </c>
      <c r="AU213" s="20">
        <v>0.46985307502301721</v>
      </c>
      <c r="AV213" s="20">
        <v>0.38560904143545699</v>
      </c>
      <c r="AW213" s="20">
        <v>0.21957795833820859</v>
      </c>
    </row>
    <row r="215" spans="2:49" ht="116" x14ac:dyDescent="0.35">
      <c r="B215" s="17" t="s">
        <v>124</v>
      </c>
    </row>
    <row r="216" spans="2:49" x14ac:dyDescent="0.35">
      <c r="B216" s="18" t="s">
        <v>16</v>
      </c>
    </row>
    <row r="217" spans="2:49" x14ac:dyDescent="0.35">
      <c r="B217" s="19" t="s">
        <v>125</v>
      </c>
      <c r="C217" s="20">
        <v>0.32662556778855972</v>
      </c>
      <c r="D217" s="20">
        <v>0.35979669430045108</v>
      </c>
      <c r="E217" s="20">
        <v>0.29505300672314277</v>
      </c>
      <c r="G217" s="20">
        <v>0.30059472726222841</v>
      </c>
      <c r="H217" s="20">
        <v>0.31619503473573968</v>
      </c>
      <c r="I217" s="20">
        <v>0.2562527446439945</v>
      </c>
      <c r="J217" s="20">
        <v>0.27980420118081262</v>
      </c>
      <c r="K217" s="20">
        <v>0.32909407068530161</v>
      </c>
      <c r="L217" s="20">
        <v>0.44546781670752678</v>
      </c>
      <c r="N217" s="20">
        <v>0.31624686914580952</v>
      </c>
      <c r="O217" s="20">
        <v>0.29423699975240952</v>
      </c>
      <c r="P217" s="20">
        <v>0.20089776874198201</v>
      </c>
      <c r="Q217" s="20">
        <v>0.3309199532353862</v>
      </c>
      <c r="R217" s="20">
        <v>0.37553824963591392</v>
      </c>
      <c r="S217" s="20">
        <v>0.32345864977724498</v>
      </c>
      <c r="T217" s="20">
        <v>0.35450658048253469</v>
      </c>
      <c r="U217" s="20">
        <v>0.33411867026787512</v>
      </c>
      <c r="V217" s="20">
        <v>0.31360496632937379</v>
      </c>
      <c r="W217" s="20">
        <v>0.32798141132144509</v>
      </c>
      <c r="X217" s="20">
        <v>0.35107826704826478</v>
      </c>
      <c r="Y217" s="20">
        <v>0.32646358234315082</v>
      </c>
      <c r="AA217" s="20">
        <v>0.39215900673945359</v>
      </c>
      <c r="AB217" s="20">
        <v>0.3115373329199842</v>
      </c>
      <c r="AC217" s="20">
        <v>0.29214089237871432</v>
      </c>
      <c r="AD217" s="20">
        <v>0.30194980796490689</v>
      </c>
      <c r="AF217" s="20">
        <v>0.42975693083644412</v>
      </c>
      <c r="AG217" s="20">
        <v>0.35112197731383138</v>
      </c>
      <c r="AH217" s="20">
        <v>0.33640180174977968</v>
      </c>
      <c r="AI217" s="20">
        <v>0.21574727937013621</v>
      </c>
      <c r="AJ217" s="20">
        <v>0.38324139294818632</v>
      </c>
      <c r="AK217" s="20">
        <v>0.22639298650042261</v>
      </c>
      <c r="AL217" s="20">
        <v>0.1198737162811381</v>
      </c>
      <c r="AM217" s="20">
        <v>0.2189403214453215</v>
      </c>
      <c r="AO217" s="20">
        <v>0.44619364618257951</v>
      </c>
      <c r="AP217" s="20">
        <v>0.35748076102996762</v>
      </c>
      <c r="AQ217" s="20">
        <v>0.24262991001549691</v>
      </c>
      <c r="AR217" s="20">
        <v>0.26785880999607592</v>
      </c>
      <c r="AS217" s="20">
        <v>0.34269151140222848</v>
      </c>
      <c r="AT217" s="20">
        <v>0.22120418473113609</v>
      </c>
      <c r="AU217" s="20">
        <v>0.1523608145302878</v>
      </c>
      <c r="AV217" s="20">
        <v>0.26908402142925819</v>
      </c>
      <c r="AW217" s="20">
        <v>0.28007821871788119</v>
      </c>
    </row>
    <row r="218" spans="2:49" x14ac:dyDescent="0.35">
      <c r="B218" s="19" t="s">
        <v>126</v>
      </c>
      <c r="C218" s="20">
        <v>0.35153139774039099</v>
      </c>
      <c r="D218" s="20">
        <v>0.37835498291292391</v>
      </c>
      <c r="E218" s="20">
        <v>0.32471927075603269</v>
      </c>
      <c r="G218" s="20">
        <v>0.37080538890442277</v>
      </c>
      <c r="H218" s="20">
        <v>0.40812928881664351</v>
      </c>
      <c r="I218" s="20">
        <v>0.39593261725191792</v>
      </c>
      <c r="J218" s="20">
        <v>0.3717228436077048</v>
      </c>
      <c r="K218" s="20">
        <v>0.31040095381412192</v>
      </c>
      <c r="L218" s="20">
        <v>0.26824400733683762</v>
      </c>
      <c r="N218" s="20">
        <v>0.32899344748465342</v>
      </c>
      <c r="O218" s="20">
        <v>0.37615957663166583</v>
      </c>
      <c r="P218" s="20">
        <v>0.38868579084434529</v>
      </c>
      <c r="Q218" s="20">
        <v>0.34409401505886511</v>
      </c>
      <c r="R218" s="20">
        <v>0.3093430138084291</v>
      </c>
      <c r="S218" s="20">
        <v>0.30071067333039397</v>
      </c>
      <c r="T218" s="20">
        <v>0.35185007403768492</v>
      </c>
      <c r="U218" s="20">
        <v>0.37318435214892859</v>
      </c>
      <c r="V218" s="20">
        <v>0.40713768992327082</v>
      </c>
      <c r="W218" s="20">
        <v>0.33921779707599842</v>
      </c>
      <c r="X218" s="20">
        <v>0.36857280403180659</v>
      </c>
      <c r="Y218" s="20">
        <v>0.33924586643880061</v>
      </c>
      <c r="AA218" s="20">
        <v>0.33327117946984808</v>
      </c>
      <c r="AB218" s="20">
        <v>0.33911889576727872</v>
      </c>
      <c r="AC218" s="20">
        <v>0.39802456945489351</v>
      </c>
      <c r="AD218" s="20">
        <v>0.34220338766824793</v>
      </c>
      <c r="AF218" s="20">
        <v>0.31307622526519108</v>
      </c>
      <c r="AG218" s="20">
        <v>0.37042371065445462</v>
      </c>
      <c r="AH218" s="20">
        <v>0.29062451342067719</v>
      </c>
      <c r="AI218" s="20">
        <v>0.44657999529746439</v>
      </c>
      <c r="AJ218" s="20">
        <v>0.36124773389737502</v>
      </c>
      <c r="AK218" s="20">
        <v>0.49128189887047458</v>
      </c>
      <c r="AL218" s="20">
        <v>0.32435899051078182</v>
      </c>
      <c r="AM218" s="20">
        <v>0.32328674185676909</v>
      </c>
      <c r="AO218" s="20">
        <v>0.29510970730024427</v>
      </c>
      <c r="AP218" s="20">
        <v>0.39189389925167961</v>
      </c>
      <c r="AQ218" s="20">
        <v>0.42101341124665242</v>
      </c>
      <c r="AR218" s="20">
        <v>0.3883523599465411</v>
      </c>
      <c r="AS218" s="20">
        <v>0.3562925597976031</v>
      </c>
      <c r="AT218" s="20">
        <v>0.48791108258239108</v>
      </c>
      <c r="AU218" s="20">
        <v>0.26427142730787728</v>
      </c>
      <c r="AV218" s="20">
        <v>0.22054835844777451</v>
      </c>
      <c r="AW218" s="20">
        <v>0.31580283065627379</v>
      </c>
    </row>
    <row r="219" spans="2:49" x14ac:dyDescent="0.35">
      <c r="B219" s="19" t="s">
        <v>127</v>
      </c>
      <c r="C219" s="20">
        <v>5.9387574032832187E-2</v>
      </c>
      <c r="D219" s="20">
        <v>6.4109504794325978E-2</v>
      </c>
      <c r="E219" s="20">
        <v>5.5091974127755003E-2</v>
      </c>
      <c r="G219" s="20">
        <v>7.7474370996740233E-2</v>
      </c>
      <c r="H219" s="20">
        <v>5.8153229184857137E-2</v>
      </c>
      <c r="I219" s="20">
        <v>5.7894765572566467E-2</v>
      </c>
      <c r="J219" s="20">
        <v>8.2297167863431026E-2</v>
      </c>
      <c r="K219" s="20">
        <v>4.6779272326929119E-2</v>
      </c>
      <c r="L219" s="20">
        <v>3.9606927338451232E-2</v>
      </c>
      <c r="N219" s="20">
        <v>7.3389649941425134E-2</v>
      </c>
      <c r="O219" s="20">
        <v>6.6244796778585233E-2</v>
      </c>
      <c r="P219" s="20">
        <v>8.5254463353226798E-2</v>
      </c>
      <c r="Q219" s="20">
        <v>9.4484106379279981E-2</v>
      </c>
      <c r="R219" s="20">
        <v>5.3395611904602951E-2</v>
      </c>
      <c r="S219" s="20">
        <v>5.0985681782720331E-2</v>
      </c>
      <c r="T219" s="20">
        <v>4.7677555380817319E-2</v>
      </c>
      <c r="U219" s="20">
        <v>3.9784849737191298E-2</v>
      </c>
      <c r="V219" s="20">
        <v>6.5974880715135228E-2</v>
      </c>
      <c r="W219" s="20">
        <v>4.5080683720373368E-2</v>
      </c>
      <c r="X219" s="20">
        <v>4.2088022616513128E-2</v>
      </c>
      <c r="Y219" s="20">
        <v>8.230667425611031E-2</v>
      </c>
      <c r="AA219" s="20">
        <v>6.2204249930256618E-2</v>
      </c>
      <c r="AB219" s="20">
        <v>3.7796693239047857E-2</v>
      </c>
      <c r="AC219" s="20">
        <v>7.7460715263977839E-2</v>
      </c>
      <c r="AD219" s="20">
        <v>6.3333262655732067E-2</v>
      </c>
      <c r="AF219" s="20">
        <v>4.9011152919739079E-2</v>
      </c>
      <c r="AG219" s="20">
        <v>4.9487904908784158E-2</v>
      </c>
      <c r="AH219" s="20">
        <v>7.3098235898157463E-2</v>
      </c>
      <c r="AI219" s="20">
        <v>0.1008095020000833</v>
      </c>
      <c r="AJ219" s="20">
        <v>8.6832446805170216E-2</v>
      </c>
      <c r="AK219" s="20">
        <v>3.7033790340126237E-2</v>
      </c>
      <c r="AL219" s="20">
        <v>0.1043214466663747</v>
      </c>
      <c r="AM219" s="20">
        <v>5.0294172099433529E-2</v>
      </c>
      <c r="AO219" s="20">
        <v>3.676899088602361E-2</v>
      </c>
      <c r="AP219" s="20">
        <v>3.7590809087802532E-2</v>
      </c>
      <c r="AQ219" s="20">
        <v>7.7279684256534115E-2</v>
      </c>
      <c r="AR219" s="20">
        <v>7.9098657464526823E-2</v>
      </c>
      <c r="AS219" s="20">
        <v>9.0397099954389951E-2</v>
      </c>
      <c r="AT219" s="20">
        <v>3.1694255369202333E-2</v>
      </c>
      <c r="AU219" s="20">
        <v>7.7307053195810466E-2</v>
      </c>
      <c r="AV219" s="20">
        <v>1.3780077963426261E-2</v>
      </c>
      <c r="AW219" s="20">
        <v>0.1178448353820901</v>
      </c>
    </row>
    <row r="220" spans="2:49" x14ac:dyDescent="0.35">
      <c r="B220" s="19" t="s">
        <v>86</v>
      </c>
      <c r="C220" s="20">
        <v>0.2624554604382171</v>
      </c>
      <c r="D220" s="20">
        <v>0.19773881799229889</v>
      </c>
      <c r="E220" s="20">
        <v>0.32513574839306941</v>
      </c>
      <c r="G220" s="20">
        <v>0.25112551283660872</v>
      </c>
      <c r="H220" s="20">
        <v>0.21752244726275971</v>
      </c>
      <c r="I220" s="20">
        <v>0.28991987253152102</v>
      </c>
      <c r="J220" s="20">
        <v>0.26617578734805158</v>
      </c>
      <c r="K220" s="20">
        <v>0.31372570317364751</v>
      </c>
      <c r="L220" s="20">
        <v>0.24668124861718441</v>
      </c>
      <c r="N220" s="20">
        <v>0.28137003342811201</v>
      </c>
      <c r="O220" s="20">
        <v>0.26335862683733929</v>
      </c>
      <c r="P220" s="20">
        <v>0.32516197706044569</v>
      </c>
      <c r="Q220" s="20">
        <v>0.23050192532646871</v>
      </c>
      <c r="R220" s="20">
        <v>0.26172312465105402</v>
      </c>
      <c r="S220" s="20">
        <v>0.32484499510964038</v>
      </c>
      <c r="T220" s="20">
        <v>0.24596579009896319</v>
      </c>
      <c r="U220" s="20">
        <v>0.25291212784600492</v>
      </c>
      <c r="V220" s="20">
        <v>0.2132824630322202</v>
      </c>
      <c r="W220" s="20">
        <v>0.287720107882183</v>
      </c>
      <c r="X220" s="20">
        <v>0.23826090630341551</v>
      </c>
      <c r="Y220" s="20">
        <v>0.25198387696193841</v>
      </c>
      <c r="AA220" s="20">
        <v>0.21236556386044181</v>
      </c>
      <c r="AB220" s="20">
        <v>0.3115470780736892</v>
      </c>
      <c r="AC220" s="20">
        <v>0.2323738229024144</v>
      </c>
      <c r="AD220" s="20">
        <v>0.29251354171111299</v>
      </c>
      <c r="AF220" s="20">
        <v>0.20815569097862571</v>
      </c>
      <c r="AG220" s="20">
        <v>0.2289664071229299</v>
      </c>
      <c r="AH220" s="20">
        <v>0.29987544893138529</v>
      </c>
      <c r="AI220" s="20">
        <v>0.23686322333231641</v>
      </c>
      <c r="AJ220" s="20">
        <v>0.1686784263492685</v>
      </c>
      <c r="AK220" s="20">
        <v>0.24529132428897629</v>
      </c>
      <c r="AL220" s="20">
        <v>0.45144584654170528</v>
      </c>
      <c r="AM220" s="20">
        <v>0.40747876459847582</v>
      </c>
      <c r="AO220" s="20">
        <v>0.22192765563115269</v>
      </c>
      <c r="AP220" s="20">
        <v>0.21303453063055039</v>
      </c>
      <c r="AQ220" s="20">
        <v>0.25907699448131649</v>
      </c>
      <c r="AR220" s="20">
        <v>0.26469017259285632</v>
      </c>
      <c r="AS220" s="20">
        <v>0.21061882884577829</v>
      </c>
      <c r="AT220" s="20">
        <v>0.25919047731727052</v>
      </c>
      <c r="AU220" s="20">
        <v>0.50606070496602429</v>
      </c>
      <c r="AV220" s="20">
        <v>0.49658754215954098</v>
      </c>
      <c r="AW220" s="20">
        <v>0.28627411524375479</v>
      </c>
    </row>
    <row r="221" spans="2:49" x14ac:dyDescent="0.35">
      <c r="C221" s="25">
        <f>1-C220</f>
        <v>0.7375445395617829</v>
      </c>
      <c r="D221" s="26">
        <f>C218/C221</f>
        <v>0.47662395812631975</v>
      </c>
      <c r="E221" s="26">
        <f>C217/C221</f>
        <v>0.44285538061555785</v>
      </c>
    </row>
    <row r="222" spans="2:49" ht="87" x14ac:dyDescent="0.35">
      <c r="B222" s="17" t="s">
        <v>128</v>
      </c>
    </row>
    <row r="223" spans="2:49" x14ac:dyDescent="0.35">
      <c r="B223" s="18" t="s">
        <v>16</v>
      </c>
    </row>
    <row r="224" spans="2:49" ht="29" x14ac:dyDescent="0.35">
      <c r="B224" s="19" t="s">
        <v>129</v>
      </c>
      <c r="C224" s="20">
        <v>0.17553199915926379</v>
      </c>
      <c r="D224" s="20">
        <v>0.19847380805235429</v>
      </c>
      <c r="E224" s="20">
        <v>0.15402891434738539</v>
      </c>
      <c r="G224" s="20">
        <v>0.17411888284621871</v>
      </c>
      <c r="H224" s="20">
        <v>0.1790499466510285</v>
      </c>
      <c r="I224" s="20">
        <v>0.153582535278911</v>
      </c>
      <c r="J224" s="20">
        <v>0.1451330899814636</v>
      </c>
      <c r="K224" s="20">
        <v>0.17769362862113919</v>
      </c>
      <c r="L224" s="20">
        <v>0.21444288728695171</v>
      </c>
      <c r="N224" s="20">
        <v>0.14039161595094679</v>
      </c>
      <c r="O224" s="20">
        <v>0.103395825909774</v>
      </c>
      <c r="P224" s="20">
        <v>9.8863596175681134E-2</v>
      </c>
      <c r="Q224" s="20">
        <v>0.20296360917258149</v>
      </c>
      <c r="R224" s="20">
        <v>0.20666274511504221</v>
      </c>
      <c r="S224" s="20">
        <v>0.15078354675003569</v>
      </c>
      <c r="T224" s="20">
        <v>0.19329398142050591</v>
      </c>
      <c r="U224" s="20">
        <v>0.22113277783737881</v>
      </c>
      <c r="V224" s="20">
        <v>0.2449815380269639</v>
      </c>
      <c r="W224" s="20">
        <v>0.13913573884275779</v>
      </c>
      <c r="X224" s="20">
        <v>0.14212821293192421</v>
      </c>
      <c r="Y224" s="20">
        <v>0.16391355271730179</v>
      </c>
      <c r="AA224" s="20">
        <v>0.23963852588097831</v>
      </c>
      <c r="AB224" s="20">
        <v>0.14798261722125289</v>
      </c>
      <c r="AC224" s="20">
        <v>0.1602656797660009</v>
      </c>
      <c r="AD224" s="20">
        <v>0.14961907791857279</v>
      </c>
      <c r="AF224" s="20">
        <v>0.22621683788582719</v>
      </c>
      <c r="AG224" s="20">
        <v>0.22462895809627431</v>
      </c>
      <c r="AH224" s="20">
        <v>0.1756795894850669</v>
      </c>
      <c r="AI224" s="20">
        <v>0.17700368744218731</v>
      </c>
      <c r="AJ224" s="20">
        <v>0.15082845824259239</v>
      </c>
      <c r="AK224" s="20">
        <v>0.14495565607504601</v>
      </c>
      <c r="AL224" s="20">
        <v>5.2178073807867431E-2</v>
      </c>
      <c r="AM224" s="20">
        <v>7.9770448157093832E-2</v>
      </c>
      <c r="AO224" s="20">
        <v>0.20063569536805609</v>
      </c>
      <c r="AP224" s="20">
        <v>0.2133059960364633</v>
      </c>
      <c r="AQ224" s="20">
        <v>0.21281172670749721</v>
      </c>
      <c r="AR224" s="20">
        <v>0.18515564710077939</v>
      </c>
      <c r="AS224" s="20">
        <v>0.16302526895643679</v>
      </c>
      <c r="AT224" s="20">
        <v>0.1564644118435447</v>
      </c>
      <c r="AU224" s="20">
        <v>7.0261978797621666E-2</v>
      </c>
      <c r="AV224" s="20">
        <v>9.0239038032293772E-2</v>
      </c>
      <c r="AW224" s="20">
        <v>0.11956231578602609</v>
      </c>
    </row>
    <row r="225" spans="2:49" ht="29" x14ac:dyDescent="0.35">
      <c r="B225" s="19" t="s">
        <v>130</v>
      </c>
      <c r="C225" s="20">
        <v>0.36692242657276247</v>
      </c>
      <c r="D225" s="20">
        <v>0.37150659879704068</v>
      </c>
      <c r="E225" s="20">
        <v>0.3622028058733146</v>
      </c>
      <c r="G225" s="20">
        <v>0.38557765313934428</v>
      </c>
      <c r="H225" s="20">
        <v>0.3982979858832712</v>
      </c>
      <c r="I225" s="20">
        <v>0.33829481987369547</v>
      </c>
      <c r="J225" s="20">
        <v>0.35030955318903029</v>
      </c>
      <c r="K225" s="20">
        <v>0.31549983221953692</v>
      </c>
      <c r="L225" s="20">
        <v>0.40029995860010648</v>
      </c>
      <c r="N225" s="20">
        <v>0.37785657848479343</v>
      </c>
      <c r="O225" s="20">
        <v>0.37872355004854552</v>
      </c>
      <c r="P225" s="20">
        <v>0.31301876802937012</v>
      </c>
      <c r="Q225" s="20">
        <v>0.34530366022538989</v>
      </c>
      <c r="R225" s="20">
        <v>0.42480170663403571</v>
      </c>
      <c r="S225" s="20">
        <v>0.34936001527268679</v>
      </c>
      <c r="T225" s="20">
        <v>0.35385147801046668</v>
      </c>
      <c r="U225" s="20">
        <v>0.37570865896623729</v>
      </c>
      <c r="V225" s="20">
        <v>0.40435530028078281</v>
      </c>
      <c r="W225" s="20">
        <v>0.3149667532198312</v>
      </c>
      <c r="X225" s="20">
        <v>0.37091609383664309</v>
      </c>
      <c r="Y225" s="20">
        <v>0.3513161464804635</v>
      </c>
      <c r="AA225" s="20">
        <v>0.41082202475592772</v>
      </c>
      <c r="AB225" s="20">
        <v>0.39279745415125322</v>
      </c>
      <c r="AC225" s="20">
        <v>0.35531128587031557</v>
      </c>
      <c r="AD225" s="20">
        <v>0.30177369749552729</v>
      </c>
      <c r="AF225" s="20">
        <v>0.36506952957064798</v>
      </c>
      <c r="AG225" s="20">
        <v>0.44867677511620929</v>
      </c>
      <c r="AH225" s="20">
        <v>0.42062944567118299</v>
      </c>
      <c r="AI225" s="20">
        <v>0.40225850451385098</v>
      </c>
      <c r="AJ225" s="20">
        <v>0.37677461835294512</v>
      </c>
      <c r="AK225" s="20">
        <v>0.34836977486924792</v>
      </c>
      <c r="AL225" s="20">
        <v>0.23251673623606031</v>
      </c>
      <c r="AM225" s="20">
        <v>0.20883635351018109</v>
      </c>
      <c r="AO225" s="20">
        <v>0.35733349554176258</v>
      </c>
      <c r="AP225" s="20">
        <v>0.48397485662485162</v>
      </c>
      <c r="AQ225" s="20">
        <v>0.34298056691255741</v>
      </c>
      <c r="AR225" s="20">
        <v>0.38033724923774248</v>
      </c>
      <c r="AS225" s="20">
        <v>0.35376845430607518</v>
      </c>
      <c r="AT225" s="20">
        <v>0.3467011679668684</v>
      </c>
      <c r="AU225" s="20">
        <v>6.2102799624634698E-2</v>
      </c>
      <c r="AV225" s="20">
        <v>0.29682348725849511</v>
      </c>
      <c r="AW225" s="20">
        <v>0.26029806518624049</v>
      </c>
    </row>
    <row r="226" spans="2:49" x14ac:dyDescent="0.35">
      <c r="B226" s="19" t="s">
        <v>131</v>
      </c>
      <c r="C226" s="20">
        <v>0.45754557426797371</v>
      </c>
      <c r="D226" s="20">
        <v>0.43001959315060501</v>
      </c>
      <c r="E226" s="20">
        <v>0.48376827977929993</v>
      </c>
      <c r="G226" s="20">
        <v>0.44030346401443698</v>
      </c>
      <c r="H226" s="20">
        <v>0.42265206746570028</v>
      </c>
      <c r="I226" s="20">
        <v>0.50812264484739356</v>
      </c>
      <c r="J226" s="20">
        <v>0.5045573568295062</v>
      </c>
      <c r="K226" s="20">
        <v>0.50680653915932394</v>
      </c>
      <c r="L226" s="20">
        <v>0.38525715411294192</v>
      </c>
      <c r="N226" s="20">
        <v>0.48175180556425962</v>
      </c>
      <c r="O226" s="20">
        <v>0.51788062404168045</v>
      </c>
      <c r="P226" s="20">
        <v>0.58811763579494869</v>
      </c>
      <c r="Q226" s="20">
        <v>0.45173273060202851</v>
      </c>
      <c r="R226" s="20">
        <v>0.36853554825092222</v>
      </c>
      <c r="S226" s="20">
        <v>0.49985643797727741</v>
      </c>
      <c r="T226" s="20">
        <v>0.45285454056902752</v>
      </c>
      <c r="U226" s="20">
        <v>0.40315856319638382</v>
      </c>
      <c r="V226" s="20">
        <v>0.35066316169225342</v>
      </c>
      <c r="W226" s="20">
        <v>0.5458975079374111</v>
      </c>
      <c r="X226" s="20">
        <v>0.48695569323143262</v>
      </c>
      <c r="Y226" s="20">
        <v>0.48477030080223471</v>
      </c>
      <c r="AA226" s="20">
        <v>0.34953944936309422</v>
      </c>
      <c r="AB226" s="20">
        <v>0.45921992862749378</v>
      </c>
      <c r="AC226" s="20">
        <v>0.4844230343636835</v>
      </c>
      <c r="AD226" s="20">
        <v>0.54860722458589994</v>
      </c>
      <c r="AF226" s="20">
        <v>0.40871363254352477</v>
      </c>
      <c r="AG226" s="20">
        <v>0.3266942667875164</v>
      </c>
      <c r="AH226" s="20">
        <v>0.40369096484374978</v>
      </c>
      <c r="AI226" s="20">
        <v>0.42073780804396188</v>
      </c>
      <c r="AJ226" s="20">
        <v>0.47239692340446249</v>
      </c>
      <c r="AK226" s="20">
        <v>0.50667456905570596</v>
      </c>
      <c r="AL226" s="20">
        <v>0.71530518995607217</v>
      </c>
      <c r="AM226" s="20">
        <v>0.71139319833272507</v>
      </c>
      <c r="AO226" s="20">
        <v>0.44203080909018128</v>
      </c>
      <c r="AP226" s="20">
        <v>0.3027191473386851</v>
      </c>
      <c r="AQ226" s="20">
        <v>0.44420770637994539</v>
      </c>
      <c r="AR226" s="20">
        <v>0.43450710366147832</v>
      </c>
      <c r="AS226" s="20">
        <v>0.48320627673748789</v>
      </c>
      <c r="AT226" s="20">
        <v>0.49683442018958701</v>
      </c>
      <c r="AU226" s="20">
        <v>0.86763522157774353</v>
      </c>
      <c r="AV226" s="20">
        <v>0.61293747470921123</v>
      </c>
      <c r="AW226" s="20">
        <v>0.6201396190277334</v>
      </c>
    </row>
    <row r="227" spans="2:49" x14ac:dyDescent="0.35">
      <c r="C227" s="25">
        <f>SUM(C224:C225)</f>
        <v>0.54245442573202629</v>
      </c>
      <c r="AS227" s="25">
        <f>SUM(AS224:AS225)</f>
        <v>0.51679372326251194</v>
      </c>
    </row>
    <row r="228" spans="2:49" ht="101.5" x14ac:dyDescent="0.35">
      <c r="B228" s="17" t="s">
        <v>132</v>
      </c>
    </row>
    <row r="229" spans="2:49" ht="29" x14ac:dyDescent="0.35">
      <c r="B229" s="18" t="s">
        <v>17</v>
      </c>
    </row>
    <row r="230" spans="2:49" x14ac:dyDescent="0.35">
      <c r="B230" s="19" t="s">
        <v>133</v>
      </c>
      <c r="C230" s="20">
        <v>0.19520866136139339</v>
      </c>
      <c r="D230" s="20">
        <v>0.2133611765966141</v>
      </c>
      <c r="E230" s="20">
        <v>0.17492667276131049</v>
      </c>
      <c r="G230" s="20">
        <v>0.1746803728019963</v>
      </c>
      <c r="H230" s="20">
        <v>0.29569602454510457</v>
      </c>
      <c r="I230" s="20">
        <v>0.21772210352659269</v>
      </c>
      <c r="J230" s="20">
        <v>0.19551281445614571</v>
      </c>
      <c r="K230" s="20">
        <v>0.22269492331161481</v>
      </c>
      <c r="L230" s="20">
        <v>0.1012282630971921</v>
      </c>
      <c r="N230" s="20">
        <v>0.15946958840436509</v>
      </c>
      <c r="O230" s="20">
        <v>0.1220957852192799</v>
      </c>
      <c r="P230" s="20">
        <v>0.2115862717313188</v>
      </c>
      <c r="Q230" s="20">
        <v>0.18607790124552701</v>
      </c>
      <c r="R230" s="20">
        <v>0.22412285876165361</v>
      </c>
      <c r="S230" s="20">
        <v>0.1882316199426724</v>
      </c>
      <c r="T230" s="20">
        <v>0.18356834964413579</v>
      </c>
      <c r="U230" s="20">
        <v>0.21410651329777211</v>
      </c>
      <c r="V230" s="20">
        <v>0.21829247966737719</v>
      </c>
      <c r="W230" s="20">
        <v>0.108089311834504</v>
      </c>
      <c r="X230" s="20">
        <v>0.2446188299845807</v>
      </c>
      <c r="Y230" s="20">
        <v>0.2236070684177339</v>
      </c>
      <c r="AA230" s="20">
        <v>0.2396292404616554</v>
      </c>
      <c r="AB230" s="20">
        <v>0.192108805376942</v>
      </c>
      <c r="AC230" s="20">
        <v>0.1290463405463253</v>
      </c>
      <c r="AD230" s="20">
        <v>0.19796546609044141</v>
      </c>
      <c r="AF230" s="20">
        <v>7.8893583390738292E-2</v>
      </c>
      <c r="AG230" s="20">
        <v>0.31195052457438721</v>
      </c>
      <c r="AH230" s="20">
        <v>0.11711925885562249</v>
      </c>
      <c r="AI230" s="20">
        <v>0.12293732709910001</v>
      </c>
      <c r="AJ230" s="20">
        <v>0.1144432489165861</v>
      </c>
      <c r="AK230" s="20">
        <v>0.13652253874050879</v>
      </c>
      <c r="AL230" s="20">
        <v>0.28656428506215881</v>
      </c>
      <c r="AM230" s="20">
        <v>0.12650359745449921</v>
      </c>
      <c r="AO230" s="20">
        <v>0.12580612882820141</v>
      </c>
      <c r="AP230" s="20">
        <v>0.36001557460056488</v>
      </c>
      <c r="AQ230" s="20">
        <v>9.324058692203388E-2</v>
      </c>
      <c r="AR230" s="20">
        <v>0.14940377189205281</v>
      </c>
      <c r="AS230" s="20">
        <v>0.1090803029786558</v>
      </c>
      <c r="AT230" s="20">
        <v>0.17630287168274131</v>
      </c>
      <c r="AU230" s="20">
        <v>0</v>
      </c>
      <c r="AV230" s="20">
        <v>5.1974119527799581E-2</v>
      </c>
      <c r="AW230" s="20">
        <v>0.12713988118040201</v>
      </c>
    </row>
    <row r="231" spans="2:49" x14ac:dyDescent="0.35">
      <c r="B231" s="19" t="s">
        <v>134</v>
      </c>
      <c r="C231" s="20">
        <v>0.38614637409131303</v>
      </c>
      <c r="D231" s="20">
        <v>0.35056531808818903</v>
      </c>
      <c r="E231" s="20">
        <v>0.42635704676601632</v>
      </c>
      <c r="G231" s="20">
        <v>0.40142558565781061</v>
      </c>
      <c r="H231" s="20">
        <v>0.3803383277324317</v>
      </c>
      <c r="I231" s="20">
        <v>0.41179677754223998</v>
      </c>
      <c r="J231" s="20">
        <v>0.40337028723431823</v>
      </c>
      <c r="K231" s="20">
        <v>0.32680522433463211</v>
      </c>
      <c r="L231" s="20">
        <v>0.38566617170168738</v>
      </c>
      <c r="N231" s="20">
        <v>0.43941165085817507</v>
      </c>
      <c r="O231" s="20">
        <v>0.36135184078783628</v>
      </c>
      <c r="P231" s="20">
        <v>0.26835557846679609</v>
      </c>
      <c r="Q231" s="20">
        <v>0.3617824064162764</v>
      </c>
      <c r="R231" s="20">
        <v>0.40370506405036599</v>
      </c>
      <c r="S231" s="20">
        <v>0.3824880332715343</v>
      </c>
      <c r="T231" s="20">
        <v>0.48321749549314469</v>
      </c>
      <c r="U231" s="20">
        <v>0.3824900185107506</v>
      </c>
      <c r="V231" s="20">
        <v>0.39080663246120989</v>
      </c>
      <c r="W231" s="20">
        <v>0.405453682605393</v>
      </c>
      <c r="X231" s="20">
        <v>0.31618370427456399</v>
      </c>
      <c r="Y231" s="20">
        <v>0.33308040198767469</v>
      </c>
      <c r="AA231" s="20">
        <v>0.40676816665959697</v>
      </c>
      <c r="AB231" s="20">
        <v>0.41396071251979583</v>
      </c>
      <c r="AC231" s="20">
        <v>0.36017794364093753</v>
      </c>
      <c r="AD231" s="20">
        <v>0.34590863293551383</v>
      </c>
      <c r="AF231" s="20">
        <v>0.2929187210372643</v>
      </c>
      <c r="AG231" s="20">
        <v>0.43925826524651462</v>
      </c>
      <c r="AH231" s="20">
        <v>0.35172560179343038</v>
      </c>
      <c r="AI231" s="20">
        <v>0.46847989985065969</v>
      </c>
      <c r="AJ231" s="20">
        <v>0.29744143312135479</v>
      </c>
      <c r="AK231" s="20">
        <v>0.46823193277248459</v>
      </c>
      <c r="AL231" s="20">
        <v>0.1732003903600626</v>
      </c>
      <c r="AM231" s="20">
        <v>0.4217628341418182</v>
      </c>
      <c r="AO231" s="20">
        <v>0.27744178758752908</v>
      </c>
      <c r="AP231" s="20">
        <v>0.47955530105736621</v>
      </c>
      <c r="AQ231" s="20">
        <v>0.40867475035229661</v>
      </c>
      <c r="AR231" s="20">
        <v>0.46431011138116929</v>
      </c>
      <c r="AS231" s="20">
        <v>0.29224709923229902</v>
      </c>
      <c r="AT231" s="20">
        <v>0.38973360504248711</v>
      </c>
      <c r="AU231" s="20">
        <v>0.37974444440231231</v>
      </c>
      <c r="AV231" s="20">
        <v>0.33461791635102373</v>
      </c>
      <c r="AW231" s="20">
        <v>0.35930902263715431</v>
      </c>
    </row>
    <row r="232" spans="2:49" x14ac:dyDescent="0.35">
      <c r="B232" s="19" t="s">
        <v>135</v>
      </c>
      <c r="C232" s="20">
        <v>0.21547423281631259</v>
      </c>
      <c r="D232" s="20">
        <v>0.2135277811855345</v>
      </c>
      <c r="E232" s="20">
        <v>0.2156149600211667</v>
      </c>
      <c r="G232" s="20">
        <v>0.29876997938145772</v>
      </c>
      <c r="H232" s="20">
        <v>0.22208379805646991</v>
      </c>
      <c r="I232" s="20">
        <v>0.19824326608874329</v>
      </c>
      <c r="J232" s="20">
        <v>0.15397866009039901</v>
      </c>
      <c r="K232" s="20">
        <v>0.20458151893472271</v>
      </c>
      <c r="L232" s="20">
        <v>0.21708204536331929</v>
      </c>
      <c r="N232" s="20">
        <v>0.22246140159892819</v>
      </c>
      <c r="O232" s="20">
        <v>0.3369496008729988</v>
      </c>
      <c r="P232" s="20">
        <v>0.2342740211020406</v>
      </c>
      <c r="Q232" s="20">
        <v>0.24325541126310199</v>
      </c>
      <c r="R232" s="20">
        <v>0.13390899668249509</v>
      </c>
      <c r="S232" s="20">
        <v>0.23180048044974449</v>
      </c>
      <c r="T232" s="20">
        <v>0.1194107182672066</v>
      </c>
      <c r="U232" s="20">
        <v>0.238932803976104</v>
      </c>
      <c r="V232" s="20">
        <v>0.22376890503256411</v>
      </c>
      <c r="W232" s="20">
        <v>0.2507047696532953</v>
      </c>
      <c r="X232" s="20">
        <v>0.19003077747332381</v>
      </c>
      <c r="Y232" s="20">
        <v>0.27086046056596152</v>
      </c>
      <c r="AA232" s="20">
        <v>0.15619879146208079</v>
      </c>
      <c r="AB232" s="20">
        <v>0.2099182796938722</v>
      </c>
      <c r="AC232" s="20">
        <v>0.28191577194096462</v>
      </c>
      <c r="AD232" s="20">
        <v>0.2467441637948701</v>
      </c>
      <c r="AF232" s="20">
        <v>0.27664755146833753</v>
      </c>
      <c r="AG232" s="20">
        <v>0.17477092560609811</v>
      </c>
      <c r="AH232" s="20">
        <v>0.29251652805236089</v>
      </c>
      <c r="AI232" s="20">
        <v>0.20895059747997899</v>
      </c>
      <c r="AJ232" s="20">
        <v>0.1883013159632739</v>
      </c>
      <c r="AK232" s="20">
        <v>0.27915745215638338</v>
      </c>
      <c r="AL232" s="20">
        <v>0.45538068632207368</v>
      </c>
      <c r="AM232" s="20">
        <v>0.21840830571730091</v>
      </c>
      <c r="AO232" s="20">
        <v>0.25527039034342253</v>
      </c>
      <c r="AP232" s="20">
        <v>0.1111696212967563</v>
      </c>
      <c r="AQ232" s="20">
        <v>0.35527427305954928</v>
      </c>
      <c r="AR232" s="20">
        <v>0.2634075158590089</v>
      </c>
      <c r="AS232" s="20">
        <v>0.2152199603475792</v>
      </c>
      <c r="AT232" s="20">
        <v>0.30436127752568848</v>
      </c>
      <c r="AU232" s="20">
        <v>0.32541159667065328</v>
      </c>
      <c r="AV232" s="20">
        <v>0.32957067977271692</v>
      </c>
      <c r="AW232" s="20">
        <v>0.28674621545510692</v>
      </c>
    </row>
    <row r="233" spans="2:49" x14ac:dyDescent="0.35">
      <c r="B233" s="19" t="s">
        <v>136</v>
      </c>
      <c r="C233" s="20">
        <v>0.1055657116589702</v>
      </c>
      <c r="D233" s="20">
        <v>0.1141116616962114</v>
      </c>
      <c r="E233" s="20">
        <v>9.678393633114217E-2</v>
      </c>
      <c r="G233" s="20">
        <v>5.1296232281987507E-2</v>
      </c>
      <c r="H233" s="20">
        <v>5.6951186485629808E-2</v>
      </c>
      <c r="I233" s="20">
        <v>9.3267053421751248E-2</v>
      </c>
      <c r="J233" s="20">
        <v>0.11681816225192571</v>
      </c>
      <c r="K233" s="20">
        <v>0.14456690202692229</v>
      </c>
      <c r="L233" s="20">
        <v>0.15504617219449551</v>
      </c>
      <c r="N233" s="20">
        <v>8.3495679005975584E-2</v>
      </c>
      <c r="O233" s="20">
        <v>9.0922716746105858E-2</v>
      </c>
      <c r="P233" s="20">
        <v>0.19504474645199149</v>
      </c>
      <c r="Q233" s="20">
        <v>0.14182544763092819</v>
      </c>
      <c r="R233" s="20">
        <v>0.1071476006451387</v>
      </c>
      <c r="S233" s="20">
        <v>8.7968469584170067E-2</v>
      </c>
      <c r="T233" s="20">
        <v>0.1175428937717885</v>
      </c>
      <c r="U233" s="20">
        <v>8.3385892667408992E-2</v>
      </c>
      <c r="V233" s="20">
        <v>8.2845983637465273E-2</v>
      </c>
      <c r="W233" s="20">
        <v>0.1130540786896809</v>
      </c>
      <c r="X233" s="20">
        <v>0.13571260067411381</v>
      </c>
      <c r="Y233" s="20">
        <v>0.1121131946937368</v>
      </c>
      <c r="AA233" s="20">
        <v>0.1162121614530125</v>
      </c>
      <c r="AB233" s="20">
        <v>9.0541936766655048E-2</v>
      </c>
      <c r="AC233" s="20">
        <v>0.1136948098692994</v>
      </c>
      <c r="AD233" s="20">
        <v>9.7922911536882998E-2</v>
      </c>
      <c r="AF233" s="20">
        <v>0.18671450542731141</v>
      </c>
      <c r="AG233" s="20">
        <v>4.9763817153626717E-2</v>
      </c>
      <c r="AH233" s="20">
        <v>0.14229158220299029</v>
      </c>
      <c r="AI233" s="20">
        <v>9.6999095110359271E-2</v>
      </c>
      <c r="AJ233" s="20">
        <v>0.16418033995226231</v>
      </c>
      <c r="AK233" s="20">
        <v>3.8368910534958139E-2</v>
      </c>
      <c r="AL233" s="20">
        <v>0</v>
      </c>
      <c r="AM233" s="20">
        <v>0.121730580053259</v>
      </c>
      <c r="AO233" s="20">
        <v>0.22002360002985019</v>
      </c>
      <c r="AP233" s="20">
        <v>3.7414023875009271E-2</v>
      </c>
      <c r="AQ233" s="20">
        <v>0.1163288016181573</v>
      </c>
      <c r="AR233" s="20">
        <v>6.8860165396798609E-2</v>
      </c>
      <c r="AS233" s="20">
        <v>0.14234956943840921</v>
      </c>
      <c r="AT233" s="20">
        <v>3.2194703996160451E-2</v>
      </c>
      <c r="AU233" s="20">
        <v>0.13578076041133019</v>
      </c>
      <c r="AV233" s="20">
        <v>0.15347586972687449</v>
      </c>
      <c r="AW233" s="20">
        <v>6.125315669915856E-2</v>
      </c>
    </row>
    <row r="234" spans="2:49" x14ac:dyDescent="0.35">
      <c r="B234" s="19" t="s">
        <v>137</v>
      </c>
      <c r="C234" s="20">
        <v>9.1548016792542861E-2</v>
      </c>
      <c r="D234" s="20">
        <v>0.1042996271583468</v>
      </c>
      <c r="E234" s="20">
        <v>7.8153078688335029E-2</v>
      </c>
      <c r="G234" s="20">
        <v>6.3115770364883125E-2</v>
      </c>
      <c r="H234" s="20">
        <v>4.0709540774791393E-2</v>
      </c>
      <c r="I234" s="20">
        <v>6.609501639752588E-2</v>
      </c>
      <c r="J234" s="20">
        <v>0.13032007596721151</v>
      </c>
      <c r="K234" s="20">
        <v>8.7601637585029327E-2</v>
      </c>
      <c r="L234" s="20">
        <v>0.14097734764330561</v>
      </c>
      <c r="N234" s="20">
        <v>8.143420551627327E-2</v>
      </c>
      <c r="O234" s="20">
        <v>8.8680056373779306E-2</v>
      </c>
      <c r="P234" s="20">
        <v>9.073938224785319E-2</v>
      </c>
      <c r="Q234" s="20">
        <v>6.7058833444166382E-2</v>
      </c>
      <c r="R234" s="20">
        <v>0.12512992085944949</v>
      </c>
      <c r="S234" s="20">
        <v>0.1095113967518787</v>
      </c>
      <c r="T234" s="20">
        <v>8.4920615168968164E-2</v>
      </c>
      <c r="U234" s="20">
        <v>6.4835264353812178E-2</v>
      </c>
      <c r="V234" s="20">
        <v>7.8525734264117478E-2</v>
      </c>
      <c r="W234" s="20">
        <v>0.11593361714781911</v>
      </c>
      <c r="X234" s="20">
        <v>0.1134540875934178</v>
      </c>
      <c r="Y234" s="20">
        <v>6.0338874334893093E-2</v>
      </c>
      <c r="AA234" s="20">
        <v>7.6427764091909337E-2</v>
      </c>
      <c r="AB234" s="20">
        <v>8.6631759344439077E-2</v>
      </c>
      <c r="AC234" s="20">
        <v>0.1151651340024733</v>
      </c>
      <c r="AD234" s="20">
        <v>9.8228831744424608E-2</v>
      </c>
      <c r="AF234" s="20">
        <v>0.15637998560569219</v>
      </c>
      <c r="AG234" s="20">
        <v>2.0141926812897441E-2</v>
      </c>
      <c r="AH234" s="20">
        <v>6.9335556421206562E-2</v>
      </c>
      <c r="AI234" s="20">
        <v>0.1026330804599019</v>
      </c>
      <c r="AJ234" s="20">
        <v>0.2293220459532774</v>
      </c>
      <c r="AK234" s="20">
        <v>7.7719165795664999E-2</v>
      </c>
      <c r="AL234" s="20">
        <v>8.4854638255704759E-2</v>
      </c>
      <c r="AM234" s="20">
        <v>0.1115946826331226</v>
      </c>
      <c r="AO234" s="20">
        <v>0.1168830066652725</v>
      </c>
      <c r="AP234" s="20">
        <v>5.2996221565198808E-3</v>
      </c>
      <c r="AQ234" s="20">
        <v>2.648158804796303E-2</v>
      </c>
      <c r="AR234" s="20">
        <v>4.6271689952254433E-2</v>
      </c>
      <c r="AS234" s="20">
        <v>0.23719769559137621</v>
      </c>
      <c r="AT234" s="20">
        <v>9.7407541752922752E-2</v>
      </c>
      <c r="AU234" s="20">
        <v>0.15906319851570411</v>
      </c>
      <c r="AV234" s="20">
        <v>0.1013516999190254</v>
      </c>
      <c r="AW234" s="20">
        <v>0.16555172402817811</v>
      </c>
    </row>
    <row r="235" spans="2:49" x14ac:dyDescent="0.35">
      <c r="B235" s="19" t="s">
        <v>138</v>
      </c>
      <c r="C235" s="20">
        <v>6.0570032794679662E-3</v>
      </c>
      <c r="D235" s="20">
        <v>4.1344352751043036E-3</v>
      </c>
      <c r="E235" s="20">
        <v>8.1643054320294541E-3</v>
      </c>
      <c r="G235" s="20">
        <v>1.071205951186472E-2</v>
      </c>
      <c r="H235" s="20">
        <v>4.2211224055725806E-3</v>
      </c>
      <c r="I235" s="20">
        <v>1.2875783023146859E-2</v>
      </c>
      <c r="J235" s="20">
        <v>0</v>
      </c>
      <c r="K235" s="20">
        <v>1.374979380707891E-2</v>
      </c>
      <c r="L235" s="20">
        <v>0</v>
      </c>
      <c r="N235" s="20">
        <v>1.3727474616282761E-2</v>
      </c>
      <c r="O235" s="20">
        <v>0</v>
      </c>
      <c r="P235" s="20">
        <v>0</v>
      </c>
      <c r="Q235" s="20">
        <v>0</v>
      </c>
      <c r="R235" s="20">
        <v>5.9855590008970026E-3</v>
      </c>
      <c r="S235" s="20">
        <v>0</v>
      </c>
      <c r="T235" s="20">
        <v>1.13399276547561E-2</v>
      </c>
      <c r="U235" s="20">
        <v>1.6249507194151979E-2</v>
      </c>
      <c r="V235" s="20">
        <v>5.7602649372661104E-3</v>
      </c>
      <c r="W235" s="20">
        <v>6.7645400693075756E-3</v>
      </c>
      <c r="X235" s="20">
        <v>0</v>
      </c>
      <c r="Y235" s="20">
        <v>0</v>
      </c>
      <c r="AA235" s="20">
        <v>4.7638758717450163E-3</v>
      </c>
      <c r="AB235" s="20">
        <v>6.8385062982958978E-3</v>
      </c>
      <c r="AC235" s="20">
        <v>0</v>
      </c>
      <c r="AD235" s="20">
        <v>1.32299938978672E-2</v>
      </c>
      <c r="AF235" s="20">
        <v>8.4456530706564087E-3</v>
      </c>
      <c r="AG235" s="20">
        <v>4.1145406064759804E-3</v>
      </c>
      <c r="AH235" s="20">
        <v>2.7011472674389171E-2</v>
      </c>
      <c r="AI235" s="20">
        <v>0</v>
      </c>
      <c r="AJ235" s="20">
        <v>6.311616093245616E-3</v>
      </c>
      <c r="AK235" s="20">
        <v>0</v>
      </c>
      <c r="AL235" s="20">
        <v>0</v>
      </c>
      <c r="AM235" s="20">
        <v>0</v>
      </c>
      <c r="AO235" s="20">
        <v>4.5750865457242218E-3</v>
      </c>
      <c r="AP235" s="20">
        <v>6.5458570137834496E-3</v>
      </c>
      <c r="AQ235" s="20">
        <v>0</v>
      </c>
      <c r="AR235" s="20">
        <v>7.7467455187159567E-3</v>
      </c>
      <c r="AS235" s="20">
        <v>3.9053724116807462E-3</v>
      </c>
      <c r="AT235" s="20">
        <v>0</v>
      </c>
      <c r="AU235" s="20">
        <v>0</v>
      </c>
      <c r="AV235" s="20">
        <v>2.9009714702560051E-2</v>
      </c>
      <c r="AW235" s="20">
        <v>0</v>
      </c>
    </row>
    <row r="236" spans="2:49" x14ac:dyDescent="0.35">
      <c r="AS236" s="25">
        <f>SUM(AS230:AS231)</f>
        <v>0.40132740221095481</v>
      </c>
    </row>
    <row r="237" spans="2:49" ht="101.5" x14ac:dyDescent="0.35">
      <c r="B237" s="17" t="s">
        <v>139</v>
      </c>
    </row>
    <row r="238" spans="2:49" ht="29" x14ac:dyDescent="0.35">
      <c r="B238" s="18" t="s">
        <v>17</v>
      </c>
    </row>
    <row r="239" spans="2:49" x14ac:dyDescent="0.35">
      <c r="B239" s="19" t="s">
        <v>133</v>
      </c>
      <c r="C239" s="20">
        <v>0.31243183232307159</v>
      </c>
      <c r="D239" s="20">
        <v>0.32080565841513892</v>
      </c>
      <c r="E239" s="20">
        <v>0.30324991891069869</v>
      </c>
      <c r="G239" s="20">
        <v>0.20551891420263499</v>
      </c>
      <c r="H239" s="20">
        <v>0.40579832804879362</v>
      </c>
      <c r="I239" s="20">
        <v>0.29814161135118822</v>
      </c>
      <c r="J239" s="20">
        <v>0.29162882585737049</v>
      </c>
      <c r="K239" s="20">
        <v>0.35543066499504872</v>
      </c>
      <c r="L239" s="20">
        <v>0.30530616114241799</v>
      </c>
      <c r="N239" s="20">
        <v>0.26348222635621149</v>
      </c>
      <c r="O239" s="20">
        <v>0.35220523943720677</v>
      </c>
      <c r="P239" s="20">
        <v>0.22917128333653031</v>
      </c>
      <c r="Q239" s="20">
        <v>0.27495247043799981</v>
      </c>
      <c r="R239" s="20">
        <v>0.36426970786039492</v>
      </c>
      <c r="S239" s="20">
        <v>0.38502241764292938</v>
      </c>
      <c r="T239" s="20">
        <v>0.31717790841226418</v>
      </c>
      <c r="U239" s="20">
        <v>0.25982211895912383</v>
      </c>
      <c r="V239" s="20">
        <v>0.31533270501937227</v>
      </c>
      <c r="W239" s="20">
        <v>0.26109905214612772</v>
      </c>
      <c r="X239" s="20">
        <v>0.34031164764584249</v>
      </c>
      <c r="Y239" s="20">
        <v>0.35598762821945229</v>
      </c>
      <c r="AA239" s="20">
        <v>0.34678257902770832</v>
      </c>
      <c r="AB239" s="20">
        <v>0.3354618326692872</v>
      </c>
      <c r="AC239" s="20">
        <v>0.22724775104871781</v>
      </c>
      <c r="AD239" s="20">
        <v>0.31836139194136948</v>
      </c>
      <c r="AF239" s="20">
        <v>0.22367646105031511</v>
      </c>
      <c r="AG239" s="20">
        <v>0.43829965137068227</v>
      </c>
      <c r="AH239" s="20">
        <v>0.31871438291628729</v>
      </c>
      <c r="AI239" s="20">
        <v>0.21997286507639</v>
      </c>
      <c r="AJ239" s="20">
        <v>0.18166674574311439</v>
      </c>
      <c r="AK239" s="20">
        <v>0.2136989570378805</v>
      </c>
      <c r="AL239" s="20">
        <v>0.1888854136133819</v>
      </c>
      <c r="AM239" s="20">
        <v>0.2006956364825396</v>
      </c>
      <c r="AO239" s="20">
        <v>0.22002910242214579</v>
      </c>
      <c r="AP239" s="20">
        <v>0.50124061557344057</v>
      </c>
      <c r="AQ239" s="20">
        <v>0.2993602122147353</v>
      </c>
      <c r="AR239" s="20">
        <v>0.24906575300387751</v>
      </c>
      <c r="AS239" s="20">
        <v>0.15685637555084511</v>
      </c>
      <c r="AT239" s="20">
        <v>0.24597244152116271</v>
      </c>
      <c r="AU239" s="20">
        <v>0.1454496488855456</v>
      </c>
      <c r="AV239" s="20">
        <v>0.27324142776168359</v>
      </c>
      <c r="AW239" s="20">
        <v>0.26741770052413699</v>
      </c>
    </row>
    <row r="240" spans="2:49" x14ac:dyDescent="0.35">
      <c r="B240" s="19" t="s">
        <v>134</v>
      </c>
      <c r="C240" s="20">
        <v>0.43873949079474828</v>
      </c>
      <c r="D240" s="20">
        <v>0.40765294298308868</v>
      </c>
      <c r="E240" s="20">
        <v>0.47259591028591008</v>
      </c>
      <c r="G240" s="20">
        <v>0.44635899838833981</v>
      </c>
      <c r="H240" s="20">
        <v>0.3744253626014088</v>
      </c>
      <c r="I240" s="20">
        <v>0.48151710429490391</v>
      </c>
      <c r="J240" s="20">
        <v>0.43814286522583201</v>
      </c>
      <c r="K240" s="20">
        <v>0.45547450642417853</v>
      </c>
      <c r="L240" s="20">
        <v>0.44686846874581287</v>
      </c>
      <c r="N240" s="20">
        <v>0.4798772664284135</v>
      </c>
      <c r="O240" s="20">
        <v>0.37830788430214318</v>
      </c>
      <c r="P240" s="20">
        <v>0.5581699359117589</v>
      </c>
      <c r="Q240" s="20">
        <v>0.43298191530253077</v>
      </c>
      <c r="R240" s="20">
        <v>0.44375489774369398</v>
      </c>
      <c r="S240" s="20">
        <v>0.36274095506236242</v>
      </c>
      <c r="T240" s="20">
        <v>0.44388752817294602</v>
      </c>
      <c r="U240" s="20">
        <v>0.49832717629182188</v>
      </c>
      <c r="V240" s="20">
        <v>0.40056928758217542</v>
      </c>
      <c r="W240" s="20">
        <v>0.42224772668724292</v>
      </c>
      <c r="X240" s="20">
        <v>0.42283817875459478</v>
      </c>
      <c r="Y240" s="20">
        <v>0.46049897644113258</v>
      </c>
      <c r="AA240" s="20">
        <v>0.4408835137552502</v>
      </c>
      <c r="AB240" s="20">
        <v>0.46961662799566412</v>
      </c>
      <c r="AC240" s="20">
        <v>0.4454012668813801</v>
      </c>
      <c r="AD240" s="20">
        <v>0.38816700538475818</v>
      </c>
      <c r="AF240" s="20">
        <v>0.46302413222392552</v>
      </c>
      <c r="AG240" s="20">
        <v>0.41798662370806622</v>
      </c>
      <c r="AH240" s="20">
        <v>0.4041025561443245</v>
      </c>
      <c r="AI240" s="20">
        <v>0.51215827753452214</v>
      </c>
      <c r="AJ240" s="20">
        <v>0.41658926043914102</v>
      </c>
      <c r="AK240" s="20">
        <v>0.41626662144739252</v>
      </c>
      <c r="AL240" s="20">
        <v>0.19056651908377659</v>
      </c>
      <c r="AM240" s="20">
        <v>0.51878695297079613</v>
      </c>
      <c r="AO240" s="20">
        <v>0.49805670227325838</v>
      </c>
      <c r="AP240" s="20">
        <v>0.39355816345997141</v>
      </c>
      <c r="AQ240" s="20">
        <v>0.44363258858088528</v>
      </c>
      <c r="AR240" s="20">
        <v>0.4961276296980211</v>
      </c>
      <c r="AS240" s="20">
        <v>0.44472572004009492</v>
      </c>
      <c r="AT240" s="20">
        <v>0.37587890186601619</v>
      </c>
      <c r="AU240" s="20">
        <v>0.2925232252656168</v>
      </c>
      <c r="AV240" s="20">
        <v>0.49489197948527558</v>
      </c>
      <c r="AW240" s="20">
        <v>0.38228706823539949</v>
      </c>
    </row>
    <row r="241" spans="2:49" x14ac:dyDescent="0.35">
      <c r="B241" s="19" t="s">
        <v>135</v>
      </c>
      <c r="C241" s="20">
        <v>0.13762571415075911</v>
      </c>
      <c r="D241" s="20">
        <v>0.13877314495358339</v>
      </c>
      <c r="E241" s="20">
        <v>0.13699202301609559</v>
      </c>
      <c r="G241" s="20">
        <v>0.17163410106259899</v>
      </c>
      <c r="H241" s="20">
        <v>0.1278568787892719</v>
      </c>
      <c r="I241" s="20">
        <v>0.1331564425951377</v>
      </c>
      <c r="J241" s="20">
        <v>0.1240794882951665</v>
      </c>
      <c r="K241" s="20">
        <v>0.11129752858848101</v>
      </c>
      <c r="L241" s="20">
        <v>0.1504733496006482</v>
      </c>
      <c r="N241" s="20">
        <v>0.1483386534737659</v>
      </c>
      <c r="O241" s="20">
        <v>0.1023904882151533</v>
      </c>
      <c r="P241" s="20">
        <v>9.8432154508752812E-2</v>
      </c>
      <c r="Q241" s="20">
        <v>0.24482532552983211</v>
      </c>
      <c r="R241" s="20">
        <v>0.13484323345420501</v>
      </c>
      <c r="S241" s="20">
        <v>0.14867003680881449</v>
      </c>
      <c r="T241" s="20">
        <v>9.6273466481266667E-2</v>
      </c>
      <c r="U241" s="20">
        <v>0.12201230922485511</v>
      </c>
      <c r="V241" s="20">
        <v>0.1429140458752382</v>
      </c>
      <c r="W241" s="20">
        <v>0.15561076737312371</v>
      </c>
      <c r="X241" s="20">
        <v>0.12658121870140421</v>
      </c>
      <c r="Y241" s="20">
        <v>0.1279497446511349</v>
      </c>
      <c r="AA241" s="20">
        <v>0.1232357868793392</v>
      </c>
      <c r="AB241" s="20">
        <v>0.1194932974354045</v>
      </c>
      <c r="AC241" s="20">
        <v>0.1669132211501263</v>
      </c>
      <c r="AD241" s="20">
        <v>0.15431549323950469</v>
      </c>
      <c r="AF241" s="20">
        <v>0.196427060476456</v>
      </c>
      <c r="AG241" s="20">
        <v>9.1910698797107698E-2</v>
      </c>
      <c r="AH241" s="20">
        <v>0.16307156543860779</v>
      </c>
      <c r="AI241" s="20">
        <v>0.14797849996896811</v>
      </c>
      <c r="AJ241" s="20">
        <v>0.15489935712826811</v>
      </c>
      <c r="AK241" s="20">
        <v>0.2541816886234442</v>
      </c>
      <c r="AL241" s="20">
        <v>8.0312742725062863E-2</v>
      </c>
      <c r="AM241" s="20">
        <v>0.151777518691177</v>
      </c>
      <c r="AO241" s="20">
        <v>0.18135880157295031</v>
      </c>
      <c r="AP241" s="20">
        <v>7.4631365517439388E-2</v>
      </c>
      <c r="AQ241" s="20">
        <v>0.16128117145720461</v>
      </c>
      <c r="AR241" s="20">
        <v>0.1489948532744812</v>
      </c>
      <c r="AS241" s="20">
        <v>0.15905991525105531</v>
      </c>
      <c r="AT241" s="20">
        <v>0.28093858756009649</v>
      </c>
      <c r="AU241" s="20">
        <v>0.31954211426017148</v>
      </c>
      <c r="AV241" s="20">
        <v>0.12670053175276921</v>
      </c>
      <c r="AW241" s="20">
        <v>0.15223301045834969</v>
      </c>
    </row>
    <row r="242" spans="2:49" x14ac:dyDescent="0.35">
      <c r="B242" s="19" t="s">
        <v>136</v>
      </c>
      <c r="C242" s="20">
        <v>6.0746774032043677E-2</v>
      </c>
      <c r="D242" s="20">
        <v>6.6080961460726326E-2</v>
      </c>
      <c r="E242" s="20">
        <v>5.4047836591438969E-2</v>
      </c>
      <c r="G242" s="20">
        <v>0.1056274639887099</v>
      </c>
      <c r="H242" s="20">
        <v>5.2083193048057197E-2</v>
      </c>
      <c r="I242" s="20">
        <v>2.8725916709548851E-2</v>
      </c>
      <c r="J242" s="20">
        <v>6.1399901142515298E-2</v>
      </c>
      <c r="K242" s="20">
        <v>3.7389472643771272E-2</v>
      </c>
      <c r="L242" s="20">
        <v>7.3170529434984671E-2</v>
      </c>
      <c r="N242" s="20">
        <v>8.5596536229497755E-2</v>
      </c>
      <c r="O242" s="20">
        <v>0.1034363914429942</v>
      </c>
      <c r="P242" s="20">
        <v>9.2181577678050589E-2</v>
      </c>
      <c r="Q242" s="20">
        <v>4.7240288729637051E-2</v>
      </c>
      <c r="R242" s="20">
        <v>2.9034786603708531E-2</v>
      </c>
      <c r="S242" s="20">
        <v>4.7250289837150662E-2</v>
      </c>
      <c r="T242" s="20">
        <v>5.7969160695768483E-2</v>
      </c>
      <c r="U242" s="20">
        <v>5.2951036773941883E-2</v>
      </c>
      <c r="V242" s="20">
        <v>9.2065725397061676E-2</v>
      </c>
      <c r="W242" s="20">
        <v>7.1781642012234054E-2</v>
      </c>
      <c r="X242" s="20">
        <v>3.6676342013751528E-2</v>
      </c>
      <c r="Y242" s="20">
        <v>3.096883587538465E-2</v>
      </c>
      <c r="AA242" s="20">
        <v>4.4054293363772382E-2</v>
      </c>
      <c r="AB242" s="20">
        <v>4.2959511695701953E-2</v>
      </c>
      <c r="AC242" s="20">
        <v>0.1119924598025557</v>
      </c>
      <c r="AD242" s="20">
        <v>5.5430723433386869E-2</v>
      </c>
      <c r="AF242" s="20">
        <v>6.8174038582011487E-2</v>
      </c>
      <c r="AG242" s="20">
        <v>3.5762329697740639E-2</v>
      </c>
      <c r="AH242" s="20">
        <v>8.6801097212905631E-2</v>
      </c>
      <c r="AI242" s="20">
        <v>5.6260337821546443E-2</v>
      </c>
      <c r="AJ242" s="20">
        <v>7.8331033989280582E-2</v>
      </c>
      <c r="AK242" s="20">
        <v>3.8133567095617778E-2</v>
      </c>
      <c r="AL242" s="20">
        <v>0.42509019793579222</v>
      </c>
      <c r="AM242" s="20">
        <v>8.36664070511072E-2</v>
      </c>
      <c r="AO242" s="20">
        <v>5.2012565693997967E-2</v>
      </c>
      <c r="AP242" s="20">
        <v>2.748410470778383E-2</v>
      </c>
      <c r="AQ242" s="20">
        <v>7.0125013415715906E-2</v>
      </c>
      <c r="AR242" s="20">
        <v>4.0413603223261887E-2</v>
      </c>
      <c r="AS242" s="20">
        <v>0.1116884102380815</v>
      </c>
      <c r="AT242" s="20">
        <v>3.1997231295962249E-2</v>
      </c>
      <c r="AU242" s="20">
        <v>0.16458308314768511</v>
      </c>
      <c r="AV242" s="20">
        <v>8.5184015030185481E-2</v>
      </c>
      <c r="AW242" s="20">
        <v>0.1108347891660032</v>
      </c>
    </row>
    <row r="243" spans="2:49" x14ac:dyDescent="0.35">
      <c r="B243" s="19" t="s">
        <v>137</v>
      </c>
      <c r="C243" s="20">
        <v>4.1217875786023123E-2</v>
      </c>
      <c r="D243" s="20">
        <v>6.1007491726502869E-2</v>
      </c>
      <c r="E243" s="20">
        <v>1.9984273628382131E-2</v>
      </c>
      <c r="G243" s="20">
        <v>4.5588738513294258E-2</v>
      </c>
      <c r="H243" s="20">
        <v>3.4251111993797968E-2</v>
      </c>
      <c r="I243" s="20">
        <v>4.6882028969151848E-2</v>
      </c>
      <c r="J243" s="20">
        <v>7.8948927913417385E-2</v>
      </c>
      <c r="K243" s="20">
        <v>4.0407827348520678E-2</v>
      </c>
      <c r="L243" s="20">
        <v>1.612836209069202E-2</v>
      </c>
      <c r="N243" s="20">
        <v>2.2705317512111321E-2</v>
      </c>
      <c r="O243" s="20">
        <v>3.0178474707460701E-2</v>
      </c>
      <c r="P243" s="20">
        <v>2.204504856490741E-2</v>
      </c>
      <c r="Q243" s="20">
        <v>0</v>
      </c>
      <c r="R243" s="20">
        <v>2.80973743379976E-2</v>
      </c>
      <c r="S243" s="20">
        <v>4.3524744262622872E-2</v>
      </c>
      <c r="T243" s="20">
        <v>8.4691936237754714E-2</v>
      </c>
      <c r="U243" s="20">
        <v>5.8767439339126593E-2</v>
      </c>
      <c r="V243" s="20">
        <v>2.590315167426319E-2</v>
      </c>
      <c r="W243" s="20">
        <v>6.4402509802430757E-2</v>
      </c>
      <c r="X243" s="20">
        <v>7.3592612884406911E-2</v>
      </c>
      <c r="Y243" s="20">
        <v>2.459481481289565E-2</v>
      </c>
      <c r="AA243" s="20">
        <v>3.4142060705181512E-2</v>
      </c>
      <c r="AB243" s="20">
        <v>2.1044424321651801E-2</v>
      </c>
      <c r="AC243" s="20">
        <v>4.3586677390652792E-2</v>
      </c>
      <c r="AD243" s="20">
        <v>7.5326168509070798E-2</v>
      </c>
      <c r="AF243" s="20">
        <v>4.0252654596635518E-2</v>
      </c>
      <c r="AG243" s="20">
        <v>1.1522610496999069E-2</v>
      </c>
      <c r="AH243" s="20">
        <v>0</v>
      </c>
      <c r="AI243" s="20">
        <v>3.1507400650420889E-2</v>
      </c>
      <c r="AJ243" s="20">
        <v>0.16851360270019591</v>
      </c>
      <c r="AK243" s="20">
        <v>7.7719165795664999E-2</v>
      </c>
      <c r="AL243" s="20">
        <v>0</v>
      </c>
      <c r="AM243" s="20">
        <v>3.6548890168930093E-2</v>
      </c>
      <c r="AO243" s="20">
        <v>4.3967741491923118E-2</v>
      </c>
      <c r="AP243" s="20">
        <v>3.0857507413647209E-3</v>
      </c>
      <c r="AQ243" s="20">
        <v>1.2104325475995621E-2</v>
      </c>
      <c r="AR243" s="20">
        <v>3.8467029928303878E-2</v>
      </c>
      <c r="AS243" s="20">
        <v>0.11445453127133839</v>
      </c>
      <c r="AT243" s="20">
        <v>6.5212837756762287E-2</v>
      </c>
      <c r="AU243" s="20">
        <v>7.7901928440980872E-2</v>
      </c>
      <c r="AV243" s="20">
        <v>0</v>
      </c>
      <c r="AW243" s="20">
        <v>5.8893685563250968E-2</v>
      </c>
    </row>
    <row r="244" spans="2:49" x14ac:dyDescent="0.35">
      <c r="B244" s="19" t="s">
        <v>138</v>
      </c>
      <c r="C244" s="20">
        <v>9.2383129133541009E-3</v>
      </c>
      <c r="D244" s="20">
        <v>5.6798004609598602E-3</v>
      </c>
      <c r="E244" s="20">
        <v>1.313003756747457E-2</v>
      </c>
      <c r="G244" s="20">
        <v>2.5271783844422208E-2</v>
      </c>
      <c r="H244" s="20">
        <v>5.585125518670366E-3</v>
      </c>
      <c r="I244" s="20">
        <v>1.157689608006947E-2</v>
      </c>
      <c r="J244" s="20">
        <v>5.7999915656981541E-3</v>
      </c>
      <c r="K244" s="20">
        <v>0</v>
      </c>
      <c r="L244" s="20">
        <v>8.0531289854440715E-3</v>
      </c>
      <c r="N244" s="20">
        <v>0</v>
      </c>
      <c r="O244" s="20">
        <v>3.3481521895041902E-2</v>
      </c>
      <c r="P244" s="20">
        <v>0</v>
      </c>
      <c r="Q244" s="20">
        <v>0</v>
      </c>
      <c r="R244" s="20">
        <v>0</v>
      </c>
      <c r="S244" s="20">
        <v>1.279155638612004E-2</v>
      </c>
      <c r="T244" s="20">
        <v>0</v>
      </c>
      <c r="U244" s="20">
        <v>8.1199194111305252E-3</v>
      </c>
      <c r="V244" s="20">
        <v>2.321508445188919E-2</v>
      </c>
      <c r="W244" s="20">
        <v>2.4858301978840879E-2</v>
      </c>
      <c r="X244" s="20">
        <v>0</v>
      </c>
      <c r="Y244" s="20">
        <v>0</v>
      </c>
      <c r="AA244" s="20">
        <v>1.090176626874852E-2</v>
      </c>
      <c r="AB244" s="20">
        <v>1.1424305882290381E-2</v>
      </c>
      <c r="AC244" s="20">
        <v>4.858623726567389E-3</v>
      </c>
      <c r="AD244" s="20">
        <v>8.3992174919101173E-3</v>
      </c>
      <c r="AF244" s="20">
        <v>8.4456530706564087E-3</v>
      </c>
      <c r="AG244" s="20">
        <v>4.5180859294041082E-3</v>
      </c>
      <c r="AH244" s="20">
        <v>2.731039828787454E-2</v>
      </c>
      <c r="AI244" s="20">
        <v>3.2122618948152271E-2</v>
      </c>
      <c r="AJ244" s="20">
        <v>0</v>
      </c>
      <c r="AK244" s="20">
        <v>0</v>
      </c>
      <c r="AL244" s="20">
        <v>0.1151451266419863</v>
      </c>
      <c r="AM244" s="20">
        <v>8.5245946354501299E-3</v>
      </c>
      <c r="AO244" s="20">
        <v>4.5750865457242218E-3</v>
      </c>
      <c r="AP244" s="20">
        <v>0</v>
      </c>
      <c r="AQ244" s="20">
        <v>1.349668885546345E-2</v>
      </c>
      <c r="AR244" s="20">
        <v>2.6931130872054499E-2</v>
      </c>
      <c r="AS244" s="20">
        <v>1.321504764858468E-2</v>
      </c>
      <c r="AT244" s="20">
        <v>0</v>
      </c>
      <c r="AU244" s="20">
        <v>0</v>
      </c>
      <c r="AV244" s="20">
        <v>1.9982045970086321E-2</v>
      </c>
      <c r="AW244" s="20">
        <v>2.8333746052859321E-2</v>
      </c>
    </row>
    <row r="245" spans="2:49" x14ac:dyDescent="0.35">
      <c r="C245" s="25">
        <f>SUM(C239:C240)</f>
        <v>0.75117132311781987</v>
      </c>
      <c r="AS245" s="25">
        <f>SUM(AS239:AS240)</f>
        <v>0.60158209559094</v>
      </c>
    </row>
    <row r="246" spans="2:49" ht="101.5" x14ac:dyDescent="0.35">
      <c r="B246" s="17" t="s">
        <v>140</v>
      </c>
    </row>
    <row r="247" spans="2:49" ht="29" x14ac:dyDescent="0.35">
      <c r="B247" s="18" t="s">
        <v>17</v>
      </c>
    </row>
    <row r="248" spans="2:49" x14ac:dyDescent="0.35">
      <c r="B248" s="19" t="s">
        <v>133</v>
      </c>
      <c r="C248" s="20">
        <v>0.17637853380713869</v>
      </c>
      <c r="D248" s="20">
        <v>0.19860171327810211</v>
      </c>
      <c r="E248" s="20">
        <v>0.15160820991092061</v>
      </c>
      <c r="G248" s="20">
        <v>0.15424408325103761</v>
      </c>
      <c r="H248" s="20">
        <v>0.2305186693951185</v>
      </c>
      <c r="I248" s="20">
        <v>0.23090540575973409</v>
      </c>
      <c r="J248" s="20">
        <v>0.16885034520918499</v>
      </c>
      <c r="K248" s="20">
        <v>0.18934008012265</v>
      </c>
      <c r="L248" s="20">
        <v>0.1109931459491723</v>
      </c>
      <c r="N248" s="20">
        <v>0.1061235228965221</v>
      </c>
      <c r="O248" s="20">
        <v>0.13681616854818821</v>
      </c>
      <c r="P248" s="20">
        <v>0.1023726795006614</v>
      </c>
      <c r="Q248" s="20">
        <v>0.16146647563525279</v>
      </c>
      <c r="R248" s="20">
        <v>0.23688378467908949</v>
      </c>
      <c r="S248" s="20">
        <v>0.1873068343770426</v>
      </c>
      <c r="T248" s="20">
        <v>0.14542905389322969</v>
      </c>
      <c r="U248" s="20">
        <v>0.15198498259184481</v>
      </c>
      <c r="V248" s="20">
        <v>0.22199656234701709</v>
      </c>
      <c r="W248" s="20">
        <v>0.1245151428391878</v>
      </c>
      <c r="X248" s="20">
        <v>0.14391019420871329</v>
      </c>
      <c r="Y248" s="20">
        <v>0.25866100901068612</v>
      </c>
      <c r="AA248" s="20">
        <v>0.20760883288681881</v>
      </c>
      <c r="AB248" s="20">
        <v>0.17956670584308521</v>
      </c>
      <c r="AC248" s="20">
        <v>0.1184060093226849</v>
      </c>
      <c r="AD248" s="20">
        <v>0.18345381868567701</v>
      </c>
      <c r="AF248" s="20">
        <v>9.3619965239439953E-2</v>
      </c>
      <c r="AG248" s="20">
        <v>0.29595731018455268</v>
      </c>
      <c r="AH248" s="20">
        <v>7.7837093245114758E-2</v>
      </c>
      <c r="AI248" s="20">
        <v>8.7555759188774285E-2</v>
      </c>
      <c r="AJ248" s="20">
        <v>8.8827832970277007E-2</v>
      </c>
      <c r="AK248" s="20">
        <v>4.9506825071482782E-2</v>
      </c>
      <c r="AL248" s="20">
        <v>0.1032870633951516</v>
      </c>
      <c r="AM248" s="20">
        <v>0.1005015773831035</v>
      </c>
      <c r="AO248" s="20">
        <v>0.11639264301553889</v>
      </c>
      <c r="AP248" s="20">
        <v>0.34203705954470082</v>
      </c>
      <c r="AQ248" s="20">
        <v>0.1009898939267095</v>
      </c>
      <c r="AR248" s="20">
        <v>0.10308076590121661</v>
      </c>
      <c r="AS248" s="20">
        <v>8.262101744127115E-2</v>
      </c>
      <c r="AT248" s="20">
        <v>0.1032894578138087</v>
      </c>
      <c r="AU248" s="20">
        <v>0</v>
      </c>
      <c r="AV248" s="20">
        <v>8.3250315356734161E-2</v>
      </c>
      <c r="AW248" s="20">
        <v>8.6909638499557407E-2</v>
      </c>
    </row>
    <row r="249" spans="2:49" x14ac:dyDescent="0.35">
      <c r="B249" s="19" t="s">
        <v>134</v>
      </c>
      <c r="C249" s="20">
        <v>0.37239425887650979</v>
      </c>
      <c r="D249" s="20">
        <v>0.37419652869890652</v>
      </c>
      <c r="E249" s="20">
        <v>0.37208911533664951</v>
      </c>
      <c r="G249" s="20">
        <v>0.36510601631523332</v>
      </c>
      <c r="H249" s="20">
        <v>0.40064842076451029</v>
      </c>
      <c r="I249" s="20">
        <v>0.42856794194644438</v>
      </c>
      <c r="J249" s="20">
        <v>0.35538311976594822</v>
      </c>
      <c r="K249" s="20">
        <v>0.37155137202336208</v>
      </c>
      <c r="L249" s="20">
        <v>0.33037179921909032</v>
      </c>
      <c r="N249" s="20">
        <v>0.44853002051288421</v>
      </c>
      <c r="O249" s="20">
        <v>0.31460759769239971</v>
      </c>
      <c r="P249" s="20">
        <v>0.28544213376639621</v>
      </c>
      <c r="Q249" s="20">
        <v>0.32737909325708509</v>
      </c>
      <c r="R249" s="20">
        <v>0.37394767305460819</v>
      </c>
      <c r="S249" s="20">
        <v>0.37265993544028209</v>
      </c>
      <c r="T249" s="20">
        <v>0.42280003232886881</v>
      </c>
      <c r="U249" s="20">
        <v>0.38570284434091989</v>
      </c>
      <c r="V249" s="20">
        <v>0.36925988108479901</v>
      </c>
      <c r="W249" s="20">
        <v>0.36181687574590671</v>
      </c>
      <c r="X249" s="20">
        <v>0.3948960178333365</v>
      </c>
      <c r="Y249" s="20">
        <v>0.31408069434402219</v>
      </c>
      <c r="AA249" s="20">
        <v>0.41146881089322229</v>
      </c>
      <c r="AB249" s="20">
        <v>0.38722430115726442</v>
      </c>
      <c r="AC249" s="20">
        <v>0.36080882013717758</v>
      </c>
      <c r="AD249" s="20">
        <v>0.30212060251169898</v>
      </c>
      <c r="AF249" s="20">
        <v>0.32318871003686628</v>
      </c>
      <c r="AG249" s="20">
        <v>0.40968902170293942</v>
      </c>
      <c r="AH249" s="20">
        <v>0.42624581898400737</v>
      </c>
      <c r="AI249" s="20">
        <v>0.43471502593991213</v>
      </c>
      <c r="AJ249" s="20">
        <v>0.27028954521688819</v>
      </c>
      <c r="AK249" s="20">
        <v>0.47162401398498988</v>
      </c>
      <c r="AL249" s="20">
        <v>0.2761648693020069</v>
      </c>
      <c r="AM249" s="20">
        <v>0.34588751729759232</v>
      </c>
      <c r="AO249" s="20">
        <v>0.32202876198363861</v>
      </c>
      <c r="AP249" s="20">
        <v>0.43595749350434188</v>
      </c>
      <c r="AQ249" s="20">
        <v>0.40001868204159002</v>
      </c>
      <c r="AR249" s="20">
        <v>0.42900084674929417</v>
      </c>
      <c r="AS249" s="20">
        <v>0.29467714499858028</v>
      </c>
      <c r="AT249" s="20">
        <v>0.42724049615791998</v>
      </c>
      <c r="AU249" s="20">
        <v>0.37459787806187289</v>
      </c>
      <c r="AV249" s="20">
        <v>0.28615429998044239</v>
      </c>
      <c r="AW249" s="20">
        <v>0.31911101131580122</v>
      </c>
    </row>
    <row r="250" spans="2:49" x14ac:dyDescent="0.35">
      <c r="B250" s="19" t="s">
        <v>135</v>
      </c>
      <c r="C250" s="20">
        <v>0.213018114530487</v>
      </c>
      <c r="D250" s="20">
        <v>0.1921574947800716</v>
      </c>
      <c r="E250" s="20">
        <v>0.23653392319022301</v>
      </c>
      <c r="G250" s="20">
        <v>0.23688297908737219</v>
      </c>
      <c r="H250" s="20">
        <v>0.1990590987698922</v>
      </c>
      <c r="I250" s="20">
        <v>0.16381341760910889</v>
      </c>
      <c r="J250" s="20">
        <v>0.19573260231483561</v>
      </c>
      <c r="K250" s="20">
        <v>0.2080011332314895</v>
      </c>
      <c r="L250" s="20">
        <v>0.25505957227456022</v>
      </c>
      <c r="N250" s="20">
        <v>0.16917741919972201</v>
      </c>
      <c r="O250" s="20">
        <v>0.29469513568907391</v>
      </c>
      <c r="P250" s="20">
        <v>0.20599597582554449</v>
      </c>
      <c r="Q250" s="20">
        <v>0.25476466540235021</v>
      </c>
      <c r="R250" s="20">
        <v>0.16455740535374649</v>
      </c>
      <c r="S250" s="20">
        <v>0.21136745073201019</v>
      </c>
      <c r="T250" s="20">
        <v>0.155394826494446</v>
      </c>
      <c r="U250" s="20">
        <v>0.24324135118698709</v>
      </c>
      <c r="V250" s="20">
        <v>0.20382458776277931</v>
      </c>
      <c r="W250" s="20">
        <v>0.25012688959941509</v>
      </c>
      <c r="X250" s="20">
        <v>0.22316655432447061</v>
      </c>
      <c r="Y250" s="20">
        <v>0.26347768416275302</v>
      </c>
      <c r="AA250" s="20">
        <v>0.1669377726095311</v>
      </c>
      <c r="AB250" s="20">
        <v>0.21781897853885421</v>
      </c>
      <c r="AC250" s="20">
        <v>0.24401744890140589</v>
      </c>
      <c r="AD250" s="20">
        <v>0.24687564817872579</v>
      </c>
      <c r="AF250" s="20">
        <v>0.21736541070141449</v>
      </c>
      <c r="AG250" s="20">
        <v>0.18615796538053889</v>
      </c>
      <c r="AH250" s="20">
        <v>0.29919911999977472</v>
      </c>
      <c r="AI250" s="20">
        <v>0.22855941814600789</v>
      </c>
      <c r="AJ250" s="20">
        <v>0.19785246671286119</v>
      </c>
      <c r="AK250" s="20">
        <v>0.15797585253218041</v>
      </c>
      <c r="AL250" s="20">
        <v>0.30616335548413087</v>
      </c>
      <c r="AM250" s="20">
        <v>0.26767384544531792</v>
      </c>
      <c r="AO250" s="20">
        <v>0.24798989779362901</v>
      </c>
      <c r="AP250" s="20">
        <v>0.1574797786305791</v>
      </c>
      <c r="AQ250" s="20">
        <v>0.32993556987654049</v>
      </c>
      <c r="AR250" s="20">
        <v>0.24087040460386749</v>
      </c>
      <c r="AS250" s="20">
        <v>0.1768630769548164</v>
      </c>
      <c r="AT250" s="20">
        <v>0.13255486642449149</v>
      </c>
      <c r="AU250" s="20">
        <v>0.39102748062495613</v>
      </c>
      <c r="AV250" s="20">
        <v>0.32752088301702442</v>
      </c>
      <c r="AW250" s="20">
        <v>0.29204262432271838</v>
      </c>
    </row>
    <row r="251" spans="2:49" x14ac:dyDescent="0.35">
      <c r="B251" s="19" t="s">
        <v>136</v>
      </c>
      <c r="C251" s="20">
        <v>0.1137359427561547</v>
      </c>
      <c r="D251" s="20">
        <v>0.100896063588928</v>
      </c>
      <c r="E251" s="20">
        <v>0.12521572097847189</v>
      </c>
      <c r="G251" s="20">
        <v>0.165074643771454</v>
      </c>
      <c r="H251" s="20">
        <v>8.8647639469289316E-2</v>
      </c>
      <c r="I251" s="20">
        <v>8.325040584926878E-2</v>
      </c>
      <c r="J251" s="20">
        <v>0.1161230248407093</v>
      </c>
      <c r="K251" s="20">
        <v>0.1142068123647369</v>
      </c>
      <c r="L251" s="20">
        <v>0.1197688891315371</v>
      </c>
      <c r="N251" s="20">
        <v>9.5734108469225976E-2</v>
      </c>
      <c r="O251" s="20">
        <v>0.13866855465756781</v>
      </c>
      <c r="P251" s="20">
        <v>0.2341291702598578</v>
      </c>
      <c r="Q251" s="20">
        <v>0.14440034127034529</v>
      </c>
      <c r="R251" s="20">
        <v>0.10840534824907</v>
      </c>
      <c r="S251" s="20">
        <v>0.1024562114869927</v>
      </c>
      <c r="T251" s="20">
        <v>0.14741323634322021</v>
      </c>
      <c r="U251" s="20">
        <v>0.1084934725711373</v>
      </c>
      <c r="V251" s="20">
        <v>0.10291798943234209</v>
      </c>
      <c r="W251" s="20">
        <v>0.1073980879652537</v>
      </c>
      <c r="X251" s="20">
        <v>0.12782936026363381</v>
      </c>
      <c r="Y251" s="20">
        <v>6.8358693856195502E-2</v>
      </c>
      <c r="AA251" s="20">
        <v>8.2087377919961235E-2</v>
      </c>
      <c r="AB251" s="20">
        <v>0.1123396382979901</v>
      </c>
      <c r="AC251" s="20">
        <v>0.15673387837576691</v>
      </c>
      <c r="AD251" s="20">
        <v>0.1224709861500191</v>
      </c>
      <c r="AF251" s="20">
        <v>0.17814513228538789</v>
      </c>
      <c r="AG251" s="20">
        <v>6.8243964752916567E-2</v>
      </c>
      <c r="AH251" s="20">
        <v>9.0389332454691745E-2</v>
      </c>
      <c r="AI251" s="20">
        <v>0.18317578877929841</v>
      </c>
      <c r="AJ251" s="20">
        <v>0.13200473246790939</v>
      </c>
      <c r="AK251" s="20">
        <v>3.711668147363964E-2</v>
      </c>
      <c r="AL251" s="20">
        <v>0.1143849469210194</v>
      </c>
      <c r="AM251" s="20">
        <v>0.15926642685892181</v>
      </c>
      <c r="AO251" s="20">
        <v>0.1818366997506379</v>
      </c>
      <c r="AP251" s="20">
        <v>5.2804991437184368E-2</v>
      </c>
      <c r="AQ251" s="20">
        <v>0.1058636433097359</v>
      </c>
      <c r="AR251" s="20">
        <v>0.17019506523615691</v>
      </c>
      <c r="AS251" s="20">
        <v>0.15378117786122289</v>
      </c>
      <c r="AT251" s="20">
        <v>6.6608306721187616E-2</v>
      </c>
      <c r="AU251" s="20">
        <v>7.0900950660489598E-2</v>
      </c>
      <c r="AV251" s="20">
        <v>8.1609856230143066E-2</v>
      </c>
      <c r="AW251" s="20">
        <v>8.6493681304589995E-2</v>
      </c>
    </row>
    <row r="252" spans="2:49" x14ac:dyDescent="0.35">
      <c r="B252" s="19" t="s">
        <v>137</v>
      </c>
      <c r="C252" s="20">
        <v>0.104328967340197</v>
      </c>
      <c r="D252" s="20">
        <v>0.1201815166302927</v>
      </c>
      <c r="E252" s="20">
        <v>8.7634756098858041E-2</v>
      </c>
      <c r="G252" s="20">
        <v>5.1575647312260567E-2</v>
      </c>
      <c r="H252" s="20">
        <v>7.2624592495677875E-2</v>
      </c>
      <c r="I252" s="20">
        <v>7.7755035285351604E-2</v>
      </c>
      <c r="J252" s="20">
        <v>0.1531283991464642</v>
      </c>
      <c r="K252" s="20">
        <v>9.2698752063425149E-2</v>
      </c>
      <c r="L252" s="20">
        <v>0.15222665274076269</v>
      </c>
      <c r="N252" s="20">
        <v>0.15661234695011869</v>
      </c>
      <c r="O252" s="20">
        <v>0.1152125434127704</v>
      </c>
      <c r="P252" s="20">
        <v>0.15151332230366349</v>
      </c>
      <c r="Q252" s="20">
        <v>9.2292440755421173E-2</v>
      </c>
      <c r="R252" s="20">
        <v>9.7585420009797752E-2</v>
      </c>
      <c r="S252" s="20">
        <v>9.3806389400632753E-2</v>
      </c>
      <c r="T252" s="20">
        <v>9.2981898082542355E-2</v>
      </c>
      <c r="U252" s="20">
        <v>7.6172521312923291E-2</v>
      </c>
      <c r="V252" s="20">
        <v>9.6947925498792123E-2</v>
      </c>
      <c r="W252" s="20">
        <v>0.1287636626390492</v>
      </c>
      <c r="X252" s="20">
        <v>9.8559999026929093E-2</v>
      </c>
      <c r="Y252" s="20">
        <v>8.2643840763045248E-2</v>
      </c>
      <c r="AA252" s="20">
        <v>0.1013227526360659</v>
      </c>
      <c r="AB252" s="20">
        <v>9.1132656388407035E-2</v>
      </c>
      <c r="AC252" s="20">
        <v>0.1107832994116975</v>
      </c>
      <c r="AD252" s="20">
        <v>0.119814173199785</v>
      </c>
      <c r="AF252" s="20">
        <v>0.1639757496833259</v>
      </c>
      <c r="AG252" s="20">
        <v>3.0412014901951591E-2</v>
      </c>
      <c r="AH252" s="20">
        <v>6.8348265958605145E-2</v>
      </c>
      <c r="AI252" s="20">
        <v>4.9338876053773351E-2</v>
      </c>
      <c r="AJ252" s="20">
        <v>0.28886915934864199</v>
      </c>
      <c r="AK252" s="20">
        <v>0.24729724538552419</v>
      </c>
      <c r="AL252" s="20">
        <v>0.19999976489769111</v>
      </c>
      <c r="AM252" s="20">
        <v>8.5356860291143852E-2</v>
      </c>
      <c r="AO252" s="20">
        <v>0.1164147516270036</v>
      </c>
      <c r="AP252" s="20">
        <v>6.8407096040348633E-3</v>
      </c>
      <c r="AQ252" s="20">
        <v>3.8502538853036478E-2</v>
      </c>
      <c r="AR252" s="20">
        <v>2.6375395621815349E-2</v>
      </c>
      <c r="AS252" s="20">
        <v>0.27614585678523351</v>
      </c>
      <c r="AT252" s="20">
        <v>0.23969764070318239</v>
      </c>
      <c r="AU252" s="20">
        <v>0.1634736906526813</v>
      </c>
      <c r="AV252" s="20">
        <v>0.1230670067772662</v>
      </c>
      <c r="AW252" s="20">
        <v>0.16643593197672699</v>
      </c>
    </row>
    <row r="253" spans="2:49" x14ac:dyDescent="0.35">
      <c r="B253" s="19" t="s">
        <v>138</v>
      </c>
      <c r="C253" s="20">
        <v>2.014418268951286E-2</v>
      </c>
      <c r="D253" s="20">
        <v>1.396668302369925E-2</v>
      </c>
      <c r="E253" s="20">
        <v>2.6918274484877089E-2</v>
      </c>
      <c r="G253" s="20">
        <v>2.7116630262642331E-2</v>
      </c>
      <c r="H253" s="20">
        <v>8.5015791055118705E-3</v>
      </c>
      <c r="I253" s="20">
        <v>1.5707793550092278E-2</v>
      </c>
      <c r="J253" s="20">
        <v>1.078250872285777E-2</v>
      </c>
      <c r="K253" s="20">
        <v>2.4201850194336409E-2</v>
      </c>
      <c r="L253" s="20">
        <v>3.1579940684877232E-2</v>
      </c>
      <c r="N253" s="20">
        <v>2.3822581971527049E-2</v>
      </c>
      <c r="O253" s="20">
        <v>0</v>
      </c>
      <c r="P253" s="20">
        <v>2.0546718343876801E-2</v>
      </c>
      <c r="Q253" s="20">
        <v>1.9696983679545279E-2</v>
      </c>
      <c r="R253" s="20">
        <v>1.8620368653687939E-2</v>
      </c>
      <c r="S253" s="20">
        <v>3.2403178563039543E-2</v>
      </c>
      <c r="T253" s="20">
        <v>3.598095285769299E-2</v>
      </c>
      <c r="U253" s="20">
        <v>3.4404827996187513E-2</v>
      </c>
      <c r="V253" s="20">
        <v>5.0530538742703099E-3</v>
      </c>
      <c r="W253" s="20">
        <v>2.7379341211187468E-2</v>
      </c>
      <c r="X253" s="20">
        <v>1.163787434291684E-2</v>
      </c>
      <c r="Y253" s="20">
        <v>1.2778077863298159E-2</v>
      </c>
      <c r="AA253" s="20">
        <v>3.0574453054400669E-2</v>
      </c>
      <c r="AB253" s="20">
        <v>1.191771977439918E-2</v>
      </c>
      <c r="AC253" s="20">
        <v>9.2505438512673118E-3</v>
      </c>
      <c r="AD253" s="20">
        <v>2.5264771274094249E-2</v>
      </c>
      <c r="AF253" s="20">
        <v>2.3705032053565511E-2</v>
      </c>
      <c r="AG253" s="20">
        <v>9.5397230771006782E-3</v>
      </c>
      <c r="AH253" s="20">
        <v>3.7980369357806042E-2</v>
      </c>
      <c r="AI253" s="20">
        <v>1.6655131892233811E-2</v>
      </c>
      <c r="AJ253" s="20">
        <v>2.2156263283422069E-2</v>
      </c>
      <c r="AK253" s="20">
        <v>3.6479381552183048E-2</v>
      </c>
      <c r="AL253" s="20">
        <v>0</v>
      </c>
      <c r="AM253" s="20">
        <v>4.1313772723920672E-2</v>
      </c>
      <c r="AO253" s="20">
        <v>1.53372458295519E-2</v>
      </c>
      <c r="AP253" s="20">
        <v>4.8799672791588269E-3</v>
      </c>
      <c r="AQ253" s="20">
        <v>2.46896719923878E-2</v>
      </c>
      <c r="AR253" s="20">
        <v>3.0477521887649552E-2</v>
      </c>
      <c r="AS253" s="20">
        <v>1.5911725958875869E-2</v>
      </c>
      <c r="AT253" s="20">
        <v>3.0609232179409619E-2</v>
      </c>
      <c r="AU253" s="20">
        <v>0</v>
      </c>
      <c r="AV253" s="20">
        <v>9.8397638638389934E-2</v>
      </c>
      <c r="AW253" s="20">
        <v>4.9007112580605798E-2</v>
      </c>
    </row>
    <row r="254" spans="2:49" x14ac:dyDescent="0.35">
      <c r="AS254" s="25">
        <f>SUM(AS248:AS249)</f>
        <v>0.37729816243985143</v>
      </c>
    </row>
    <row r="255" spans="2:49" ht="116" x14ac:dyDescent="0.35">
      <c r="B255" s="17" t="s">
        <v>141</v>
      </c>
    </row>
    <row r="256" spans="2:49" ht="29" x14ac:dyDescent="0.35">
      <c r="B256" s="18" t="s">
        <v>17</v>
      </c>
    </row>
    <row r="257" spans="2:49" x14ac:dyDescent="0.35">
      <c r="B257" s="19" t="s">
        <v>133</v>
      </c>
      <c r="C257" s="20">
        <v>0.20932616781668881</v>
      </c>
      <c r="D257" s="20">
        <v>0.2128171615306908</v>
      </c>
      <c r="E257" s="20">
        <v>0.2049727872867218</v>
      </c>
      <c r="G257" s="20">
        <v>0.19370248906250451</v>
      </c>
      <c r="H257" s="20">
        <v>0.31318932133613731</v>
      </c>
      <c r="I257" s="20">
        <v>0.2145489548036629</v>
      </c>
      <c r="J257" s="20">
        <v>0.24618257520057751</v>
      </c>
      <c r="K257" s="20">
        <v>0.1957155540333908</v>
      </c>
      <c r="L257" s="20">
        <v>0.11948431284062359</v>
      </c>
      <c r="N257" s="20">
        <v>9.1925739376985921E-2</v>
      </c>
      <c r="O257" s="20">
        <v>0.1559620248878178</v>
      </c>
      <c r="P257" s="20">
        <v>0.219003161273116</v>
      </c>
      <c r="Q257" s="20">
        <v>0.19818280646167971</v>
      </c>
      <c r="R257" s="20">
        <v>0.24285543154385419</v>
      </c>
      <c r="S257" s="20">
        <v>0.2215344793758264</v>
      </c>
      <c r="T257" s="20">
        <v>0.23134506122911161</v>
      </c>
      <c r="U257" s="20">
        <v>0.21553002360467011</v>
      </c>
      <c r="V257" s="20">
        <v>0.24710010616398501</v>
      </c>
      <c r="W257" s="20">
        <v>0.16079099475326139</v>
      </c>
      <c r="X257" s="20">
        <v>0.1946881876820199</v>
      </c>
      <c r="Y257" s="20">
        <v>0.25949481679492342</v>
      </c>
      <c r="AA257" s="20">
        <v>0.22862380819499251</v>
      </c>
      <c r="AB257" s="20">
        <v>0.21855619030835019</v>
      </c>
      <c r="AC257" s="20">
        <v>0.19482453841922351</v>
      </c>
      <c r="AD257" s="20">
        <v>0.18404551250163109</v>
      </c>
      <c r="AF257" s="20">
        <v>0.106511187770624</v>
      </c>
      <c r="AG257" s="20">
        <v>0.33588236827735279</v>
      </c>
      <c r="AH257" s="20">
        <v>9.6866409913156371E-2</v>
      </c>
      <c r="AI257" s="20">
        <v>0.18777784995657501</v>
      </c>
      <c r="AJ257" s="20">
        <v>9.8256053174468394E-2</v>
      </c>
      <c r="AK257" s="20">
        <v>3.6479381552183048E-2</v>
      </c>
      <c r="AL257" s="20">
        <v>0.38797117877204612</v>
      </c>
      <c r="AM257" s="20">
        <v>0.13079892730692869</v>
      </c>
      <c r="AO257" s="20">
        <v>0.12029015096480369</v>
      </c>
      <c r="AP257" s="20">
        <v>0.39545561603380153</v>
      </c>
      <c r="AQ257" s="20">
        <v>0.1471134583871091</v>
      </c>
      <c r="AR257" s="20">
        <v>0.1840254507993237</v>
      </c>
      <c r="AS257" s="20">
        <v>9.1690936266990583E-2</v>
      </c>
      <c r="AT257" s="20">
        <v>9.5018396112968556E-2</v>
      </c>
      <c r="AU257" s="20">
        <v>7.6521406224264302E-2</v>
      </c>
      <c r="AV257" s="20">
        <v>6.9572061107167751E-2</v>
      </c>
      <c r="AW257" s="20">
        <v>0.12508364057686311</v>
      </c>
    </row>
    <row r="258" spans="2:49" x14ac:dyDescent="0.35">
      <c r="B258" s="19" t="s">
        <v>134</v>
      </c>
      <c r="C258" s="20">
        <v>0.41683208115980108</v>
      </c>
      <c r="D258" s="20">
        <v>0.41147437217049698</v>
      </c>
      <c r="E258" s="20">
        <v>0.42274877432780328</v>
      </c>
      <c r="G258" s="20">
        <v>0.4987632083078502</v>
      </c>
      <c r="H258" s="20">
        <v>0.41260464961102072</v>
      </c>
      <c r="I258" s="20">
        <v>0.42653482951635929</v>
      </c>
      <c r="J258" s="20">
        <v>0.34743560347399632</v>
      </c>
      <c r="K258" s="20">
        <v>0.4356604320811876</v>
      </c>
      <c r="L258" s="20">
        <v>0.39914236583216173</v>
      </c>
      <c r="N258" s="20">
        <v>0.52012507924372753</v>
      </c>
      <c r="O258" s="20">
        <v>0.42725311775955488</v>
      </c>
      <c r="P258" s="20">
        <v>0.27996790282218359</v>
      </c>
      <c r="Q258" s="20">
        <v>0.5007425157216826</v>
      </c>
      <c r="R258" s="20">
        <v>0.42328485925126907</v>
      </c>
      <c r="S258" s="20">
        <v>0.39905069208161692</v>
      </c>
      <c r="T258" s="20">
        <v>0.37664395915930871</v>
      </c>
      <c r="U258" s="20">
        <v>0.38119965395225902</v>
      </c>
      <c r="V258" s="20">
        <v>0.4032228130699293</v>
      </c>
      <c r="W258" s="20">
        <v>0.41401437103549599</v>
      </c>
      <c r="X258" s="20">
        <v>0.4764513964862398</v>
      </c>
      <c r="Y258" s="20">
        <v>0.38878722074989869</v>
      </c>
      <c r="AA258" s="20">
        <v>0.45432334584294998</v>
      </c>
      <c r="AB258" s="20">
        <v>0.40476384886189942</v>
      </c>
      <c r="AC258" s="20">
        <v>0.40271805023378388</v>
      </c>
      <c r="AD258" s="20">
        <v>0.38837177465845418</v>
      </c>
      <c r="AF258" s="20">
        <v>0.34699975159816532</v>
      </c>
      <c r="AG258" s="20">
        <v>0.42651705379027149</v>
      </c>
      <c r="AH258" s="20">
        <v>0.53608855520533616</v>
      </c>
      <c r="AI258" s="20">
        <v>0.54910880985388588</v>
      </c>
      <c r="AJ258" s="20">
        <v>0.31924225344749613</v>
      </c>
      <c r="AK258" s="20">
        <v>0.51671295746553925</v>
      </c>
      <c r="AL258" s="20">
        <v>0.2047564617742435</v>
      </c>
      <c r="AM258" s="20">
        <v>0.45806237275353717</v>
      </c>
      <c r="AO258" s="20">
        <v>0.37353191164221422</v>
      </c>
      <c r="AP258" s="20">
        <v>0.43803881431505559</v>
      </c>
      <c r="AQ258" s="20">
        <v>0.56094152115562768</v>
      </c>
      <c r="AR258" s="20">
        <v>0.46009205062448028</v>
      </c>
      <c r="AS258" s="20">
        <v>0.34495364767666881</v>
      </c>
      <c r="AT258" s="20">
        <v>0.4624138203033738</v>
      </c>
      <c r="AU258" s="20">
        <v>0.23002389813525731</v>
      </c>
      <c r="AV258" s="20">
        <v>0.40275260993106082</v>
      </c>
      <c r="AW258" s="20">
        <v>0.4491572474089861</v>
      </c>
    </row>
    <row r="259" spans="2:49" x14ac:dyDescent="0.35">
      <c r="B259" s="19" t="s">
        <v>135</v>
      </c>
      <c r="C259" s="20">
        <v>0.16736395639570831</v>
      </c>
      <c r="D259" s="20">
        <v>0.15663033016056491</v>
      </c>
      <c r="E259" s="20">
        <v>0.17852413037625281</v>
      </c>
      <c r="G259" s="20">
        <v>0.1553587676039504</v>
      </c>
      <c r="H259" s="20">
        <v>0.1272544267192294</v>
      </c>
      <c r="I259" s="20">
        <v>0.21292164773556141</v>
      </c>
      <c r="J259" s="20">
        <v>0.11283040925225531</v>
      </c>
      <c r="K259" s="20">
        <v>0.16503477910073161</v>
      </c>
      <c r="L259" s="20">
        <v>0.21248123509494429</v>
      </c>
      <c r="N259" s="20">
        <v>0.18887170497793421</v>
      </c>
      <c r="O259" s="20">
        <v>9.5489692335903875E-2</v>
      </c>
      <c r="P259" s="20">
        <v>0.2073799790338178</v>
      </c>
      <c r="Q259" s="20">
        <v>0.1485718521789261</v>
      </c>
      <c r="R259" s="20">
        <v>0.13662126974238259</v>
      </c>
      <c r="S259" s="20">
        <v>0.1668832029704273</v>
      </c>
      <c r="T259" s="20">
        <v>0.1187496478695101</v>
      </c>
      <c r="U259" s="20">
        <v>0.23387697538087421</v>
      </c>
      <c r="V259" s="20">
        <v>0.1745616427648809</v>
      </c>
      <c r="W259" s="20">
        <v>0.16352715242524149</v>
      </c>
      <c r="X259" s="20">
        <v>0.13037584656621759</v>
      </c>
      <c r="Y259" s="20">
        <v>0.1926517781627283</v>
      </c>
      <c r="AA259" s="20">
        <v>0.1365123216097858</v>
      </c>
      <c r="AB259" s="20">
        <v>0.1600182680417068</v>
      </c>
      <c r="AC259" s="20">
        <v>0.18619279703332539</v>
      </c>
      <c r="AD259" s="20">
        <v>0.2040564793054811</v>
      </c>
      <c r="AF259" s="20">
        <v>0.24374954172556201</v>
      </c>
      <c r="AG259" s="20">
        <v>0.1310526745845714</v>
      </c>
      <c r="AH259" s="20">
        <v>0.18028130251631511</v>
      </c>
      <c r="AI259" s="20">
        <v>0.1007628568700815</v>
      </c>
      <c r="AJ259" s="20">
        <v>0.17134105755902251</v>
      </c>
      <c r="AK259" s="20">
        <v>0.17712828170014649</v>
      </c>
      <c r="AL259" s="20">
        <v>0.20803277427698599</v>
      </c>
      <c r="AM259" s="20">
        <v>0.19633468008824881</v>
      </c>
      <c r="AO259" s="20">
        <v>0.23145046961808649</v>
      </c>
      <c r="AP259" s="20">
        <v>0.1162449223436869</v>
      </c>
      <c r="AQ259" s="20">
        <v>0.1536843443093337</v>
      </c>
      <c r="AR259" s="20">
        <v>0.15523518607477629</v>
      </c>
      <c r="AS259" s="20">
        <v>0.17198512248116801</v>
      </c>
      <c r="AT259" s="20">
        <v>0.14862534586404469</v>
      </c>
      <c r="AU259" s="20">
        <v>0.44655919191483512</v>
      </c>
      <c r="AV259" s="20">
        <v>0.27676871175151652</v>
      </c>
      <c r="AW259" s="20">
        <v>0.14251614531868931</v>
      </c>
    </row>
    <row r="260" spans="2:49" x14ac:dyDescent="0.35">
      <c r="B260" s="19" t="s">
        <v>136</v>
      </c>
      <c r="C260" s="20">
        <v>9.4994967884475021E-2</v>
      </c>
      <c r="D260" s="20">
        <v>9.9909108258937118E-2</v>
      </c>
      <c r="E260" s="20">
        <v>9.0096721885719946E-2</v>
      </c>
      <c r="G260" s="20">
        <v>8.3969727860325347E-2</v>
      </c>
      <c r="H260" s="20">
        <v>7.5379839985000474E-2</v>
      </c>
      <c r="I260" s="20">
        <v>6.5216683148151502E-2</v>
      </c>
      <c r="J260" s="20">
        <v>0.1105904964718093</v>
      </c>
      <c r="K260" s="20">
        <v>9.0148384245700361E-2</v>
      </c>
      <c r="L260" s="20">
        <v>0.1284095455768437</v>
      </c>
      <c r="N260" s="20">
        <v>5.6239992358700107E-2</v>
      </c>
      <c r="O260" s="20">
        <v>0.13911957781386941</v>
      </c>
      <c r="P260" s="20">
        <v>0.13776926386348071</v>
      </c>
      <c r="Q260" s="20">
        <v>0.1052625369080744</v>
      </c>
      <c r="R260" s="20">
        <v>0.10900202521007681</v>
      </c>
      <c r="S260" s="20">
        <v>6.9645002917593665E-2</v>
      </c>
      <c r="T260" s="20">
        <v>0.1210016466903579</v>
      </c>
      <c r="U260" s="20">
        <v>4.5658303107735179E-2</v>
      </c>
      <c r="V260" s="20">
        <v>8.5273823181341232E-2</v>
      </c>
      <c r="W260" s="20">
        <v>0.16971410407803111</v>
      </c>
      <c r="X260" s="20">
        <v>8.6661755237126756E-2</v>
      </c>
      <c r="Y260" s="20">
        <v>6.3736508875300149E-2</v>
      </c>
      <c r="AA260" s="20">
        <v>6.6284165941633694E-2</v>
      </c>
      <c r="AB260" s="20">
        <v>0.1146287739297764</v>
      </c>
      <c r="AC260" s="20">
        <v>0.1014196970219601</v>
      </c>
      <c r="AD260" s="20">
        <v>0.1070600483403954</v>
      </c>
      <c r="AF260" s="20">
        <v>0.13727933069512141</v>
      </c>
      <c r="AG260" s="20">
        <v>6.2377133123788737E-2</v>
      </c>
      <c r="AH260" s="20">
        <v>8.7538405465709804E-2</v>
      </c>
      <c r="AI260" s="20">
        <v>7.950866312213456E-2</v>
      </c>
      <c r="AJ260" s="20">
        <v>0.14246342856882629</v>
      </c>
      <c r="AK260" s="20">
        <v>3.711668147363964E-2</v>
      </c>
      <c r="AL260" s="20">
        <v>0.1143849469210194</v>
      </c>
      <c r="AM260" s="20">
        <v>0.12038866680620509</v>
      </c>
      <c r="AO260" s="20">
        <v>0.14100790690508949</v>
      </c>
      <c r="AP260" s="20">
        <v>3.8642923511065477E-2</v>
      </c>
      <c r="AQ260" s="20">
        <v>7.6939640668562376E-2</v>
      </c>
      <c r="AR260" s="20">
        <v>8.5932806349820465E-2</v>
      </c>
      <c r="AS260" s="20">
        <v>0.15693501629835049</v>
      </c>
      <c r="AT260" s="20">
        <v>6.6608306721187616E-2</v>
      </c>
      <c r="AU260" s="20">
        <v>0.16899357528466241</v>
      </c>
      <c r="AV260" s="20">
        <v>0.110385575534119</v>
      </c>
      <c r="AW260" s="20">
        <v>8.8268705608660861E-2</v>
      </c>
    </row>
    <row r="261" spans="2:49" x14ac:dyDescent="0.35">
      <c r="B261" s="19" t="s">
        <v>137</v>
      </c>
      <c r="C261" s="20">
        <v>9.8130240124337909E-2</v>
      </c>
      <c r="D261" s="20">
        <v>0.1118167379031248</v>
      </c>
      <c r="E261" s="20">
        <v>8.3752676127854392E-2</v>
      </c>
      <c r="G261" s="20">
        <v>5.1010647498423267E-2</v>
      </c>
      <c r="H261" s="20">
        <v>6.2365093758389653E-2</v>
      </c>
      <c r="I261" s="20">
        <v>7.5560733785289713E-2</v>
      </c>
      <c r="J261" s="20">
        <v>0.15892546422063419</v>
      </c>
      <c r="K261" s="20">
        <v>0.1071947992302604</v>
      </c>
      <c r="L261" s="20">
        <v>0.12411892540399801</v>
      </c>
      <c r="N261" s="20">
        <v>0.11787482527572141</v>
      </c>
      <c r="O261" s="20">
        <v>0.1152125434127704</v>
      </c>
      <c r="P261" s="20">
        <v>0.15587969300740209</v>
      </c>
      <c r="Q261" s="20">
        <v>4.7240288729637051E-2</v>
      </c>
      <c r="R261" s="20">
        <v>8.8236414252417225E-2</v>
      </c>
      <c r="S261" s="20">
        <v>0.1177132314977636</v>
      </c>
      <c r="T261" s="20">
        <v>0.1283399338657448</v>
      </c>
      <c r="U261" s="20">
        <v>9.9182774179698771E-2</v>
      </c>
      <c r="V261" s="20">
        <v>8.433636085009974E-2</v>
      </c>
      <c r="W261" s="20">
        <v>7.6625564770407634E-2</v>
      </c>
      <c r="X261" s="20">
        <v>0.10056475981226901</v>
      </c>
      <c r="Y261" s="20">
        <v>9.5329675417149484E-2</v>
      </c>
      <c r="AA261" s="20">
        <v>9.8456345455077851E-2</v>
      </c>
      <c r="AB261" s="20">
        <v>8.0628902865712351E-2</v>
      </c>
      <c r="AC261" s="20">
        <v>0.11484491729170709</v>
      </c>
      <c r="AD261" s="20">
        <v>0.1034350067399885</v>
      </c>
      <c r="AF261" s="20">
        <v>0.15701453513987079</v>
      </c>
      <c r="AG261" s="20">
        <v>3.3036868248144301E-2</v>
      </c>
      <c r="AH261" s="20">
        <v>7.6691414254360754E-2</v>
      </c>
      <c r="AI261" s="20">
        <v>8.284182019732296E-2</v>
      </c>
      <c r="AJ261" s="20">
        <v>0.25538289469161179</v>
      </c>
      <c r="AK261" s="20">
        <v>0.19056416404209681</v>
      </c>
      <c r="AL261" s="20">
        <v>8.4854638255704759E-2</v>
      </c>
      <c r="AM261" s="20">
        <v>6.8501629261091768E-2</v>
      </c>
      <c r="AO261" s="20">
        <v>0.1223733381682805</v>
      </c>
      <c r="AP261" s="20">
        <v>8.9667449606509707E-3</v>
      </c>
      <c r="AQ261" s="20">
        <v>6.1321035479367271E-2</v>
      </c>
      <c r="AR261" s="20">
        <v>8.1881451080313639E-2</v>
      </c>
      <c r="AS261" s="20">
        <v>0.2217017538513438</v>
      </c>
      <c r="AT261" s="20">
        <v>0.19209387152715651</v>
      </c>
      <c r="AU261" s="20">
        <v>7.7901928440980872E-2</v>
      </c>
      <c r="AV261" s="20">
        <v>9.0917136567711304E-2</v>
      </c>
      <c r="AW261" s="20">
        <v>0.16664051503394109</v>
      </c>
    </row>
    <row r="262" spans="2:49" x14ac:dyDescent="0.35">
      <c r="B262" s="19" t="s">
        <v>138</v>
      </c>
      <c r="C262" s="20">
        <v>1.3352586618988929E-2</v>
      </c>
      <c r="D262" s="20">
        <v>7.3522899761854863E-3</v>
      </c>
      <c r="E262" s="20">
        <v>1.9904909995647899E-2</v>
      </c>
      <c r="G262" s="20">
        <v>1.7195159666946371E-2</v>
      </c>
      <c r="H262" s="20">
        <v>9.2066685902224242E-3</v>
      </c>
      <c r="I262" s="20">
        <v>5.2171510109751042E-3</v>
      </c>
      <c r="J262" s="20">
        <v>2.403545138072739E-2</v>
      </c>
      <c r="K262" s="20">
        <v>6.2460513087293622E-3</v>
      </c>
      <c r="L262" s="20">
        <v>1.6363615251428411E-2</v>
      </c>
      <c r="N262" s="20">
        <v>2.4962658766931101E-2</v>
      </c>
      <c r="O262" s="20">
        <v>6.6963043790083804E-2</v>
      </c>
      <c r="P262" s="20">
        <v>0</v>
      </c>
      <c r="Q262" s="20">
        <v>0</v>
      </c>
      <c r="R262" s="20">
        <v>0</v>
      </c>
      <c r="S262" s="20">
        <v>2.5173391156772071E-2</v>
      </c>
      <c r="T262" s="20">
        <v>2.391975118596695E-2</v>
      </c>
      <c r="U262" s="20">
        <v>2.4552269774762631E-2</v>
      </c>
      <c r="V262" s="20">
        <v>5.5052539697637544E-3</v>
      </c>
      <c r="W262" s="20">
        <v>1.5327812937562361E-2</v>
      </c>
      <c r="X262" s="20">
        <v>1.125805421612705E-2</v>
      </c>
      <c r="Y262" s="20">
        <v>0</v>
      </c>
      <c r="AA262" s="20">
        <v>1.5800012955560199E-2</v>
      </c>
      <c r="AB262" s="20">
        <v>2.1404015992554658E-2</v>
      </c>
      <c r="AC262" s="20">
        <v>0</v>
      </c>
      <c r="AD262" s="20">
        <v>1.303117845404993E-2</v>
      </c>
      <c r="AF262" s="20">
        <v>8.4456530706564087E-3</v>
      </c>
      <c r="AG262" s="20">
        <v>1.113390197587107E-2</v>
      </c>
      <c r="AH262" s="20">
        <v>2.2533912645121709E-2</v>
      </c>
      <c r="AI262" s="20">
        <v>0</v>
      </c>
      <c r="AJ262" s="20">
        <v>1.3314312558574929E-2</v>
      </c>
      <c r="AK262" s="20">
        <v>4.1998533766394688E-2</v>
      </c>
      <c r="AL262" s="20">
        <v>0</v>
      </c>
      <c r="AM262" s="20">
        <v>2.5913723783988461E-2</v>
      </c>
      <c r="AO262" s="20">
        <v>1.134622270152553E-2</v>
      </c>
      <c r="AP262" s="20">
        <v>2.6509788357393189E-3</v>
      </c>
      <c r="AQ262" s="20">
        <v>0</v>
      </c>
      <c r="AR262" s="20">
        <v>3.2833055071285727E-2</v>
      </c>
      <c r="AS262" s="20">
        <v>1.2733523425478149E-2</v>
      </c>
      <c r="AT262" s="20">
        <v>3.5240259471268867E-2</v>
      </c>
      <c r="AU262" s="20">
        <v>0</v>
      </c>
      <c r="AV262" s="20">
        <v>4.9603905108424738E-2</v>
      </c>
      <c r="AW262" s="20">
        <v>2.8333746052859321E-2</v>
      </c>
    </row>
    <row r="263" spans="2:49" x14ac:dyDescent="0.35">
      <c r="AR263" s="25">
        <f>SUM(AS260:AS261)</f>
        <v>0.37863677014969432</v>
      </c>
      <c r="AS263" s="25">
        <f>SUM(AS257:AS258)</f>
        <v>0.4366445839436594</v>
      </c>
    </row>
    <row r="264" spans="2:49" ht="116" x14ac:dyDescent="0.35">
      <c r="B264" s="17" t="s">
        <v>142</v>
      </c>
    </row>
    <row r="265" spans="2:49" ht="29" x14ac:dyDescent="0.35">
      <c r="B265" s="18" t="s">
        <v>17</v>
      </c>
    </row>
    <row r="266" spans="2:49" x14ac:dyDescent="0.35">
      <c r="B266" s="19" t="s">
        <v>133</v>
      </c>
      <c r="C266" s="20">
        <v>0.1977664314408446</v>
      </c>
      <c r="D266" s="20">
        <v>0.20607006890046159</v>
      </c>
      <c r="E266" s="20">
        <v>0.18815388887728049</v>
      </c>
      <c r="G266" s="20">
        <v>0.17304460321453319</v>
      </c>
      <c r="H266" s="20">
        <v>0.3155285734683892</v>
      </c>
      <c r="I266" s="20">
        <v>0.22018493794172009</v>
      </c>
      <c r="J266" s="20">
        <v>0.18718447068947061</v>
      </c>
      <c r="K266" s="20">
        <v>0.21734872100646949</v>
      </c>
      <c r="L266" s="20">
        <v>0.1045524201850741</v>
      </c>
      <c r="N266" s="20">
        <v>0.12189867557971371</v>
      </c>
      <c r="O266" s="20">
        <v>9.3997472688568867E-2</v>
      </c>
      <c r="P266" s="20">
        <v>0.12351388137449371</v>
      </c>
      <c r="Q266" s="20">
        <v>0.1203288035842954</v>
      </c>
      <c r="R266" s="20">
        <v>0.287627191735565</v>
      </c>
      <c r="S266" s="20">
        <v>0.21108444233464391</v>
      </c>
      <c r="T266" s="20">
        <v>0.24587875210312721</v>
      </c>
      <c r="U266" s="20">
        <v>0.15790941282319171</v>
      </c>
      <c r="V266" s="20">
        <v>0.24555234087563749</v>
      </c>
      <c r="W266" s="20">
        <v>0.15810213243334531</v>
      </c>
      <c r="X266" s="20">
        <v>0.14919957116257221</v>
      </c>
      <c r="Y266" s="20">
        <v>0.23627098615065961</v>
      </c>
      <c r="AA266" s="20">
        <v>0.22535093697876299</v>
      </c>
      <c r="AB266" s="20">
        <v>0.2039846370908906</v>
      </c>
      <c r="AC266" s="20">
        <v>0.1678117921984201</v>
      </c>
      <c r="AD266" s="20">
        <v>0.17876848728251529</v>
      </c>
      <c r="AF266" s="20">
        <v>0.10818889351234071</v>
      </c>
      <c r="AG266" s="20">
        <v>0.32026942938873593</v>
      </c>
      <c r="AH266" s="20">
        <v>8.853243814827419E-2</v>
      </c>
      <c r="AI266" s="20">
        <v>0.15131771446598219</v>
      </c>
      <c r="AJ266" s="20">
        <v>7.4439437552883014E-2</v>
      </c>
      <c r="AK266" s="20">
        <v>0.13652253874050879</v>
      </c>
      <c r="AL266" s="20">
        <v>0.28656428506215881</v>
      </c>
      <c r="AM266" s="20">
        <v>0.1199038890712099</v>
      </c>
      <c r="AO266" s="20">
        <v>0.1359915930411375</v>
      </c>
      <c r="AP266" s="20">
        <v>0.37817046528618098</v>
      </c>
      <c r="AQ266" s="20">
        <v>9.9668498714854864E-2</v>
      </c>
      <c r="AR266" s="20">
        <v>0.1643596640566117</v>
      </c>
      <c r="AS266" s="20">
        <v>7.8037761004026193E-2</v>
      </c>
      <c r="AT266" s="20">
        <v>0.17630287168274131</v>
      </c>
      <c r="AU266" s="20">
        <v>0</v>
      </c>
      <c r="AV266" s="20">
        <v>6.7172046285783479E-2</v>
      </c>
      <c r="AW266" s="20">
        <v>7.9593115434912973E-2</v>
      </c>
    </row>
    <row r="267" spans="2:49" x14ac:dyDescent="0.35">
      <c r="B267" s="19" t="s">
        <v>134</v>
      </c>
      <c r="C267" s="20">
        <v>0.37400049528452112</v>
      </c>
      <c r="D267" s="20">
        <v>0.35395017046579341</v>
      </c>
      <c r="E267" s="20">
        <v>0.39735063904926132</v>
      </c>
      <c r="G267" s="20">
        <v>0.39706424114391309</v>
      </c>
      <c r="H267" s="20">
        <v>0.3764184396147624</v>
      </c>
      <c r="I267" s="20">
        <v>0.39776285910181591</v>
      </c>
      <c r="J267" s="20">
        <v>0.37240483422359061</v>
      </c>
      <c r="K267" s="20">
        <v>0.37138034892576272</v>
      </c>
      <c r="L267" s="20">
        <v>0.34527082831175182</v>
      </c>
      <c r="N267" s="20">
        <v>0.40412305775438179</v>
      </c>
      <c r="O267" s="20">
        <v>0.424334708954829</v>
      </c>
      <c r="P267" s="20">
        <v>0.35503793783215259</v>
      </c>
      <c r="Q267" s="20">
        <v>0.43443956214648388</v>
      </c>
      <c r="R267" s="20">
        <v>0.32734831758729072</v>
      </c>
      <c r="S267" s="20">
        <v>0.3353478823665117</v>
      </c>
      <c r="T267" s="20">
        <v>0.35802595182541769</v>
      </c>
      <c r="U267" s="20">
        <v>0.41308637119405311</v>
      </c>
      <c r="V267" s="20">
        <v>0.33516488860270938</v>
      </c>
      <c r="W267" s="20">
        <v>0.39580687406650339</v>
      </c>
      <c r="X267" s="20">
        <v>0.4510808047682725</v>
      </c>
      <c r="Y267" s="20">
        <v>0.35921116192561853</v>
      </c>
      <c r="AA267" s="20">
        <v>0.41251834185327091</v>
      </c>
      <c r="AB267" s="20">
        <v>0.36920818175079068</v>
      </c>
      <c r="AC267" s="20">
        <v>0.3606988397872945</v>
      </c>
      <c r="AD267" s="20">
        <v>0.33640038406428602</v>
      </c>
      <c r="AF267" s="20">
        <v>0.30104063358156069</v>
      </c>
      <c r="AG267" s="20">
        <v>0.40959978441723077</v>
      </c>
      <c r="AH267" s="20">
        <v>0.52687624531093558</v>
      </c>
      <c r="AI267" s="20">
        <v>0.38141324838532142</v>
      </c>
      <c r="AJ267" s="20">
        <v>0.25632372132750159</v>
      </c>
      <c r="AK267" s="20">
        <v>0.38704115531917932</v>
      </c>
      <c r="AL267" s="20">
        <v>9.2887647634999737E-2</v>
      </c>
      <c r="AM267" s="20">
        <v>0.41178195346366431</v>
      </c>
      <c r="AO267" s="20">
        <v>0.31986488710718419</v>
      </c>
      <c r="AP267" s="20">
        <v>0.4483257601235055</v>
      </c>
      <c r="AQ267" s="20">
        <v>0.46256234645119232</v>
      </c>
      <c r="AR267" s="20">
        <v>0.38546086341098679</v>
      </c>
      <c r="AS267" s="20">
        <v>0.27141386019648328</v>
      </c>
      <c r="AT267" s="20">
        <v>0.32160779665014949</v>
      </c>
      <c r="AU267" s="20">
        <v>0.47604618034374641</v>
      </c>
      <c r="AV267" s="20">
        <v>0.33213884981785319</v>
      </c>
      <c r="AW267" s="20">
        <v>0.38279052215209058</v>
      </c>
    </row>
    <row r="268" spans="2:49" x14ac:dyDescent="0.35">
      <c r="B268" s="19" t="s">
        <v>135</v>
      </c>
      <c r="C268" s="20">
        <v>0.21646381150534191</v>
      </c>
      <c r="D268" s="20">
        <v>0.226413739265902</v>
      </c>
      <c r="E268" s="20">
        <v>0.20373502276349961</v>
      </c>
      <c r="G268" s="20">
        <v>0.2434475570625835</v>
      </c>
      <c r="H268" s="20">
        <v>0.18128406598122959</v>
      </c>
      <c r="I268" s="20">
        <v>0.2099915894868655</v>
      </c>
      <c r="J268" s="20">
        <v>0.18369831466539671</v>
      </c>
      <c r="K268" s="20">
        <v>0.19382217389258011</v>
      </c>
      <c r="L268" s="20">
        <v>0.26476500813527148</v>
      </c>
      <c r="N268" s="20">
        <v>0.17206335531910411</v>
      </c>
      <c r="O268" s="20">
        <v>0.25867370584633281</v>
      </c>
      <c r="P268" s="20">
        <v>0.2069809862516698</v>
      </c>
      <c r="Q268" s="20">
        <v>0.2260287762844165</v>
      </c>
      <c r="R268" s="20">
        <v>0.19423082007444539</v>
      </c>
      <c r="S268" s="20">
        <v>0.29959667146135172</v>
      </c>
      <c r="T268" s="20">
        <v>0.16679679214505791</v>
      </c>
      <c r="U268" s="20">
        <v>0.24646698216306931</v>
      </c>
      <c r="V268" s="20">
        <v>0.24078878038134599</v>
      </c>
      <c r="W268" s="20">
        <v>0.18527991269005739</v>
      </c>
      <c r="X268" s="20">
        <v>0.22388839325773069</v>
      </c>
      <c r="Y268" s="20">
        <v>0.20114143733950901</v>
      </c>
      <c r="AA268" s="20">
        <v>0.1861230792521007</v>
      </c>
      <c r="AB268" s="20">
        <v>0.21440373737781221</v>
      </c>
      <c r="AC268" s="20">
        <v>0.22976738920898701</v>
      </c>
      <c r="AD268" s="20">
        <v>0.25196406552836198</v>
      </c>
      <c r="AF268" s="20">
        <v>0.23835100178156809</v>
      </c>
      <c r="AG268" s="20">
        <v>0.19497193038713989</v>
      </c>
      <c r="AH268" s="20">
        <v>0.22269635154379819</v>
      </c>
      <c r="AI268" s="20">
        <v>0.25037832130030391</v>
      </c>
      <c r="AJ268" s="20">
        <v>0.20101603672310181</v>
      </c>
      <c r="AK268" s="20">
        <v>0.16206623714811089</v>
      </c>
      <c r="AL268" s="20">
        <v>8.0312742725062863E-2</v>
      </c>
      <c r="AM268" s="20">
        <v>0.28582581504238302</v>
      </c>
      <c r="AO268" s="20">
        <v>0.24408803791050709</v>
      </c>
      <c r="AP268" s="20">
        <v>0.14409947339685161</v>
      </c>
      <c r="AQ268" s="20">
        <v>0.28759662370323591</v>
      </c>
      <c r="AR268" s="20">
        <v>0.28925904531625662</v>
      </c>
      <c r="AS268" s="20">
        <v>0.20996511355074041</v>
      </c>
      <c r="AT268" s="20">
        <v>0.17064769211714689</v>
      </c>
      <c r="AU268" s="20">
        <v>0.28957917834308261</v>
      </c>
      <c r="AV268" s="20">
        <v>0.34698564250485142</v>
      </c>
      <c r="AW268" s="20">
        <v>0.25345117409924722</v>
      </c>
    </row>
    <row r="269" spans="2:49" x14ac:dyDescent="0.35">
      <c r="B269" s="19" t="s">
        <v>136</v>
      </c>
      <c r="C269" s="20">
        <v>8.9924911986108677E-2</v>
      </c>
      <c r="D269" s="20">
        <v>8.5440492474481794E-2</v>
      </c>
      <c r="E269" s="20">
        <v>9.5175092866063321E-2</v>
      </c>
      <c r="G269" s="20">
        <v>0.10847087359228549</v>
      </c>
      <c r="H269" s="20">
        <v>8.3422102852043739E-2</v>
      </c>
      <c r="I269" s="20">
        <v>6.4494497334135634E-2</v>
      </c>
      <c r="J269" s="20">
        <v>7.9654740861107659E-2</v>
      </c>
      <c r="K269" s="20">
        <v>7.024623782183298E-2</v>
      </c>
      <c r="L269" s="20">
        <v>0.11747413504945819</v>
      </c>
      <c r="N269" s="20">
        <v>0.16141523073255129</v>
      </c>
      <c r="O269" s="20">
        <v>6.7654402735092045E-2</v>
      </c>
      <c r="P269" s="20">
        <v>0.14712271945152949</v>
      </c>
      <c r="Q269" s="20">
        <v>0.1306143729844661</v>
      </c>
      <c r="R269" s="20">
        <v>8.7028005885792639E-2</v>
      </c>
      <c r="S269" s="20">
        <v>4.6712601347372269E-2</v>
      </c>
      <c r="T269" s="20">
        <v>7.1309603057787524E-2</v>
      </c>
      <c r="U269" s="20">
        <v>8.2775692002046625E-2</v>
      </c>
      <c r="V269" s="20">
        <v>6.8044954009573194E-2</v>
      </c>
      <c r="W269" s="20">
        <v>8.5006763434219146E-2</v>
      </c>
      <c r="X269" s="20">
        <v>8.9072694148729578E-2</v>
      </c>
      <c r="Y269" s="20">
        <v>9.5457388220576506E-2</v>
      </c>
      <c r="AA269" s="20">
        <v>6.3644067975517887E-2</v>
      </c>
      <c r="AB269" s="20">
        <v>9.7883883547286651E-2</v>
      </c>
      <c r="AC269" s="20">
        <v>9.4724986115114915E-2</v>
      </c>
      <c r="AD269" s="20">
        <v>0.1114170520811391</v>
      </c>
      <c r="AF269" s="20">
        <v>0.14095061572786469</v>
      </c>
      <c r="AG269" s="20">
        <v>4.5823472297670378E-2</v>
      </c>
      <c r="AH269" s="20">
        <v>0.1113904363185655</v>
      </c>
      <c r="AI269" s="20">
        <v>6.6427569616314755E-2</v>
      </c>
      <c r="AJ269" s="20">
        <v>0.13915747817963309</v>
      </c>
      <c r="AK269" s="20">
        <v>0.12366904381377709</v>
      </c>
      <c r="AL269" s="20">
        <v>0.1244437190491807</v>
      </c>
      <c r="AM269" s="20">
        <v>0.10491277985415561</v>
      </c>
      <c r="AO269" s="20">
        <v>0.14640618548538711</v>
      </c>
      <c r="AP269" s="20">
        <v>2.3636263596332141E-2</v>
      </c>
      <c r="AQ269" s="20">
        <v>0.113630133545237</v>
      </c>
      <c r="AR269" s="20">
        <v>7.7303297814124983E-2</v>
      </c>
      <c r="AS269" s="20">
        <v>0.14696897233165129</v>
      </c>
      <c r="AT269" s="20">
        <v>0.13923293032550729</v>
      </c>
      <c r="AU269" s="20">
        <v>7.0900950660489598E-2</v>
      </c>
      <c r="AV269" s="20">
        <v>7.6635662888315179E-2</v>
      </c>
      <c r="AW269" s="20">
        <v>8.6470508782612296E-2</v>
      </c>
    </row>
    <row r="270" spans="2:49" x14ac:dyDescent="0.35">
      <c r="B270" s="19" t="s">
        <v>137</v>
      </c>
      <c r="C270" s="20">
        <v>0.11192602866072859</v>
      </c>
      <c r="D270" s="20">
        <v>0.1239692419937647</v>
      </c>
      <c r="E270" s="20">
        <v>9.9387724432085475E-2</v>
      </c>
      <c r="G270" s="20">
        <v>5.2362984063586353E-2</v>
      </c>
      <c r="H270" s="20">
        <v>3.3206310690225782E-2</v>
      </c>
      <c r="I270" s="20">
        <v>9.5989220055393565E-2</v>
      </c>
      <c r="J270" s="20">
        <v>0.17113719965838101</v>
      </c>
      <c r="K270" s="20">
        <v>0.1409237002544059</v>
      </c>
      <c r="L270" s="20">
        <v>0.1641849924454796</v>
      </c>
      <c r="N270" s="20">
        <v>0.12984238736736309</v>
      </c>
      <c r="O270" s="20">
        <v>0.1152125434127704</v>
      </c>
      <c r="P270" s="20">
        <v>0.16734447509015471</v>
      </c>
      <c r="Q270" s="20">
        <v>8.8588485000338058E-2</v>
      </c>
      <c r="R270" s="20">
        <v>9.7780105716009105E-2</v>
      </c>
      <c r="S270" s="20">
        <v>0.10725840249012041</v>
      </c>
      <c r="T270" s="20">
        <v>0.14540907733739869</v>
      </c>
      <c r="U270" s="20">
        <v>9.164162240650868E-2</v>
      </c>
      <c r="V270" s="20">
        <v>8.8060032631834928E-2</v>
      </c>
      <c r="W270" s="20">
        <v>0.16004860258848941</v>
      </c>
      <c r="X270" s="20">
        <v>8.6758536662695049E-2</v>
      </c>
      <c r="Y270" s="20">
        <v>0.1079190263636364</v>
      </c>
      <c r="AA270" s="20">
        <v>9.9293229414268103E-2</v>
      </c>
      <c r="AB270" s="20">
        <v>0.1027333742548984</v>
      </c>
      <c r="AC270" s="20">
        <v>0.14184758928785049</v>
      </c>
      <c r="AD270" s="20">
        <v>0.1138951708980576</v>
      </c>
      <c r="AF270" s="20">
        <v>0.2030232023260094</v>
      </c>
      <c r="AG270" s="20">
        <v>2.3270263739075921E-2</v>
      </c>
      <c r="AH270" s="20">
        <v>5.0504528678426301E-2</v>
      </c>
      <c r="AI270" s="20">
        <v>0.1174809041336769</v>
      </c>
      <c r="AJ270" s="20">
        <v>0.32206062975155109</v>
      </c>
      <c r="AK270" s="20">
        <v>0.1542216434262409</v>
      </c>
      <c r="AL270" s="20">
        <v>0.18626153196559209</v>
      </c>
      <c r="AM270" s="20">
        <v>7.7575562568587081E-2</v>
      </c>
      <c r="AO270" s="20">
        <v>0.14907420991005979</v>
      </c>
      <c r="AP270" s="20">
        <v>3.301123720723009E-3</v>
      </c>
      <c r="AQ270" s="20">
        <v>3.6542397585480148E-2</v>
      </c>
      <c r="AR270" s="20">
        <v>6.575899870265263E-2</v>
      </c>
      <c r="AS270" s="20">
        <v>0.27532930888037022</v>
      </c>
      <c r="AT270" s="20">
        <v>0.1615994770450454</v>
      </c>
      <c r="AU270" s="20">
        <v>0.1634736906526813</v>
      </c>
      <c r="AV270" s="20">
        <v>0.14293059762744381</v>
      </c>
      <c r="AW270" s="20">
        <v>0.19769467953113659</v>
      </c>
    </row>
    <row r="271" spans="2:49" x14ac:dyDescent="0.35">
      <c r="B271" s="19" t="s">
        <v>138</v>
      </c>
      <c r="C271" s="20">
        <v>9.9183211224551284E-3</v>
      </c>
      <c r="D271" s="20">
        <v>4.1562868995964871E-3</v>
      </c>
      <c r="E271" s="20">
        <v>1.6197632011809869E-2</v>
      </c>
      <c r="G271" s="20">
        <v>2.5609740923098211E-2</v>
      </c>
      <c r="H271" s="20">
        <v>1.0140507393349211E-2</v>
      </c>
      <c r="I271" s="20">
        <v>1.157689608006947E-2</v>
      </c>
      <c r="J271" s="20">
        <v>5.9204399020534567E-3</v>
      </c>
      <c r="K271" s="20">
        <v>6.2788180989489769E-3</v>
      </c>
      <c r="L271" s="20">
        <v>3.7526158729646068E-3</v>
      </c>
      <c r="N271" s="20">
        <v>1.0657293246886241E-2</v>
      </c>
      <c r="O271" s="20">
        <v>4.0127166362407013E-2</v>
      </c>
      <c r="P271" s="20">
        <v>0</v>
      </c>
      <c r="Q271" s="20">
        <v>0</v>
      </c>
      <c r="R271" s="20">
        <v>5.9855590008970026E-3</v>
      </c>
      <c r="S271" s="20">
        <v>0</v>
      </c>
      <c r="T271" s="20">
        <v>1.257982353121085E-2</v>
      </c>
      <c r="U271" s="20">
        <v>8.1199194111305252E-3</v>
      </c>
      <c r="V271" s="20">
        <v>2.2389003498899031E-2</v>
      </c>
      <c r="W271" s="20">
        <v>1.5755714787385341E-2</v>
      </c>
      <c r="X271" s="20">
        <v>0</v>
      </c>
      <c r="Y271" s="20">
        <v>0</v>
      </c>
      <c r="AA271" s="20">
        <v>1.3070344526079501E-2</v>
      </c>
      <c r="AB271" s="20">
        <v>1.178618597832135E-2</v>
      </c>
      <c r="AC271" s="20">
        <v>5.1494034023330526E-3</v>
      </c>
      <c r="AD271" s="20">
        <v>7.5548401456402518E-3</v>
      </c>
      <c r="AF271" s="20">
        <v>8.4456530706564087E-3</v>
      </c>
      <c r="AG271" s="20">
        <v>6.0651197701468906E-3</v>
      </c>
      <c r="AH271" s="20">
        <v>0</v>
      </c>
      <c r="AI271" s="20">
        <v>3.2982242098400699E-2</v>
      </c>
      <c r="AJ271" s="20">
        <v>7.002696465329316E-3</v>
      </c>
      <c r="AK271" s="20">
        <v>3.6479381552183048E-2</v>
      </c>
      <c r="AL271" s="20">
        <v>0.2295300735630057</v>
      </c>
      <c r="AM271" s="20">
        <v>0</v>
      </c>
      <c r="AO271" s="20">
        <v>4.5750865457242218E-3</v>
      </c>
      <c r="AP271" s="20">
        <v>2.4669138764066081E-3</v>
      </c>
      <c r="AQ271" s="20">
        <v>0</v>
      </c>
      <c r="AR271" s="20">
        <v>1.7858130699367349E-2</v>
      </c>
      <c r="AS271" s="20">
        <v>1.828498403672859E-2</v>
      </c>
      <c r="AT271" s="20">
        <v>3.0609232179409619E-2</v>
      </c>
      <c r="AU271" s="20">
        <v>0</v>
      </c>
      <c r="AV271" s="20">
        <v>3.4137200875753178E-2</v>
      </c>
      <c r="AW271" s="20">
        <v>0</v>
      </c>
    </row>
    <row r="272" spans="2:49" x14ac:dyDescent="0.35">
      <c r="AS272" s="25">
        <f>SUM(AS266:AS267)</f>
        <v>0.34945162120050949</v>
      </c>
    </row>
    <row r="273" spans="2:49" ht="130.5" x14ac:dyDescent="0.35">
      <c r="B273" s="17" t="s">
        <v>143</v>
      </c>
    </row>
    <row r="274" spans="2:49" x14ac:dyDescent="0.35">
      <c r="B274" s="18" t="s">
        <v>16</v>
      </c>
    </row>
    <row r="275" spans="2:49" x14ac:dyDescent="0.35">
      <c r="B275" s="19" t="s">
        <v>144</v>
      </c>
      <c r="C275" s="20">
        <v>0.472884388495038</v>
      </c>
      <c r="D275" s="20">
        <v>0.43652746719458863</v>
      </c>
      <c r="E275" s="20">
        <v>0.50878903108532347</v>
      </c>
      <c r="G275" s="20">
        <v>0.40739372931892009</v>
      </c>
      <c r="H275" s="20">
        <v>0.50626915219975033</v>
      </c>
      <c r="I275" s="20">
        <v>0.50237668349233811</v>
      </c>
      <c r="J275" s="20">
        <v>0.50015758210292793</v>
      </c>
      <c r="K275" s="20">
        <v>0.48921906386871122</v>
      </c>
      <c r="L275" s="20">
        <v>0.43235518805853229</v>
      </c>
      <c r="N275" s="20">
        <v>0.50144745241745758</v>
      </c>
      <c r="O275" s="20">
        <v>0.47701632044219061</v>
      </c>
      <c r="P275" s="20">
        <v>0.50426303330492139</v>
      </c>
      <c r="Q275" s="20">
        <v>0.51628320474352962</v>
      </c>
      <c r="R275" s="20">
        <v>0.5101120034762775</v>
      </c>
      <c r="S275" s="20">
        <v>0.54991550420457858</v>
      </c>
      <c r="T275" s="20">
        <v>0.53855138538273839</v>
      </c>
      <c r="U275" s="20">
        <v>0.39110809370684407</v>
      </c>
      <c r="V275" s="20">
        <v>0.41861536201693678</v>
      </c>
      <c r="W275" s="20">
        <v>0.3984261510469751</v>
      </c>
      <c r="X275" s="20">
        <v>0.48243344022509221</v>
      </c>
      <c r="Y275" s="20">
        <v>0.50629685907776667</v>
      </c>
      <c r="AA275" s="20">
        <v>0.48107619691602921</v>
      </c>
      <c r="AB275" s="20">
        <v>0.50096457521664706</v>
      </c>
      <c r="AC275" s="20">
        <v>0.41292266452255078</v>
      </c>
      <c r="AD275" s="20">
        <v>0.48622200759015383</v>
      </c>
      <c r="AF275" s="20">
        <v>0.38290586328546822</v>
      </c>
      <c r="AG275" s="20">
        <v>0.55826992911300777</v>
      </c>
      <c r="AH275" s="20">
        <v>0.42241199068062918</v>
      </c>
      <c r="AI275" s="20">
        <v>0.45702177074319028</v>
      </c>
      <c r="AJ275" s="20">
        <v>0.40665626662723242</v>
      </c>
      <c r="AK275" s="20">
        <v>0.51243718070511213</v>
      </c>
      <c r="AL275" s="20">
        <v>0.46353443144157908</v>
      </c>
      <c r="AM275" s="20">
        <v>0.46299877605395712</v>
      </c>
      <c r="AO275" s="20">
        <v>0.41012365711858978</v>
      </c>
      <c r="AP275" s="20">
        <v>0.54998508400998602</v>
      </c>
      <c r="AQ275" s="20">
        <v>0.4311940803610963</v>
      </c>
      <c r="AR275" s="20">
        <v>0.50764177044407255</v>
      </c>
      <c r="AS275" s="20">
        <v>0.43769098149174512</v>
      </c>
      <c r="AT275" s="20">
        <v>0.48705828784937039</v>
      </c>
      <c r="AU275" s="20">
        <v>0.33018615715312599</v>
      </c>
      <c r="AV275" s="20">
        <v>0.50143104743697198</v>
      </c>
      <c r="AW275" s="20">
        <v>0.50448435295733951</v>
      </c>
    </row>
    <row r="276" spans="2:49" x14ac:dyDescent="0.35">
      <c r="B276" s="19" t="s">
        <v>145</v>
      </c>
      <c r="C276" s="20">
        <v>0.32839162742506123</v>
      </c>
      <c r="D276" s="20">
        <v>0.34798455164831149</v>
      </c>
      <c r="E276" s="20">
        <v>0.30959610774523272</v>
      </c>
      <c r="G276" s="20">
        <v>0.31579013155862262</v>
      </c>
      <c r="H276" s="20">
        <v>0.30756381821910778</v>
      </c>
      <c r="I276" s="20">
        <v>0.27294789341411468</v>
      </c>
      <c r="J276" s="20">
        <v>0.31865153599499019</v>
      </c>
      <c r="K276" s="20">
        <v>0.34531068044413421</v>
      </c>
      <c r="L276" s="20">
        <v>0.39500749317032358</v>
      </c>
      <c r="N276" s="20">
        <v>0.29127994068386098</v>
      </c>
      <c r="O276" s="20">
        <v>0.29182010516771861</v>
      </c>
      <c r="P276" s="20">
        <v>0.33035906393943892</v>
      </c>
      <c r="Q276" s="20">
        <v>0.29810778700781398</v>
      </c>
      <c r="R276" s="20">
        <v>0.32590555001302851</v>
      </c>
      <c r="S276" s="20">
        <v>0.29459970903013771</v>
      </c>
      <c r="T276" s="20">
        <v>0.29544908238670919</v>
      </c>
      <c r="U276" s="20">
        <v>0.3450634204785315</v>
      </c>
      <c r="V276" s="20">
        <v>0.35337178380844703</v>
      </c>
      <c r="W276" s="20">
        <v>0.37730481438601632</v>
      </c>
      <c r="X276" s="20">
        <v>0.35732873788834579</v>
      </c>
      <c r="Y276" s="20">
        <v>0.2969351084867014</v>
      </c>
      <c r="AA276" s="20">
        <v>0.35367418782435051</v>
      </c>
      <c r="AB276" s="20">
        <v>0.32282100822984799</v>
      </c>
      <c r="AC276" s="20">
        <v>0.34466724911489832</v>
      </c>
      <c r="AD276" s="20">
        <v>0.2935927073092911</v>
      </c>
      <c r="AF276" s="20">
        <v>0.39640540702207039</v>
      </c>
      <c r="AG276" s="20">
        <v>0.29818677664763632</v>
      </c>
      <c r="AH276" s="20">
        <v>0.33191643809144239</v>
      </c>
      <c r="AI276" s="20">
        <v>0.2704592900939653</v>
      </c>
      <c r="AJ276" s="20">
        <v>0.356530101584142</v>
      </c>
      <c r="AK276" s="20">
        <v>0.33508527843971259</v>
      </c>
      <c r="AL276" s="20">
        <v>0.31160841765715569</v>
      </c>
      <c r="AM276" s="20">
        <v>0.31894951951469308</v>
      </c>
      <c r="AO276" s="20">
        <v>0.39838401505244347</v>
      </c>
      <c r="AP276" s="20">
        <v>0.30845876625969471</v>
      </c>
      <c r="AQ276" s="20">
        <v>0.36053427754149359</v>
      </c>
      <c r="AR276" s="20">
        <v>0.26858977518940741</v>
      </c>
      <c r="AS276" s="20">
        <v>0.34283302466560739</v>
      </c>
      <c r="AT276" s="20">
        <v>0.28348214712414349</v>
      </c>
      <c r="AU276" s="20">
        <v>0.38488758524448358</v>
      </c>
      <c r="AV276" s="20">
        <v>0.28399784594322719</v>
      </c>
      <c r="AW276" s="20">
        <v>0.25700509188021381</v>
      </c>
    </row>
    <row r="277" spans="2:49" x14ac:dyDescent="0.35">
      <c r="B277" s="19" t="s">
        <v>146</v>
      </c>
      <c r="C277" s="20">
        <v>0.1368946904531384</v>
      </c>
      <c r="D277" s="20">
        <v>0.1516127713004167</v>
      </c>
      <c r="E277" s="20">
        <v>0.1223461951635121</v>
      </c>
      <c r="G277" s="20">
        <v>0.15151558692577211</v>
      </c>
      <c r="H277" s="20">
        <v>0.1092742700505149</v>
      </c>
      <c r="I277" s="20">
        <v>0.1589701602645319</v>
      </c>
      <c r="J277" s="20">
        <v>0.14372091303744339</v>
      </c>
      <c r="K277" s="20">
        <v>0.1216815514651768</v>
      </c>
      <c r="L277" s="20">
        <v>0.1365346752920896</v>
      </c>
      <c r="N277" s="20">
        <v>0.14733510636953359</v>
      </c>
      <c r="O277" s="20">
        <v>0.13905548779211671</v>
      </c>
      <c r="P277" s="20">
        <v>0.12512727188965711</v>
      </c>
      <c r="Q277" s="20">
        <v>0.1238286931173976</v>
      </c>
      <c r="R277" s="20">
        <v>0.1007685823295172</v>
      </c>
      <c r="S277" s="20">
        <v>9.5976776118088081E-2</v>
      </c>
      <c r="T277" s="20">
        <v>0.1012191657446633</v>
      </c>
      <c r="U277" s="20">
        <v>0.18690052561296189</v>
      </c>
      <c r="V277" s="20">
        <v>0.18381130598344891</v>
      </c>
      <c r="W277" s="20">
        <v>0.14636391184318251</v>
      </c>
      <c r="X277" s="20">
        <v>9.6240317620377491E-2</v>
      </c>
      <c r="Y277" s="20">
        <v>0.1458692947058573</v>
      </c>
      <c r="AA277" s="20">
        <v>0.1319189301748861</v>
      </c>
      <c r="AB277" s="20">
        <v>0.12110538459824639</v>
      </c>
      <c r="AC277" s="20">
        <v>0.16610816623283239</v>
      </c>
      <c r="AD277" s="20">
        <v>0.1328633232604147</v>
      </c>
      <c r="AF277" s="20">
        <v>0.17125037561951431</v>
      </c>
      <c r="AG277" s="20">
        <v>9.8961208647157822E-2</v>
      </c>
      <c r="AH277" s="20">
        <v>0.20226671726778001</v>
      </c>
      <c r="AI277" s="20">
        <v>0.1738974661521259</v>
      </c>
      <c r="AJ277" s="20">
        <v>0.17804051689389591</v>
      </c>
      <c r="AK277" s="20">
        <v>7.454763517730631E-2</v>
      </c>
      <c r="AL277" s="20">
        <v>0.1094892232178471</v>
      </c>
      <c r="AM277" s="20">
        <v>0.1248461642253209</v>
      </c>
      <c r="AO277" s="20">
        <v>0.1511728234923119</v>
      </c>
      <c r="AP277" s="20">
        <v>0.1029686202975065</v>
      </c>
      <c r="AQ277" s="20">
        <v>0.14909624192396231</v>
      </c>
      <c r="AR277" s="20">
        <v>0.15029007137494599</v>
      </c>
      <c r="AS277" s="20">
        <v>0.15766967118388359</v>
      </c>
      <c r="AT277" s="20">
        <v>0.14427516039451849</v>
      </c>
      <c r="AU277" s="20">
        <v>0.12618190611724059</v>
      </c>
      <c r="AV277" s="20">
        <v>0.1395269181192359</v>
      </c>
      <c r="AW277" s="20">
        <v>0.13171826194618089</v>
      </c>
    </row>
    <row r="278" spans="2:49" x14ac:dyDescent="0.35">
      <c r="B278" s="19" t="s">
        <v>147</v>
      </c>
      <c r="C278" s="20">
        <v>2.725269296147026E-2</v>
      </c>
      <c r="D278" s="20">
        <v>2.8664384696092681E-2</v>
      </c>
      <c r="E278" s="20">
        <v>2.602163027515721E-2</v>
      </c>
      <c r="G278" s="20">
        <v>4.8941046402005688E-2</v>
      </c>
      <c r="H278" s="20">
        <v>2.564600258921667E-2</v>
      </c>
      <c r="I278" s="20">
        <v>2.4036909211551039E-2</v>
      </c>
      <c r="J278" s="20">
        <v>2.0095626432196381E-2</v>
      </c>
      <c r="K278" s="20">
        <v>2.304831177839187E-2</v>
      </c>
      <c r="L278" s="20">
        <v>2.5363286725225798E-2</v>
      </c>
      <c r="N278" s="20">
        <v>2.9700730819759009E-2</v>
      </c>
      <c r="O278" s="20">
        <v>6.3500790383104078E-2</v>
      </c>
      <c r="P278" s="20">
        <v>2.8462582739504041E-2</v>
      </c>
      <c r="Q278" s="20">
        <v>2.410292723059039E-2</v>
      </c>
      <c r="R278" s="20">
        <v>2.1149367794103681E-2</v>
      </c>
      <c r="S278" s="20">
        <v>2.8962505595818491E-2</v>
      </c>
      <c r="T278" s="20">
        <v>3.0702157474464559E-2</v>
      </c>
      <c r="U278" s="20">
        <v>3.2241523131294358E-2</v>
      </c>
      <c r="V278" s="20">
        <v>4.001341684341047E-2</v>
      </c>
      <c r="W278" s="20">
        <v>1.217402756761664E-2</v>
      </c>
      <c r="X278" s="20">
        <v>1.4148963165492559E-2</v>
      </c>
      <c r="Y278" s="20">
        <v>2.5215780963356631E-2</v>
      </c>
      <c r="AA278" s="20">
        <v>1.9998246577884921E-2</v>
      </c>
      <c r="AB278" s="20">
        <v>3.2288569434921248E-2</v>
      </c>
      <c r="AC278" s="20">
        <v>2.9326569153513841E-2</v>
      </c>
      <c r="AD278" s="20">
        <v>2.822330868545269E-2</v>
      </c>
      <c r="AF278" s="20">
        <v>3.5834308768324427E-2</v>
      </c>
      <c r="AG278" s="20">
        <v>2.631482835833307E-2</v>
      </c>
      <c r="AH278" s="20">
        <v>2.664091853272145E-2</v>
      </c>
      <c r="AI278" s="20">
        <v>5.1049826318999368E-2</v>
      </c>
      <c r="AJ278" s="20">
        <v>1.521148328656079E-2</v>
      </c>
      <c r="AK278" s="20">
        <v>3.8230410681549663E-2</v>
      </c>
      <c r="AL278" s="20">
        <v>0</v>
      </c>
      <c r="AM278" s="20">
        <v>2.4348548557778529E-2</v>
      </c>
      <c r="AO278" s="20">
        <v>3.1803813042037499E-2</v>
      </c>
      <c r="AP278" s="20">
        <v>2.283307367351604E-2</v>
      </c>
      <c r="AQ278" s="20">
        <v>3.6998658809855527E-2</v>
      </c>
      <c r="AR278" s="20">
        <v>3.346860249884509E-2</v>
      </c>
      <c r="AS278" s="20">
        <v>1.608185372528545E-2</v>
      </c>
      <c r="AT278" s="20">
        <v>5.0562775525028483E-2</v>
      </c>
      <c r="AU278" s="20">
        <v>4.2303592231180423E-2</v>
      </c>
      <c r="AV278" s="20">
        <v>6.1833032704354373E-3</v>
      </c>
      <c r="AW278" s="20">
        <v>6.3401075921980424E-2</v>
      </c>
    </row>
    <row r="279" spans="2:49" x14ac:dyDescent="0.35">
      <c r="B279" s="19" t="s">
        <v>148</v>
      </c>
      <c r="C279" s="20">
        <v>1.178352799454075E-2</v>
      </c>
      <c r="D279" s="20">
        <v>1.801203082195596E-2</v>
      </c>
      <c r="E279" s="20">
        <v>5.7448083689748998E-3</v>
      </c>
      <c r="G279" s="20">
        <v>2.2511483449512829E-2</v>
      </c>
      <c r="H279" s="20">
        <v>9.7453680559073386E-3</v>
      </c>
      <c r="I279" s="20">
        <v>1.190585799865391E-2</v>
      </c>
      <c r="J279" s="20">
        <v>1.4871841330199909E-2</v>
      </c>
      <c r="K279" s="20">
        <v>1.3844097344028829E-2</v>
      </c>
      <c r="L279" s="20">
        <v>2.330382019649864E-3</v>
      </c>
      <c r="N279" s="20">
        <v>5.6371697841825306E-3</v>
      </c>
      <c r="O279" s="20">
        <v>1.4549627393334879E-2</v>
      </c>
      <c r="P279" s="20">
        <v>1.178804812647837E-2</v>
      </c>
      <c r="Q279" s="20">
        <v>0</v>
      </c>
      <c r="R279" s="20">
        <v>8.0085378919521298E-3</v>
      </c>
      <c r="S279" s="20">
        <v>5.7130482907770154E-3</v>
      </c>
      <c r="T279" s="20">
        <v>6.893995304992905E-3</v>
      </c>
      <c r="U279" s="20">
        <v>1.8993397363295139E-2</v>
      </c>
      <c r="V279" s="20">
        <v>0</v>
      </c>
      <c r="W279" s="20">
        <v>2.464759464067184E-2</v>
      </c>
      <c r="X279" s="20">
        <v>3.7177004409047178E-2</v>
      </c>
      <c r="Y279" s="20">
        <v>6.0883338240402358E-3</v>
      </c>
      <c r="AA279" s="20">
        <v>8.7426477179257441E-3</v>
      </c>
      <c r="AB279" s="20">
        <v>4.5473650266884182E-3</v>
      </c>
      <c r="AC279" s="20">
        <v>1.397434064792233E-2</v>
      </c>
      <c r="AD279" s="20">
        <v>2.0753148351834359E-2</v>
      </c>
      <c r="AF279" s="20">
        <v>8.610245779676692E-3</v>
      </c>
      <c r="AG279" s="20">
        <v>6.1648640556679684E-3</v>
      </c>
      <c r="AH279" s="20">
        <v>7.3195852551316137E-3</v>
      </c>
      <c r="AI279" s="20">
        <v>1.988530097196544E-2</v>
      </c>
      <c r="AJ279" s="20">
        <v>2.406323939761721E-2</v>
      </c>
      <c r="AK279" s="20">
        <v>0</v>
      </c>
      <c r="AL279" s="20">
        <v>0</v>
      </c>
      <c r="AM279" s="20">
        <v>1.802259028538146E-2</v>
      </c>
      <c r="AO279" s="20">
        <v>5.9629339563572652E-3</v>
      </c>
      <c r="AP279" s="20">
        <v>5.5899843442485733E-3</v>
      </c>
      <c r="AQ279" s="20">
        <v>0</v>
      </c>
      <c r="AR279" s="20">
        <v>1.0653013451240581E-2</v>
      </c>
      <c r="AS279" s="20">
        <v>2.452260493660845E-2</v>
      </c>
      <c r="AT279" s="20">
        <v>0</v>
      </c>
      <c r="AU279" s="20">
        <v>1.052075893985341E-2</v>
      </c>
      <c r="AV279" s="20">
        <v>1.377352993169219E-2</v>
      </c>
      <c r="AW279" s="20">
        <v>3.4018154467554768E-2</v>
      </c>
    </row>
    <row r="280" spans="2:49" x14ac:dyDescent="0.35">
      <c r="B280" s="19" t="s">
        <v>138</v>
      </c>
      <c r="C280" s="20">
        <v>2.2793072670751421E-2</v>
      </c>
      <c r="D280" s="20">
        <v>1.7198794338634471E-2</v>
      </c>
      <c r="E280" s="20">
        <v>2.750222736179948E-2</v>
      </c>
      <c r="G280" s="20">
        <v>5.384802234516689E-2</v>
      </c>
      <c r="H280" s="20">
        <v>4.1501388885502803E-2</v>
      </c>
      <c r="I280" s="20">
        <v>2.976249561881034E-2</v>
      </c>
      <c r="J280" s="20">
        <v>2.502501102242143E-3</v>
      </c>
      <c r="K280" s="20">
        <v>6.896295099557203E-3</v>
      </c>
      <c r="L280" s="20">
        <v>8.4089747341787278E-3</v>
      </c>
      <c r="N280" s="20">
        <v>2.4599599925206279E-2</v>
      </c>
      <c r="O280" s="20">
        <v>1.405766882153513E-2</v>
      </c>
      <c r="P280" s="20">
        <v>0</v>
      </c>
      <c r="Q280" s="20">
        <v>3.7677387900668331E-2</v>
      </c>
      <c r="R280" s="20">
        <v>3.4055958495120747E-2</v>
      </c>
      <c r="S280" s="20">
        <v>2.4832456760599989E-2</v>
      </c>
      <c r="T280" s="20">
        <v>2.7184213706431641E-2</v>
      </c>
      <c r="U280" s="20">
        <v>2.5693039707072939E-2</v>
      </c>
      <c r="V280" s="20">
        <v>4.1881313477569598E-3</v>
      </c>
      <c r="W280" s="20">
        <v>4.1083500515537559E-2</v>
      </c>
      <c r="X280" s="20">
        <v>1.267153669164486E-2</v>
      </c>
      <c r="Y280" s="20">
        <v>1.9594622942277699E-2</v>
      </c>
      <c r="AA280" s="20">
        <v>4.5897907889235886E-3</v>
      </c>
      <c r="AB280" s="20">
        <v>1.8273097493648631E-2</v>
      </c>
      <c r="AC280" s="20">
        <v>3.3001010328282239E-2</v>
      </c>
      <c r="AD280" s="20">
        <v>3.8345504802853377E-2</v>
      </c>
      <c r="AF280" s="20">
        <v>4.9937995249460538E-3</v>
      </c>
      <c r="AG280" s="20">
        <v>1.210239317819722E-2</v>
      </c>
      <c r="AH280" s="20">
        <v>9.4443501722950626E-3</v>
      </c>
      <c r="AI280" s="20">
        <v>2.7686345719753879E-2</v>
      </c>
      <c r="AJ280" s="20">
        <v>1.9498392210551631E-2</v>
      </c>
      <c r="AK280" s="20">
        <v>3.9699494996319189E-2</v>
      </c>
      <c r="AL280" s="20">
        <v>0.1153679276834179</v>
      </c>
      <c r="AM280" s="20">
        <v>5.0834401362868847E-2</v>
      </c>
      <c r="AO280" s="20">
        <v>2.5527573382601409E-3</v>
      </c>
      <c r="AP280" s="20">
        <v>1.0164471415048179E-2</v>
      </c>
      <c r="AQ280" s="20">
        <v>2.217674136359225E-2</v>
      </c>
      <c r="AR280" s="20">
        <v>2.9356767041488568E-2</v>
      </c>
      <c r="AS280" s="20">
        <v>2.1201863996869841E-2</v>
      </c>
      <c r="AT280" s="20">
        <v>3.4621629106939153E-2</v>
      </c>
      <c r="AU280" s="20">
        <v>0.1059200003141159</v>
      </c>
      <c r="AV280" s="20">
        <v>5.5087355298437328E-2</v>
      </c>
      <c r="AW280" s="20">
        <v>9.3730628267306004E-3</v>
      </c>
    </row>
    <row r="281" spans="2:49" x14ac:dyDescent="0.35">
      <c r="C281" s="25">
        <f>SUM(C275:C276)</f>
        <v>0.80127601592009923</v>
      </c>
      <c r="AO281" s="25">
        <f t="shared" ref="AO281:AT281" si="4">SUM(AO275:AO276)</f>
        <v>0.80850767217103325</v>
      </c>
      <c r="AP281" s="25">
        <f t="shared" si="4"/>
        <v>0.85844385026968073</v>
      </c>
      <c r="AQ281" s="25">
        <f t="shared" si="4"/>
        <v>0.79172835790258989</v>
      </c>
      <c r="AR281" s="25">
        <f t="shared" si="4"/>
        <v>0.77623154563347996</v>
      </c>
      <c r="AS281" s="25">
        <f>SUM(AS275:AS276)</f>
        <v>0.78052400615735251</v>
      </c>
      <c r="AT281" s="25">
        <f t="shared" si="4"/>
        <v>0.77054043497351388</v>
      </c>
    </row>
    <row r="282" spans="2:49" ht="101.5" x14ac:dyDescent="0.35">
      <c r="B282" s="17" t="s">
        <v>149</v>
      </c>
    </row>
    <row r="283" spans="2:49" x14ac:dyDescent="0.35">
      <c r="B283" s="18" t="s">
        <v>16</v>
      </c>
    </row>
    <row r="284" spans="2:49" x14ac:dyDescent="0.35">
      <c r="B284" s="19" t="s">
        <v>144</v>
      </c>
      <c r="C284" s="20">
        <v>0.44006476492294361</v>
      </c>
      <c r="D284" s="20">
        <v>0.44548953611728048</v>
      </c>
      <c r="E284" s="20">
        <v>0.43562320612393879</v>
      </c>
      <c r="G284" s="20">
        <v>0.34854175911143948</v>
      </c>
      <c r="H284" s="20">
        <v>0.41742877916991838</v>
      </c>
      <c r="I284" s="20">
        <v>0.43300080259458601</v>
      </c>
      <c r="J284" s="20">
        <v>0.47919919357245988</v>
      </c>
      <c r="K284" s="20">
        <v>0.49520144795971421</v>
      </c>
      <c r="L284" s="20">
        <v>0.45620465340429889</v>
      </c>
      <c r="N284" s="20">
        <v>0.49136210830087562</v>
      </c>
      <c r="O284" s="20">
        <v>0.5633380746721961</v>
      </c>
      <c r="P284" s="20">
        <v>0.49021561459465651</v>
      </c>
      <c r="Q284" s="20">
        <v>0.4952308607309252</v>
      </c>
      <c r="R284" s="20">
        <v>0.48966736040909159</v>
      </c>
      <c r="S284" s="20">
        <v>0.43589094024032993</v>
      </c>
      <c r="T284" s="20">
        <v>0.4020228228844811</v>
      </c>
      <c r="U284" s="20">
        <v>0.41255952993964551</v>
      </c>
      <c r="V284" s="20">
        <v>0.38566886876114342</v>
      </c>
      <c r="W284" s="20">
        <v>0.43591629676839883</v>
      </c>
      <c r="X284" s="20">
        <v>0.41957161611706523</v>
      </c>
      <c r="Y284" s="20">
        <v>0.40404320055294801</v>
      </c>
      <c r="AA284" s="20">
        <v>0.43301094647821842</v>
      </c>
      <c r="AB284" s="20">
        <v>0.44383644724072691</v>
      </c>
      <c r="AC284" s="20">
        <v>0.39804545597031732</v>
      </c>
      <c r="AD284" s="20">
        <v>0.48048327099455063</v>
      </c>
      <c r="AF284" s="20">
        <v>0.42752554445850072</v>
      </c>
      <c r="AG284" s="20">
        <v>0.42620969853923352</v>
      </c>
      <c r="AH284" s="20">
        <v>0.33802392703034678</v>
      </c>
      <c r="AI284" s="20">
        <v>0.43363241627648608</v>
      </c>
      <c r="AJ284" s="20">
        <v>0.52478676288992954</v>
      </c>
      <c r="AK284" s="20">
        <v>0.56675694531265641</v>
      </c>
      <c r="AL284" s="20">
        <v>0.32063006581991571</v>
      </c>
      <c r="AM284" s="20">
        <v>0.44764410342386052</v>
      </c>
      <c r="AO284" s="20">
        <v>0.39324955206479778</v>
      </c>
      <c r="AP284" s="20">
        <v>0.39719934593336209</v>
      </c>
      <c r="AQ284" s="20">
        <v>0.36956429451501632</v>
      </c>
      <c r="AR284" s="20">
        <v>0.46736352666155678</v>
      </c>
      <c r="AS284" s="20">
        <v>0.53643883767353784</v>
      </c>
      <c r="AT284" s="20">
        <v>0.53367093369312391</v>
      </c>
      <c r="AU284" s="20">
        <v>0.36139164779781868</v>
      </c>
      <c r="AV284" s="20">
        <v>0.38277670465937008</v>
      </c>
      <c r="AW284" s="20">
        <v>0.54896320450301639</v>
      </c>
    </row>
    <row r="285" spans="2:49" x14ac:dyDescent="0.35">
      <c r="B285" s="19" t="s">
        <v>145</v>
      </c>
      <c r="C285" s="20">
        <v>0.22557202387690661</v>
      </c>
      <c r="D285" s="20">
        <v>0.23198970410005809</v>
      </c>
      <c r="E285" s="20">
        <v>0.21873897142437751</v>
      </c>
      <c r="G285" s="20">
        <v>0.2303106546647381</v>
      </c>
      <c r="H285" s="20">
        <v>0.20734488479933219</v>
      </c>
      <c r="I285" s="20">
        <v>0.23315505980841</v>
      </c>
      <c r="J285" s="20">
        <v>0.2435886515044344</v>
      </c>
      <c r="K285" s="20">
        <v>0.27171832429438769</v>
      </c>
      <c r="L285" s="20">
        <v>0.1854185653331071</v>
      </c>
      <c r="N285" s="20">
        <v>0.2058742832476135</v>
      </c>
      <c r="O285" s="20">
        <v>0.16462617191566259</v>
      </c>
      <c r="P285" s="20">
        <v>0.17774899054050081</v>
      </c>
      <c r="Q285" s="20">
        <v>0.17432786157669519</v>
      </c>
      <c r="R285" s="20">
        <v>0.26152584070309959</v>
      </c>
      <c r="S285" s="20">
        <v>0.22019028047521311</v>
      </c>
      <c r="T285" s="20">
        <v>0.24177344024360539</v>
      </c>
      <c r="U285" s="20">
        <v>0.21153114646271581</v>
      </c>
      <c r="V285" s="20">
        <v>0.2435544362518175</v>
      </c>
      <c r="W285" s="20">
        <v>0.2330077714109596</v>
      </c>
      <c r="X285" s="20">
        <v>0.25104340412121962</v>
      </c>
      <c r="Y285" s="20">
        <v>0.21606677398746929</v>
      </c>
      <c r="AA285" s="20">
        <v>0.25262705333698487</v>
      </c>
      <c r="AB285" s="20">
        <v>0.222896256759821</v>
      </c>
      <c r="AC285" s="20">
        <v>0.22617972449500609</v>
      </c>
      <c r="AD285" s="20">
        <v>0.1977505183252099</v>
      </c>
      <c r="AF285" s="20">
        <v>0.2353961947394225</v>
      </c>
      <c r="AG285" s="20">
        <v>0.24281339589862971</v>
      </c>
      <c r="AH285" s="20">
        <v>0.28363589903842462</v>
      </c>
      <c r="AI285" s="20">
        <v>0.240168858409949</v>
      </c>
      <c r="AJ285" s="20">
        <v>0.21785867972384321</v>
      </c>
      <c r="AK285" s="20">
        <v>0.16160968442116819</v>
      </c>
      <c r="AL285" s="20">
        <v>0.21618635932074329</v>
      </c>
      <c r="AM285" s="20">
        <v>0.17903892225939649</v>
      </c>
      <c r="AO285" s="20">
        <v>0.25728112111587231</v>
      </c>
      <c r="AP285" s="20">
        <v>0.24824001686368971</v>
      </c>
      <c r="AQ285" s="20">
        <v>0.29333633668019282</v>
      </c>
      <c r="AR285" s="20">
        <v>0.22696884603163031</v>
      </c>
      <c r="AS285" s="20">
        <v>0.20042334177050769</v>
      </c>
      <c r="AT285" s="20">
        <v>0.16661140796372181</v>
      </c>
      <c r="AU285" s="20">
        <v>0.1154176928804076</v>
      </c>
      <c r="AV285" s="20">
        <v>0.23524358954460209</v>
      </c>
      <c r="AW285" s="20">
        <v>0.13507989817606059</v>
      </c>
    </row>
    <row r="286" spans="2:49" x14ac:dyDescent="0.35">
      <c r="B286" s="19" t="s">
        <v>146</v>
      </c>
      <c r="C286" s="20">
        <v>0.1876374594471775</v>
      </c>
      <c r="D286" s="20">
        <v>0.17552689340010921</v>
      </c>
      <c r="E286" s="20">
        <v>0.19966835126144289</v>
      </c>
      <c r="G286" s="20">
        <v>0.2194723603068873</v>
      </c>
      <c r="H286" s="20">
        <v>0.20532380597547339</v>
      </c>
      <c r="I286" s="20">
        <v>0.2027647416505077</v>
      </c>
      <c r="J286" s="20">
        <v>0.15240763200564819</v>
      </c>
      <c r="K286" s="20">
        <v>0.1498138125741427</v>
      </c>
      <c r="L286" s="20">
        <v>0.19382031462066479</v>
      </c>
      <c r="N286" s="20">
        <v>0.17189113031719261</v>
      </c>
      <c r="O286" s="20">
        <v>0.19198145625968871</v>
      </c>
      <c r="P286" s="20">
        <v>0.22108141582456081</v>
      </c>
      <c r="Q286" s="20">
        <v>0.1919577818509168</v>
      </c>
      <c r="R286" s="20">
        <v>0.14382721541210861</v>
      </c>
      <c r="S286" s="20">
        <v>0.20743064081969961</v>
      </c>
      <c r="T286" s="20">
        <v>0.1671515265587597</v>
      </c>
      <c r="U286" s="20">
        <v>0.207491431843281</v>
      </c>
      <c r="V286" s="20">
        <v>0.2013876205304275</v>
      </c>
      <c r="W286" s="20">
        <v>0.19033018129865059</v>
      </c>
      <c r="X286" s="20">
        <v>0.17093049164103041</v>
      </c>
      <c r="Y286" s="20">
        <v>0.2030127192302997</v>
      </c>
      <c r="AA286" s="20">
        <v>0.17897999836084991</v>
      </c>
      <c r="AB286" s="20">
        <v>0.19629745071976629</v>
      </c>
      <c r="AC286" s="20">
        <v>0.20278389904893701</v>
      </c>
      <c r="AD286" s="20">
        <v>0.17468537370177301</v>
      </c>
      <c r="AF286" s="20">
        <v>0.18232501929435019</v>
      </c>
      <c r="AG286" s="20">
        <v>0.19110673611602499</v>
      </c>
      <c r="AH286" s="20">
        <v>0.2191505422556986</v>
      </c>
      <c r="AI286" s="20">
        <v>0.18114120972584991</v>
      </c>
      <c r="AJ286" s="20">
        <v>0.1149278171746806</v>
      </c>
      <c r="AK286" s="20">
        <v>0.1528431617250457</v>
      </c>
      <c r="AL286" s="20">
        <v>0.22992552193337731</v>
      </c>
      <c r="AM286" s="20">
        <v>0.22647136735688611</v>
      </c>
      <c r="AO286" s="20">
        <v>0.2043302921239086</v>
      </c>
      <c r="AP286" s="20">
        <v>0.22002240695108891</v>
      </c>
      <c r="AQ286" s="20">
        <v>0.1970578552995095</v>
      </c>
      <c r="AR286" s="20">
        <v>0.1854484049112099</v>
      </c>
      <c r="AS286" s="20">
        <v>0.11833487135884781</v>
      </c>
      <c r="AT286" s="20">
        <v>0.17985583067266589</v>
      </c>
      <c r="AU286" s="20">
        <v>0.28004890689366768</v>
      </c>
      <c r="AV286" s="20">
        <v>0.17524971191997599</v>
      </c>
      <c r="AW286" s="20">
        <v>0.1981631741957563</v>
      </c>
    </row>
    <row r="287" spans="2:49" x14ac:dyDescent="0.35">
      <c r="B287" s="19" t="s">
        <v>147</v>
      </c>
      <c r="C287" s="20">
        <v>7.0179017339107599E-2</v>
      </c>
      <c r="D287" s="20">
        <v>7.3574400587620936E-2</v>
      </c>
      <c r="E287" s="20">
        <v>6.6627201453943796E-2</v>
      </c>
      <c r="G287" s="20">
        <v>8.3735276893369556E-2</v>
      </c>
      <c r="H287" s="20">
        <v>9.0119201226438655E-2</v>
      </c>
      <c r="I287" s="20">
        <v>5.0059661914093938E-2</v>
      </c>
      <c r="J287" s="20">
        <v>6.6773226941234887E-2</v>
      </c>
      <c r="K287" s="20">
        <v>5.1326346379361273E-2</v>
      </c>
      <c r="L287" s="20">
        <v>7.6714296620938038E-2</v>
      </c>
      <c r="N287" s="20">
        <v>4.4635970799546273E-2</v>
      </c>
      <c r="O287" s="20">
        <v>1.6424095030332011E-2</v>
      </c>
      <c r="P287" s="20">
        <v>2.7030752117851411E-2</v>
      </c>
      <c r="Q287" s="20">
        <v>6.8678974909155005E-2</v>
      </c>
      <c r="R287" s="20">
        <v>4.5722202757915033E-2</v>
      </c>
      <c r="S287" s="20">
        <v>6.2114983342622977E-2</v>
      </c>
      <c r="T287" s="20">
        <v>9.9628635386307965E-2</v>
      </c>
      <c r="U287" s="20">
        <v>7.2092143164224187E-2</v>
      </c>
      <c r="V287" s="20">
        <v>9.130839380104934E-2</v>
      </c>
      <c r="W287" s="20">
        <v>7.577888073514337E-2</v>
      </c>
      <c r="X287" s="20">
        <v>5.5298606101216848E-2</v>
      </c>
      <c r="Y287" s="20">
        <v>0.1228372206062653</v>
      </c>
      <c r="AA287" s="20">
        <v>7.9337637522905444E-2</v>
      </c>
      <c r="AB287" s="20">
        <v>7.1817660033599615E-2</v>
      </c>
      <c r="AC287" s="20">
        <v>7.9243682069406338E-2</v>
      </c>
      <c r="AD287" s="20">
        <v>5.1111509429105799E-2</v>
      </c>
      <c r="AF287" s="20">
        <v>7.9280910951221917E-2</v>
      </c>
      <c r="AG287" s="20">
        <v>7.9624519955035361E-2</v>
      </c>
      <c r="AH287" s="20">
        <v>7.6762751504884097E-2</v>
      </c>
      <c r="AI287" s="20">
        <v>8.6410044266606548E-2</v>
      </c>
      <c r="AJ287" s="20">
        <v>6.2783352698398118E-2</v>
      </c>
      <c r="AK287" s="20">
        <v>5.7350776828657073E-2</v>
      </c>
      <c r="AL287" s="20">
        <v>3.5428480955866412E-2</v>
      </c>
      <c r="AM287" s="20">
        <v>4.9537337649470617E-2</v>
      </c>
      <c r="AO287" s="20">
        <v>6.7879257004679047E-2</v>
      </c>
      <c r="AP287" s="20">
        <v>9.1288560506529295E-2</v>
      </c>
      <c r="AQ287" s="20">
        <v>8.5379858063617683E-2</v>
      </c>
      <c r="AR287" s="20">
        <v>7.1988389626719551E-2</v>
      </c>
      <c r="AS287" s="20">
        <v>5.5756934579862513E-2</v>
      </c>
      <c r="AT287" s="20">
        <v>4.9081937056281152E-2</v>
      </c>
      <c r="AU287" s="20">
        <v>6.2947471490355011E-2</v>
      </c>
      <c r="AV287" s="20">
        <v>6.2915666862217279E-2</v>
      </c>
      <c r="AW287" s="20">
        <v>3.4044010782370369E-2</v>
      </c>
    </row>
    <row r="288" spans="2:49" x14ac:dyDescent="0.35">
      <c r="B288" s="19" t="s">
        <v>148</v>
      </c>
      <c r="C288" s="20">
        <v>4.3201171116385613E-2</v>
      </c>
      <c r="D288" s="20">
        <v>5.3102548111636068E-2</v>
      </c>
      <c r="E288" s="20">
        <v>3.3738472731050823E-2</v>
      </c>
      <c r="G288" s="20">
        <v>6.4020168459618387E-2</v>
      </c>
      <c r="H288" s="20">
        <v>2.9876084587708799E-2</v>
      </c>
      <c r="I288" s="20">
        <v>3.8537091688337681E-2</v>
      </c>
      <c r="J288" s="20">
        <v>3.6231574521584133E-2</v>
      </c>
      <c r="K288" s="20">
        <v>1.6601677420308041E-2</v>
      </c>
      <c r="L288" s="20">
        <v>6.7556630211298319E-2</v>
      </c>
      <c r="N288" s="20">
        <v>4.2305782018753853E-2</v>
      </c>
      <c r="O288" s="20">
        <v>1.31272135396649E-2</v>
      </c>
      <c r="P288" s="20">
        <v>7.3865787440930739E-2</v>
      </c>
      <c r="Q288" s="20">
        <v>2.389282579592571E-2</v>
      </c>
      <c r="R288" s="20">
        <v>3.1726101974823187E-2</v>
      </c>
      <c r="S288" s="20">
        <v>5.7045367216150319E-2</v>
      </c>
      <c r="T288" s="20">
        <v>4.6836503963112078E-2</v>
      </c>
      <c r="U288" s="20">
        <v>4.6997744114886053E-2</v>
      </c>
      <c r="V288" s="20">
        <v>4.3270529882940972E-2</v>
      </c>
      <c r="W288" s="20">
        <v>2.901476390744772E-2</v>
      </c>
      <c r="X288" s="20">
        <v>6.3900631184830969E-2</v>
      </c>
      <c r="Y288" s="20">
        <v>4.2809651243072407E-2</v>
      </c>
      <c r="AA288" s="20">
        <v>4.1210229155018423E-2</v>
      </c>
      <c r="AB288" s="20">
        <v>3.3402318255851819E-2</v>
      </c>
      <c r="AC288" s="20">
        <v>5.5439492473246518E-2</v>
      </c>
      <c r="AD288" s="20">
        <v>4.5090674697413007E-2</v>
      </c>
      <c r="AF288" s="20">
        <v>4.8623143157514537E-2</v>
      </c>
      <c r="AG288" s="20">
        <v>3.9805461113460748E-2</v>
      </c>
      <c r="AH288" s="20">
        <v>5.2192037865894908E-2</v>
      </c>
      <c r="AI288" s="20">
        <v>5.8647471321108598E-2</v>
      </c>
      <c r="AJ288" s="20">
        <v>7.1523629530771418E-2</v>
      </c>
      <c r="AK288" s="20">
        <v>1.892835932452128E-2</v>
      </c>
      <c r="AL288" s="20">
        <v>3.2781219956824287E-2</v>
      </c>
      <c r="AM288" s="20">
        <v>2.2833002090518788E-2</v>
      </c>
      <c r="AO288" s="20">
        <v>5.2182621839592352E-2</v>
      </c>
      <c r="AP288" s="20">
        <v>2.2394645350238399E-2</v>
      </c>
      <c r="AQ288" s="20">
        <v>5.4661655441663702E-2</v>
      </c>
      <c r="AR288" s="20">
        <v>2.7811551642130221E-2</v>
      </c>
      <c r="AS288" s="20">
        <v>6.6930685083429739E-2</v>
      </c>
      <c r="AT288" s="20">
        <v>5.1483743167299381E-2</v>
      </c>
      <c r="AU288" s="20">
        <v>3.4552741358768888E-2</v>
      </c>
      <c r="AV288" s="20">
        <v>2.8105334943351781E-2</v>
      </c>
      <c r="AW288" s="20">
        <v>5.9846526745648998E-2</v>
      </c>
    </row>
    <row r="289" spans="2:49" x14ac:dyDescent="0.35">
      <c r="B289" s="19" t="s">
        <v>138</v>
      </c>
      <c r="C289" s="20">
        <v>3.3345563297479168E-2</v>
      </c>
      <c r="D289" s="20">
        <v>2.0316917683295181E-2</v>
      </c>
      <c r="E289" s="20">
        <v>4.5603797005246097E-2</v>
      </c>
      <c r="G289" s="20">
        <v>5.3919780563947299E-2</v>
      </c>
      <c r="H289" s="20">
        <v>4.9907244241128711E-2</v>
      </c>
      <c r="I289" s="20">
        <v>4.2482642344064507E-2</v>
      </c>
      <c r="J289" s="20">
        <v>2.179972145463838E-2</v>
      </c>
      <c r="K289" s="20">
        <v>1.533839137208628E-2</v>
      </c>
      <c r="L289" s="20">
        <v>2.028553980969271E-2</v>
      </c>
      <c r="N289" s="20">
        <v>4.3930725316018042E-2</v>
      </c>
      <c r="O289" s="20">
        <v>5.0502988582455569E-2</v>
      </c>
      <c r="P289" s="20">
        <v>1.00574394814995E-2</v>
      </c>
      <c r="Q289" s="20">
        <v>4.5911695136382019E-2</v>
      </c>
      <c r="R289" s="20">
        <v>2.7531278742961809E-2</v>
      </c>
      <c r="S289" s="20">
        <v>1.7327787905983948E-2</v>
      </c>
      <c r="T289" s="20">
        <v>4.2587070963733938E-2</v>
      </c>
      <c r="U289" s="20">
        <v>4.9328004475247447E-2</v>
      </c>
      <c r="V289" s="20">
        <v>3.4810150772621423E-2</v>
      </c>
      <c r="W289" s="20">
        <v>3.595210587939987E-2</v>
      </c>
      <c r="X289" s="20">
        <v>3.9255250834636969E-2</v>
      </c>
      <c r="Y289" s="20">
        <v>1.123043437994539E-2</v>
      </c>
      <c r="AA289" s="20">
        <v>1.4834135146023039E-2</v>
      </c>
      <c r="AB289" s="20">
        <v>3.1749866990234132E-2</v>
      </c>
      <c r="AC289" s="20">
        <v>3.8307745943086932E-2</v>
      </c>
      <c r="AD289" s="20">
        <v>5.087865285194762E-2</v>
      </c>
      <c r="AF289" s="20">
        <v>2.6849187398990081E-2</v>
      </c>
      <c r="AG289" s="20">
        <v>2.044018837761576E-2</v>
      </c>
      <c r="AH289" s="20">
        <v>3.0234842304750702E-2</v>
      </c>
      <c r="AI289" s="20">
        <v>0</v>
      </c>
      <c r="AJ289" s="20">
        <v>8.1197579823770044E-3</v>
      </c>
      <c r="AK289" s="20">
        <v>4.2511072387951182E-2</v>
      </c>
      <c r="AL289" s="20">
        <v>0.16504835201327281</v>
      </c>
      <c r="AM289" s="20">
        <v>7.4475267219867539E-2</v>
      </c>
      <c r="AO289" s="20">
        <v>2.5077155851149981E-2</v>
      </c>
      <c r="AP289" s="20">
        <v>2.0855024395091581E-2</v>
      </c>
      <c r="AQ289" s="20">
        <v>0</v>
      </c>
      <c r="AR289" s="20">
        <v>2.041928112675322E-2</v>
      </c>
      <c r="AS289" s="20">
        <v>2.211532953381436E-2</v>
      </c>
      <c r="AT289" s="20">
        <v>1.929614744690792E-2</v>
      </c>
      <c r="AU289" s="20">
        <v>0.1456415395789821</v>
      </c>
      <c r="AV289" s="20">
        <v>0.1157089920704828</v>
      </c>
      <c r="AW289" s="20">
        <v>2.3903185597147391E-2</v>
      </c>
    </row>
    <row r="290" spans="2:49" x14ac:dyDescent="0.35">
      <c r="C290" s="25">
        <f>SUM(C284:C285)</f>
        <v>0.66563678879985022</v>
      </c>
      <c r="AO290" s="25">
        <f t="shared" ref="AO290:AT290" si="5">SUM(AO284:AO285)</f>
        <v>0.65053067318067015</v>
      </c>
      <c r="AP290" s="25">
        <f t="shared" si="5"/>
        <v>0.64543936279705183</v>
      </c>
      <c r="AQ290" s="25">
        <f t="shared" si="5"/>
        <v>0.66290063119520914</v>
      </c>
      <c r="AR290" s="25">
        <f t="shared" si="5"/>
        <v>0.69433237269318715</v>
      </c>
      <c r="AS290" s="25">
        <f>SUM(AS284:AS285)</f>
        <v>0.73686217944404553</v>
      </c>
      <c r="AT290" s="25">
        <f t="shared" si="5"/>
        <v>0.70028234165684577</v>
      </c>
    </row>
    <row r="291" spans="2:49" ht="101.5" x14ac:dyDescent="0.35">
      <c r="B291" s="17" t="s">
        <v>150</v>
      </c>
    </row>
    <row r="292" spans="2:49" x14ac:dyDescent="0.35">
      <c r="B292" s="18" t="s">
        <v>16</v>
      </c>
    </row>
    <row r="293" spans="2:49" x14ac:dyDescent="0.35">
      <c r="B293" s="19" t="s">
        <v>144</v>
      </c>
      <c r="C293" s="20">
        <v>0.45435966146908618</v>
      </c>
      <c r="D293" s="20">
        <v>0.42199137769783363</v>
      </c>
      <c r="E293" s="20">
        <v>0.48613566197330738</v>
      </c>
      <c r="G293" s="20">
        <v>0.56229947538470959</v>
      </c>
      <c r="H293" s="20">
        <v>0.50174948398890296</v>
      </c>
      <c r="I293" s="20">
        <v>0.50432686851377206</v>
      </c>
      <c r="J293" s="20">
        <v>0.44852475398549152</v>
      </c>
      <c r="K293" s="20">
        <v>0.43164416102463948</v>
      </c>
      <c r="L293" s="20">
        <v>0.32370782552714988</v>
      </c>
      <c r="N293" s="20">
        <v>0.24638197656904859</v>
      </c>
      <c r="O293" s="20">
        <v>0.39287582045086938</v>
      </c>
      <c r="P293" s="20">
        <v>0.44412608729394781</v>
      </c>
      <c r="Q293" s="20">
        <v>0.55013543767761686</v>
      </c>
      <c r="R293" s="20">
        <v>0.52681603116967712</v>
      </c>
      <c r="S293" s="20">
        <v>0.50461837423837841</v>
      </c>
      <c r="T293" s="20">
        <v>0.4867281516108945</v>
      </c>
      <c r="U293" s="20">
        <v>0.41662841464556938</v>
      </c>
      <c r="V293" s="20">
        <v>0.43509624569181038</v>
      </c>
      <c r="W293" s="20">
        <v>0.45866323776611723</v>
      </c>
      <c r="X293" s="20">
        <v>0.53409699644755737</v>
      </c>
      <c r="Y293" s="20">
        <v>0.47795368359214169</v>
      </c>
      <c r="AA293" s="20">
        <v>0.42231609975740703</v>
      </c>
      <c r="AB293" s="20">
        <v>0.48415129623027242</v>
      </c>
      <c r="AC293" s="20">
        <v>0.43758715826802502</v>
      </c>
      <c r="AD293" s="20">
        <v>0.47354070861203529</v>
      </c>
      <c r="AF293" s="20">
        <v>0.31083518779003239</v>
      </c>
      <c r="AG293" s="20">
        <v>0.55242882932204662</v>
      </c>
      <c r="AH293" s="20">
        <v>0.42792074832461607</v>
      </c>
      <c r="AI293" s="20">
        <v>0.53902868597458564</v>
      </c>
      <c r="AJ293" s="20">
        <v>0.36577794451598172</v>
      </c>
      <c r="AK293" s="20">
        <v>0.24512058832256151</v>
      </c>
      <c r="AL293" s="20">
        <v>0.49728036346531063</v>
      </c>
      <c r="AM293" s="20">
        <v>0.47776008721992358</v>
      </c>
      <c r="AO293" s="20">
        <v>0.37100418874945801</v>
      </c>
      <c r="AP293" s="20">
        <v>0.53505652127848857</v>
      </c>
      <c r="AQ293" s="20">
        <v>0.42551838724824181</v>
      </c>
      <c r="AR293" s="20">
        <v>0.64370332159074106</v>
      </c>
      <c r="AS293" s="20">
        <v>0.38736855226504979</v>
      </c>
      <c r="AT293" s="20">
        <v>0.2431869377708927</v>
      </c>
      <c r="AU293" s="20">
        <v>0.45416257456135328</v>
      </c>
      <c r="AV293" s="20">
        <v>0.43089355520651618</v>
      </c>
      <c r="AW293" s="20">
        <v>0.42767549634587182</v>
      </c>
    </row>
    <row r="294" spans="2:49" x14ac:dyDescent="0.35">
      <c r="B294" s="19" t="s">
        <v>145</v>
      </c>
      <c r="C294" s="20">
        <v>0.28305167073819493</v>
      </c>
      <c r="D294" s="20">
        <v>0.29091683923740952</v>
      </c>
      <c r="E294" s="20">
        <v>0.27631062788391642</v>
      </c>
      <c r="G294" s="20">
        <v>0.20106217075472779</v>
      </c>
      <c r="H294" s="20">
        <v>0.2732162324071396</v>
      </c>
      <c r="I294" s="20">
        <v>0.24201077212038519</v>
      </c>
      <c r="J294" s="20">
        <v>0.31345327643259291</v>
      </c>
      <c r="K294" s="20">
        <v>0.3099466438381544</v>
      </c>
      <c r="L294" s="20">
        <v>0.33605625896392738</v>
      </c>
      <c r="N294" s="20">
        <v>0.2441484380848977</v>
      </c>
      <c r="O294" s="20">
        <v>0.30504814393936558</v>
      </c>
      <c r="P294" s="20">
        <v>0.21769676252601761</v>
      </c>
      <c r="Q294" s="20">
        <v>0.25432659174137229</v>
      </c>
      <c r="R294" s="20">
        <v>0.30554806151608432</v>
      </c>
      <c r="S294" s="20">
        <v>0.30342195658321119</v>
      </c>
      <c r="T294" s="20">
        <v>0.25275393087862519</v>
      </c>
      <c r="U294" s="20">
        <v>0.30004750694720328</v>
      </c>
      <c r="V294" s="20">
        <v>0.29369889913944208</v>
      </c>
      <c r="W294" s="20">
        <v>0.31762810336378011</v>
      </c>
      <c r="X294" s="20">
        <v>0.26295922120699672</v>
      </c>
      <c r="Y294" s="20">
        <v>0.27623663086874178</v>
      </c>
      <c r="AA294" s="20">
        <v>0.31550287679653122</v>
      </c>
      <c r="AB294" s="20">
        <v>0.28461622325591529</v>
      </c>
      <c r="AC294" s="20">
        <v>0.28631394323870951</v>
      </c>
      <c r="AD294" s="20">
        <v>0.2431448234779186</v>
      </c>
      <c r="AF294" s="20">
        <v>0.3547128819823594</v>
      </c>
      <c r="AG294" s="20">
        <v>0.26666725077618558</v>
      </c>
      <c r="AH294" s="20">
        <v>0.29479256519419988</v>
      </c>
      <c r="AI294" s="20">
        <v>0.20391374559661779</v>
      </c>
      <c r="AJ294" s="20">
        <v>0.26746228140911121</v>
      </c>
      <c r="AK294" s="20">
        <v>0.36268268489318972</v>
      </c>
      <c r="AL294" s="20">
        <v>0.21488699687759241</v>
      </c>
      <c r="AM294" s="20">
        <v>0.27315898155495072</v>
      </c>
      <c r="AO294" s="20">
        <v>0.31809086645528117</v>
      </c>
      <c r="AP294" s="20">
        <v>0.29098761334813678</v>
      </c>
      <c r="AQ294" s="20">
        <v>0.33213657245783113</v>
      </c>
      <c r="AR294" s="20">
        <v>0.14601970212904219</v>
      </c>
      <c r="AS294" s="20">
        <v>0.29698037022107188</v>
      </c>
      <c r="AT294" s="20">
        <v>0.3060801228380215</v>
      </c>
      <c r="AU294" s="20">
        <v>0.26886340592776892</v>
      </c>
      <c r="AV294" s="20">
        <v>0.31081112588087179</v>
      </c>
      <c r="AW294" s="20">
        <v>0.22435741292281339</v>
      </c>
    </row>
    <row r="295" spans="2:49" x14ac:dyDescent="0.35">
      <c r="B295" s="19" t="s">
        <v>146</v>
      </c>
      <c r="C295" s="20">
        <v>0.17652720787166709</v>
      </c>
      <c r="D295" s="20">
        <v>0.19223489825484791</v>
      </c>
      <c r="E295" s="20">
        <v>0.16212000558554129</v>
      </c>
      <c r="G295" s="20">
        <v>0.1227591447177127</v>
      </c>
      <c r="H295" s="20">
        <v>0.1129376430568064</v>
      </c>
      <c r="I295" s="20">
        <v>0.14461854983894709</v>
      </c>
      <c r="J295" s="20">
        <v>0.1885378851083058</v>
      </c>
      <c r="K295" s="20">
        <v>0.18591455342653451</v>
      </c>
      <c r="L295" s="20">
        <v>0.27375519445728907</v>
      </c>
      <c r="N295" s="20">
        <v>0.36659591459326252</v>
      </c>
      <c r="O295" s="20">
        <v>0.1648942730345142</v>
      </c>
      <c r="P295" s="20">
        <v>0.2471249299183253</v>
      </c>
      <c r="Q295" s="20">
        <v>0.14910664518575309</v>
      </c>
      <c r="R295" s="20">
        <v>0.105842222597962</v>
      </c>
      <c r="S295" s="20">
        <v>0.1448785538436792</v>
      </c>
      <c r="T295" s="20">
        <v>0.15201164187933941</v>
      </c>
      <c r="U295" s="20">
        <v>0.19057477693896879</v>
      </c>
      <c r="V295" s="20">
        <v>0.1679349278330555</v>
      </c>
      <c r="W295" s="20">
        <v>0.15285242427016479</v>
      </c>
      <c r="X295" s="20">
        <v>0.1188171649404412</v>
      </c>
      <c r="Y295" s="20">
        <v>0.18180185427704251</v>
      </c>
      <c r="AA295" s="20">
        <v>0.19895667406350981</v>
      </c>
      <c r="AB295" s="20">
        <v>0.1692858469635643</v>
      </c>
      <c r="AC295" s="20">
        <v>0.14429381501335861</v>
      </c>
      <c r="AD295" s="20">
        <v>0.1894452891971864</v>
      </c>
      <c r="AF295" s="20">
        <v>0.26069011909751438</v>
      </c>
      <c r="AG295" s="20">
        <v>0.12671497846242499</v>
      </c>
      <c r="AH295" s="20">
        <v>0.17016885421716771</v>
      </c>
      <c r="AI295" s="20">
        <v>0.1617201874718234</v>
      </c>
      <c r="AJ295" s="20">
        <v>0.24107248503661491</v>
      </c>
      <c r="AK295" s="20">
        <v>0.29256584583738621</v>
      </c>
      <c r="AL295" s="20">
        <v>5.972166208231984E-2</v>
      </c>
      <c r="AM295" s="20">
        <v>0.14853240548300281</v>
      </c>
      <c r="AO295" s="20">
        <v>0.24702140220289531</v>
      </c>
      <c r="AP295" s="20">
        <v>0.12138083924946561</v>
      </c>
      <c r="AQ295" s="20">
        <v>0.1592916557572078</v>
      </c>
      <c r="AR295" s="20">
        <v>0.1168670090121658</v>
      </c>
      <c r="AS295" s="20">
        <v>0.21421907691957201</v>
      </c>
      <c r="AT295" s="20">
        <v>0.31344983642168189</v>
      </c>
      <c r="AU295" s="20">
        <v>0.14164280174952351</v>
      </c>
      <c r="AV295" s="20">
        <v>0.14228251039403139</v>
      </c>
      <c r="AW295" s="20">
        <v>0.21885766569503559</v>
      </c>
    </row>
    <row r="296" spans="2:49" x14ac:dyDescent="0.35">
      <c r="B296" s="19" t="s">
        <v>147</v>
      </c>
      <c r="C296" s="20">
        <v>3.8519880548920943E-2</v>
      </c>
      <c r="D296" s="20">
        <v>4.4445016549605053E-2</v>
      </c>
      <c r="E296" s="20">
        <v>3.1137298256579508E-2</v>
      </c>
      <c r="G296" s="20">
        <v>5.8651817314316707E-2</v>
      </c>
      <c r="H296" s="20">
        <v>7.2492794463569363E-2</v>
      </c>
      <c r="I296" s="20">
        <v>3.384667096445175E-2</v>
      </c>
      <c r="J296" s="20">
        <v>2.0442486434507939E-2</v>
      </c>
      <c r="K296" s="20">
        <v>2.4839319768414581E-2</v>
      </c>
      <c r="L296" s="20">
        <v>2.512221657813855E-2</v>
      </c>
      <c r="N296" s="20">
        <v>3.8331440517147659E-2</v>
      </c>
      <c r="O296" s="20">
        <v>7.7450785769446098E-2</v>
      </c>
      <c r="P296" s="20">
        <v>2.2742052026554549E-2</v>
      </c>
      <c r="Q296" s="20">
        <v>2.252578841880162E-2</v>
      </c>
      <c r="R296" s="20">
        <v>2.8609499839186241E-2</v>
      </c>
      <c r="S296" s="20">
        <v>2.7048259688053661E-2</v>
      </c>
      <c r="T296" s="20">
        <v>3.6240407537629103E-2</v>
      </c>
      <c r="U296" s="20">
        <v>5.099093285574656E-2</v>
      </c>
      <c r="V296" s="20">
        <v>6.766230992360181E-2</v>
      </c>
      <c r="W296" s="20">
        <v>2.0039177251914789E-2</v>
      </c>
      <c r="X296" s="20">
        <v>4.6036869123902868E-2</v>
      </c>
      <c r="Y296" s="20">
        <v>2.7888221669544251E-2</v>
      </c>
      <c r="AA296" s="20">
        <v>3.034027084709235E-2</v>
      </c>
      <c r="AB296" s="20">
        <v>2.4355215731231492E-2</v>
      </c>
      <c r="AC296" s="20">
        <v>6.996234485906995E-2</v>
      </c>
      <c r="AD296" s="20">
        <v>3.2379905777914733E-2</v>
      </c>
      <c r="AF296" s="20">
        <v>2.3401686868295149E-2</v>
      </c>
      <c r="AG296" s="20">
        <v>2.9225208626418551E-2</v>
      </c>
      <c r="AH296" s="20">
        <v>7.2668986527661017E-2</v>
      </c>
      <c r="AI296" s="20">
        <v>4.7693233406848647E-2</v>
      </c>
      <c r="AJ296" s="20">
        <v>6.1574592971136252E-2</v>
      </c>
      <c r="AK296" s="20">
        <v>2.0301721037130668E-2</v>
      </c>
      <c r="AL296" s="20">
        <v>2.798689204952421E-2</v>
      </c>
      <c r="AM296" s="20">
        <v>4.1486053854816858E-2</v>
      </c>
      <c r="AO296" s="20">
        <v>2.5302788021864801E-2</v>
      </c>
      <c r="AP296" s="20">
        <v>2.685412830628774E-2</v>
      </c>
      <c r="AQ296" s="20">
        <v>6.1924600012890768E-2</v>
      </c>
      <c r="AR296" s="20">
        <v>5.9072588379258183E-2</v>
      </c>
      <c r="AS296" s="20">
        <v>4.9266576521392158E-2</v>
      </c>
      <c r="AT296" s="20">
        <v>3.5106302799261399E-2</v>
      </c>
      <c r="AU296" s="20">
        <v>4.8306969813252512E-2</v>
      </c>
      <c r="AV296" s="20">
        <v>1.2097911849862491E-2</v>
      </c>
      <c r="AW296" s="20">
        <v>5.2158493797695292E-2</v>
      </c>
    </row>
    <row r="297" spans="2:49" x14ac:dyDescent="0.35">
      <c r="B297" s="19" t="s">
        <v>148</v>
      </c>
      <c r="C297" s="20">
        <v>2.433893853577971E-2</v>
      </c>
      <c r="D297" s="20">
        <v>2.819895263350692E-2</v>
      </c>
      <c r="E297" s="20">
        <v>1.9993822072266149E-2</v>
      </c>
      <c r="G297" s="20">
        <v>2.8900558892853329E-2</v>
      </c>
      <c r="H297" s="20">
        <v>1.762777685434852E-2</v>
      </c>
      <c r="I297" s="20">
        <v>4.5278125314658108E-2</v>
      </c>
      <c r="J297" s="20">
        <v>1.8060844953773299E-2</v>
      </c>
      <c r="K297" s="20">
        <v>2.1075586638494612E-2</v>
      </c>
      <c r="L297" s="20">
        <v>1.7087910728732971E-2</v>
      </c>
      <c r="N297" s="20">
        <v>3.6567825963956288E-2</v>
      </c>
      <c r="O297" s="20">
        <v>0</v>
      </c>
      <c r="P297" s="20">
        <v>2.1813167022445751E-2</v>
      </c>
      <c r="Q297" s="20">
        <v>1.2101533706664259E-2</v>
      </c>
      <c r="R297" s="20">
        <v>2.0166322838537851E-2</v>
      </c>
      <c r="S297" s="20">
        <v>0</v>
      </c>
      <c r="T297" s="20">
        <v>4.311365425303041E-2</v>
      </c>
      <c r="U297" s="20">
        <v>2.5848350264767839E-2</v>
      </c>
      <c r="V297" s="20">
        <v>3.0995153211498049E-2</v>
      </c>
      <c r="W297" s="20">
        <v>3.0366610322608949E-2</v>
      </c>
      <c r="X297" s="20">
        <v>2.5546317940450411E-2</v>
      </c>
      <c r="Y297" s="20">
        <v>1.7510608835033529E-2</v>
      </c>
      <c r="AA297" s="20">
        <v>2.074440857994634E-2</v>
      </c>
      <c r="AB297" s="20">
        <v>1.9164190558709299E-2</v>
      </c>
      <c r="AC297" s="20">
        <v>3.7040020057176402E-2</v>
      </c>
      <c r="AD297" s="20">
        <v>2.2608624774393422E-2</v>
      </c>
      <c r="AF297" s="20">
        <v>3.062609694102434E-2</v>
      </c>
      <c r="AG297" s="20">
        <v>1.226672711420441E-2</v>
      </c>
      <c r="AH297" s="20">
        <v>2.4873307180705129E-2</v>
      </c>
      <c r="AI297" s="20">
        <v>2.8426165166810791E-2</v>
      </c>
      <c r="AJ297" s="20">
        <v>4.3924229998404347E-2</v>
      </c>
      <c r="AK297" s="20">
        <v>0</v>
      </c>
      <c r="AL297" s="20">
        <v>6.0152995367526052E-2</v>
      </c>
      <c r="AM297" s="20">
        <v>2.5636991645895751E-2</v>
      </c>
      <c r="AO297" s="20">
        <v>2.94882797138852E-2</v>
      </c>
      <c r="AP297" s="20">
        <v>8.220128294127084E-3</v>
      </c>
      <c r="AQ297" s="20">
        <v>8.2485033542440567E-3</v>
      </c>
      <c r="AR297" s="20">
        <v>2.4233766298813009E-2</v>
      </c>
      <c r="AS297" s="20">
        <v>3.1517150263289218E-2</v>
      </c>
      <c r="AT297" s="20">
        <v>3.3639314532560749E-2</v>
      </c>
      <c r="AU297" s="20">
        <v>5.1781631548067648E-2</v>
      </c>
      <c r="AV297" s="20">
        <v>3.5250294279055572E-2</v>
      </c>
      <c r="AW297" s="20">
        <v>3.6061147718417008E-2</v>
      </c>
    </row>
    <row r="298" spans="2:49" x14ac:dyDescent="0.35">
      <c r="B298" s="19" t="s">
        <v>138</v>
      </c>
      <c r="C298" s="20">
        <v>2.3202640836351159E-2</v>
      </c>
      <c r="D298" s="20">
        <v>2.221291562679711E-2</v>
      </c>
      <c r="E298" s="20">
        <v>2.430258422838915E-2</v>
      </c>
      <c r="G298" s="20">
        <v>2.6326832935680011E-2</v>
      </c>
      <c r="H298" s="20">
        <v>2.1976069229233199E-2</v>
      </c>
      <c r="I298" s="20">
        <v>2.991901324778572E-2</v>
      </c>
      <c r="J298" s="20">
        <v>1.0980753085328509E-2</v>
      </c>
      <c r="K298" s="20">
        <v>2.6579735303762529E-2</v>
      </c>
      <c r="L298" s="20">
        <v>2.427059374476204E-2</v>
      </c>
      <c r="N298" s="20">
        <v>6.7974404271687383E-2</v>
      </c>
      <c r="O298" s="20">
        <v>5.9730976805804713E-2</v>
      </c>
      <c r="P298" s="20">
        <v>4.6497001212708729E-2</v>
      </c>
      <c r="Q298" s="20">
        <v>1.1804003269792029E-2</v>
      </c>
      <c r="R298" s="20">
        <v>1.301786203855238E-2</v>
      </c>
      <c r="S298" s="20">
        <v>2.0032855646677328E-2</v>
      </c>
      <c r="T298" s="20">
        <v>2.91522138404815E-2</v>
      </c>
      <c r="U298" s="20">
        <v>1.591001834774388E-2</v>
      </c>
      <c r="V298" s="20">
        <v>4.6124642005922209E-3</v>
      </c>
      <c r="W298" s="20">
        <v>2.045044702541423E-2</v>
      </c>
      <c r="X298" s="20">
        <v>1.2543430340651441E-2</v>
      </c>
      <c r="Y298" s="20">
        <v>1.8609000757496101E-2</v>
      </c>
      <c r="AA298" s="20">
        <v>1.21396699555135E-2</v>
      </c>
      <c r="AB298" s="20">
        <v>1.8427227260307232E-2</v>
      </c>
      <c r="AC298" s="20">
        <v>2.4802718563660588E-2</v>
      </c>
      <c r="AD298" s="20">
        <v>3.8880648160551513E-2</v>
      </c>
      <c r="AF298" s="20">
        <v>1.9734027320774401E-2</v>
      </c>
      <c r="AG298" s="20">
        <v>1.269700569871988E-2</v>
      </c>
      <c r="AH298" s="20">
        <v>9.5755385556499963E-3</v>
      </c>
      <c r="AI298" s="20">
        <v>1.9217982383313952E-2</v>
      </c>
      <c r="AJ298" s="20">
        <v>2.0188466068751638E-2</v>
      </c>
      <c r="AK298" s="20">
        <v>7.9329159909731869E-2</v>
      </c>
      <c r="AL298" s="20">
        <v>0.13997109015772691</v>
      </c>
      <c r="AM298" s="20">
        <v>3.3425480241410267E-2</v>
      </c>
      <c r="AO298" s="20">
        <v>9.0924748566154848E-3</v>
      </c>
      <c r="AP298" s="20">
        <v>1.7500769523494129E-2</v>
      </c>
      <c r="AQ298" s="20">
        <v>1.2880281169584539E-2</v>
      </c>
      <c r="AR298" s="20">
        <v>1.01036125899799E-2</v>
      </c>
      <c r="AS298" s="20">
        <v>2.064827380962489E-2</v>
      </c>
      <c r="AT298" s="20">
        <v>6.8537485637581747E-2</v>
      </c>
      <c r="AU298" s="20">
        <v>3.5242616400034031E-2</v>
      </c>
      <c r="AV298" s="20">
        <v>6.866460238966246E-2</v>
      </c>
      <c r="AW298" s="20">
        <v>4.0889783520166888E-2</v>
      </c>
    </row>
    <row r="299" spans="2:49" x14ac:dyDescent="0.35">
      <c r="C299" s="25">
        <f>SUM(C293:C294)</f>
        <v>0.73741133220728106</v>
      </c>
      <c r="AO299" s="25">
        <f t="shared" ref="AO299:AT299" si="6">SUM(AO293:AO294)</f>
        <v>0.68909505520473924</v>
      </c>
      <c r="AP299" s="25">
        <f t="shared" si="6"/>
        <v>0.8260441346266254</v>
      </c>
      <c r="AQ299" s="25">
        <f t="shared" si="6"/>
        <v>0.75765495970607288</v>
      </c>
      <c r="AR299" s="25">
        <f t="shared" si="6"/>
        <v>0.7897230237197832</v>
      </c>
      <c r="AS299" s="25">
        <f>SUM(AS293:AS294)</f>
        <v>0.68434892248612167</v>
      </c>
      <c r="AT299" s="25">
        <f t="shared" si="6"/>
        <v>0.54926706060891417</v>
      </c>
    </row>
    <row r="300" spans="2:49" ht="116" x14ac:dyDescent="0.35">
      <c r="B300" s="17" t="s">
        <v>151</v>
      </c>
    </row>
    <row r="301" spans="2:49" x14ac:dyDescent="0.35">
      <c r="B301" s="18" t="s">
        <v>16</v>
      </c>
    </row>
    <row r="302" spans="2:49" x14ac:dyDescent="0.35">
      <c r="B302" s="19" t="s">
        <v>144</v>
      </c>
      <c r="C302" s="20">
        <v>0.33124037985598509</v>
      </c>
      <c r="D302" s="20">
        <v>0.39986688442007651</v>
      </c>
      <c r="E302" s="20">
        <v>0.26583245376120163</v>
      </c>
      <c r="G302" s="20">
        <v>0.1683974099426217</v>
      </c>
      <c r="H302" s="20">
        <v>0.24971290316763081</v>
      </c>
      <c r="I302" s="20">
        <v>0.26297322395826622</v>
      </c>
      <c r="J302" s="20">
        <v>0.35180487986205328</v>
      </c>
      <c r="K302" s="20">
        <v>0.41544697529665381</v>
      </c>
      <c r="L302" s="20">
        <v>0.48754657966235249</v>
      </c>
      <c r="N302" s="20">
        <v>0.42805979885923717</v>
      </c>
      <c r="O302" s="20">
        <v>0.2952738788456194</v>
      </c>
      <c r="P302" s="20">
        <v>0.32530276620465071</v>
      </c>
      <c r="Q302" s="20">
        <v>0.42560474078211391</v>
      </c>
      <c r="R302" s="20">
        <v>0.33968487224486799</v>
      </c>
      <c r="S302" s="20">
        <v>0.30636973596920458</v>
      </c>
      <c r="T302" s="20">
        <v>0.34045442689519151</v>
      </c>
      <c r="U302" s="20">
        <v>0.28259289469487608</v>
      </c>
      <c r="V302" s="20">
        <v>0.29997641753594467</v>
      </c>
      <c r="W302" s="20">
        <v>0.30529076459490773</v>
      </c>
      <c r="X302" s="20">
        <v>0.32693163604809972</v>
      </c>
      <c r="Y302" s="20">
        <v>0.3509252342213825</v>
      </c>
      <c r="AA302" s="20">
        <v>0.3499006473376331</v>
      </c>
      <c r="AB302" s="20">
        <v>0.33026628891102772</v>
      </c>
      <c r="AC302" s="20">
        <v>0.33270053972864999</v>
      </c>
      <c r="AD302" s="20">
        <v>0.31318785430925161</v>
      </c>
      <c r="AF302" s="20">
        <v>0.47414409940443791</v>
      </c>
      <c r="AG302" s="20">
        <v>0.30867420843238957</v>
      </c>
      <c r="AH302" s="20">
        <v>0.24137530411659899</v>
      </c>
      <c r="AI302" s="20">
        <v>0.14093618017430981</v>
      </c>
      <c r="AJ302" s="20">
        <v>0.5149031501318837</v>
      </c>
      <c r="AK302" s="20">
        <v>0.26500935862863551</v>
      </c>
      <c r="AL302" s="20">
        <v>0.1175554872668774</v>
      </c>
      <c r="AM302" s="20">
        <v>0.237305896933348</v>
      </c>
      <c r="AO302" s="20">
        <v>0.46006654299822369</v>
      </c>
      <c r="AP302" s="20">
        <v>0.26536048660040429</v>
      </c>
      <c r="AQ302" s="20">
        <v>0.2115662790850126</v>
      </c>
      <c r="AR302" s="20">
        <v>0.13569532069429299</v>
      </c>
      <c r="AS302" s="20">
        <v>0.50509078261833829</v>
      </c>
      <c r="AT302" s="20">
        <v>0.30520414774754451</v>
      </c>
      <c r="AU302" s="20">
        <v>0.1739995243051726</v>
      </c>
      <c r="AV302" s="20">
        <v>0.2171137229218221</v>
      </c>
      <c r="AW302" s="20">
        <v>0.42462918257610027</v>
      </c>
    </row>
    <row r="303" spans="2:49" x14ac:dyDescent="0.35">
      <c r="B303" s="19" t="s">
        <v>145</v>
      </c>
      <c r="C303" s="20">
        <v>0.31455087774662649</v>
      </c>
      <c r="D303" s="20">
        <v>0.30407873055764922</v>
      </c>
      <c r="E303" s="20">
        <v>0.32657576670031618</v>
      </c>
      <c r="G303" s="20">
        <v>0.2864422551575877</v>
      </c>
      <c r="H303" s="20">
        <v>0.33862298448812461</v>
      </c>
      <c r="I303" s="20">
        <v>0.36078880126865531</v>
      </c>
      <c r="J303" s="20">
        <v>0.33259464556409918</v>
      </c>
      <c r="K303" s="20">
        <v>0.31430445042486921</v>
      </c>
      <c r="L303" s="20">
        <v>0.26184290824053907</v>
      </c>
      <c r="N303" s="20">
        <v>0.29524475067726152</v>
      </c>
      <c r="O303" s="20">
        <v>0.38198789353825929</v>
      </c>
      <c r="P303" s="20">
        <v>0.30499175333211159</v>
      </c>
      <c r="Q303" s="20">
        <v>0.26096348649961532</v>
      </c>
      <c r="R303" s="20">
        <v>0.31618133739605242</v>
      </c>
      <c r="S303" s="20">
        <v>0.30865338162677503</v>
      </c>
      <c r="T303" s="20">
        <v>0.24665106912217111</v>
      </c>
      <c r="U303" s="20">
        <v>0.33033933814822308</v>
      </c>
      <c r="V303" s="20">
        <v>0.32788389222891268</v>
      </c>
      <c r="W303" s="20">
        <v>0.3579469486125938</v>
      </c>
      <c r="X303" s="20">
        <v>0.25745184999148257</v>
      </c>
      <c r="Y303" s="20">
        <v>0.34825087968354018</v>
      </c>
      <c r="AA303" s="20">
        <v>0.36105793600145369</v>
      </c>
      <c r="AB303" s="20">
        <v>0.26227704052368789</v>
      </c>
      <c r="AC303" s="20">
        <v>0.31362924398636782</v>
      </c>
      <c r="AD303" s="20">
        <v>0.31814160106239359</v>
      </c>
      <c r="AF303" s="20">
        <v>0.35294144355931772</v>
      </c>
      <c r="AG303" s="20">
        <v>0.31812692121612812</v>
      </c>
      <c r="AH303" s="20">
        <v>0.29877456930458318</v>
      </c>
      <c r="AI303" s="20">
        <v>0.32315551025443812</v>
      </c>
      <c r="AJ303" s="20">
        <v>0.25895138764817027</v>
      </c>
      <c r="AK303" s="20">
        <v>0.3296879131114378</v>
      </c>
      <c r="AL303" s="20">
        <v>0.21152161803181679</v>
      </c>
      <c r="AM303" s="20">
        <v>0.32301536516513352</v>
      </c>
      <c r="AO303" s="20">
        <v>0.36968645159782559</v>
      </c>
      <c r="AP303" s="20">
        <v>0.34107880370579852</v>
      </c>
      <c r="AQ303" s="20">
        <v>0.31650505037366983</v>
      </c>
      <c r="AR303" s="20">
        <v>0.26590362030490972</v>
      </c>
      <c r="AS303" s="20">
        <v>0.27036210691198842</v>
      </c>
      <c r="AT303" s="20">
        <v>0.27686026642081318</v>
      </c>
      <c r="AU303" s="20">
        <v>0.29819930283323792</v>
      </c>
      <c r="AV303" s="20">
        <v>0.34848507629888109</v>
      </c>
      <c r="AW303" s="20">
        <v>0.27589861643191588</v>
      </c>
    </row>
    <row r="304" spans="2:49" x14ac:dyDescent="0.35">
      <c r="B304" s="19" t="s">
        <v>146</v>
      </c>
      <c r="C304" s="20">
        <v>0.17101043393281379</v>
      </c>
      <c r="D304" s="20">
        <v>0.1429286304717465</v>
      </c>
      <c r="E304" s="20">
        <v>0.19858983336251321</v>
      </c>
      <c r="G304" s="20">
        <v>0.23383624308374809</v>
      </c>
      <c r="H304" s="20">
        <v>0.23502299996549389</v>
      </c>
      <c r="I304" s="20">
        <v>0.18935063427699469</v>
      </c>
      <c r="J304" s="20">
        <v>0.15241491459237669</v>
      </c>
      <c r="K304" s="20">
        <v>0.12581921039713551</v>
      </c>
      <c r="L304" s="20">
        <v>0.10788331874059159</v>
      </c>
      <c r="N304" s="20">
        <v>8.5905960011336269E-2</v>
      </c>
      <c r="O304" s="20">
        <v>0.15569666107170299</v>
      </c>
      <c r="P304" s="20">
        <v>0.14484480378041331</v>
      </c>
      <c r="Q304" s="20">
        <v>0.1514690720491027</v>
      </c>
      <c r="R304" s="20">
        <v>0.15705790835794231</v>
      </c>
      <c r="S304" s="20">
        <v>0.2102832575781042</v>
      </c>
      <c r="T304" s="20">
        <v>0.18460796520363651</v>
      </c>
      <c r="U304" s="20">
        <v>0.2367139810366872</v>
      </c>
      <c r="V304" s="20">
        <v>0.21560713481160321</v>
      </c>
      <c r="W304" s="20">
        <v>0.14746810709080579</v>
      </c>
      <c r="X304" s="20">
        <v>0.20006536602820069</v>
      </c>
      <c r="Y304" s="20">
        <v>0.12919095993351379</v>
      </c>
      <c r="AA304" s="20">
        <v>0.12955818777122929</v>
      </c>
      <c r="AB304" s="20">
        <v>0.17910853396201371</v>
      </c>
      <c r="AC304" s="20">
        <v>0.19893848204592951</v>
      </c>
      <c r="AD304" s="20">
        <v>0.18158260109893559</v>
      </c>
      <c r="AF304" s="20">
        <v>9.2865705890688724E-2</v>
      </c>
      <c r="AG304" s="20">
        <v>0.19292250270272959</v>
      </c>
      <c r="AH304" s="20">
        <v>0.20362485072667</v>
      </c>
      <c r="AI304" s="20">
        <v>0.18667872008971531</v>
      </c>
      <c r="AJ304" s="20">
        <v>0.12711365845129</v>
      </c>
      <c r="AK304" s="20">
        <v>0.1008564957707979</v>
      </c>
      <c r="AL304" s="20">
        <v>0.34012577422892831</v>
      </c>
      <c r="AM304" s="20">
        <v>0.2078661328282215</v>
      </c>
      <c r="AO304" s="20">
        <v>0.1079248971672985</v>
      </c>
      <c r="AP304" s="20">
        <v>0.21468082376752681</v>
      </c>
      <c r="AQ304" s="20">
        <v>0.1950794238170174</v>
      </c>
      <c r="AR304" s="20">
        <v>0.21484447564264339</v>
      </c>
      <c r="AS304" s="20">
        <v>0.11271419309150731</v>
      </c>
      <c r="AT304" s="20">
        <v>0.15446601741662791</v>
      </c>
      <c r="AU304" s="20">
        <v>0.29654669362279928</v>
      </c>
      <c r="AV304" s="20">
        <v>0.19906361811669479</v>
      </c>
      <c r="AW304" s="20">
        <v>0.12042931090311131</v>
      </c>
    </row>
    <row r="305" spans="2:49" x14ac:dyDescent="0.35">
      <c r="B305" s="19" t="s">
        <v>147</v>
      </c>
      <c r="C305" s="20">
        <v>8.1978263825986747E-2</v>
      </c>
      <c r="D305" s="20">
        <v>7.6311921096511026E-2</v>
      </c>
      <c r="E305" s="20">
        <v>8.6560410267230839E-2</v>
      </c>
      <c r="G305" s="20">
        <v>0.13907670086314339</v>
      </c>
      <c r="H305" s="20">
        <v>8.0119111787581826E-2</v>
      </c>
      <c r="I305" s="20">
        <v>8.5514843966577853E-2</v>
      </c>
      <c r="J305" s="20">
        <v>6.9689385411917368E-2</v>
      </c>
      <c r="K305" s="20">
        <v>5.6473798523323709E-2</v>
      </c>
      <c r="L305" s="20">
        <v>6.9819979237468813E-2</v>
      </c>
      <c r="N305" s="20">
        <v>6.5785379846114655E-2</v>
      </c>
      <c r="O305" s="20">
        <v>4.2763113936527097E-2</v>
      </c>
      <c r="P305" s="20">
        <v>0.1082626497812189</v>
      </c>
      <c r="Q305" s="20">
        <v>5.8665902233322527E-2</v>
      </c>
      <c r="R305" s="20">
        <v>9.0324787114587815E-2</v>
      </c>
      <c r="S305" s="20">
        <v>7.8811747623783734E-2</v>
      </c>
      <c r="T305" s="20">
        <v>8.6571726878007738E-2</v>
      </c>
      <c r="U305" s="20">
        <v>8.7316293118953586E-2</v>
      </c>
      <c r="V305" s="20">
        <v>9.7027155257616599E-2</v>
      </c>
      <c r="W305" s="20">
        <v>6.6190470169550153E-2</v>
      </c>
      <c r="X305" s="20">
        <v>8.432298058471159E-2</v>
      </c>
      <c r="Y305" s="20">
        <v>8.8026429723914681E-2</v>
      </c>
      <c r="AA305" s="20">
        <v>7.6597406804305171E-2</v>
      </c>
      <c r="AB305" s="20">
        <v>0.103741970507871</v>
      </c>
      <c r="AC305" s="20">
        <v>6.2234691657634109E-2</v>
      </c>
      <c r="AD305" s="20">
        <v>8.1987793710180779E-2</v>
      </c>
      <c r="AF305" s="20">
        <v>4.5501513587812542E-2</v>
      </c>
      <c r="AG305" s="20">
        <v>8.7437998373573328E-2</v>
      </c>
      <c r="AH305" s="20">
        <v>0.1069258899392172</v>
      </c>
      <c r="AI305" s="20">
        <v>0.15317457309849711</v>
      </c>
      <c r="AJ305" s="20">
        <v>2.884188744651071E-2</v>
      </c>
      <c r="AK305" s="20">
        <v>8.4662657583905898E-2</v>
      </c>
      <c r="AL305" s="20">
        <v>0.13647219826991619</v>
      </c>
      <c r="AM305" s="20">
        <v>0.105867312753085</v>
      </c>
      <c r="AO305" s="20">
        <v>3.076402469589962E-2</v>
      </c>
      <c r="AP305" s="20">
        <v>9.5926684278969318E-2</v>
      </c>
      <c r="AQ305" s="20">
        <v>0.1573763450743805</v>
      </c>
      <c r="AR305" s="20">
        <v>0.14570122061674981</v>
      </c>
      <c r="AS305" s="20">
        <v>4.7089932866675857E-2</v>
      </c>
      <c r="AT305" s="20">
        <v>7.2455988573015745E-2</v>
      </c>
      <c r="AU305" s="20">
        <v>9.3597015137350914E-2</v>
      </c>
      <c r="AV305" s="20">
        <v>7.506336046224911E-2</v>
      </c>
      <c r="AW305" s="20">
        <v>9.0930149483348099E-2</v>
      </c>
    </row>
    <row r="306" spans="2:49" x14ac:dyDescent="0.35">
      <c r="B306" s="19" t="s">
        <v>148</v>
      </c>
      <c r="C306" s="20">
        <v>5.8813684092898028E-2</v>
      </c>
      <c r="D306" s="20">
        <v>5.6186017830575273E-2</v>
      </c>
      <c r="E306" s="20">
        <v>5.9150257844230843E-2</v>
      </c>
      <c r="G306" s="20">
        <v>9.4381061471912636E-2</v>
      </c>
      <c r="H306" s="20">
        <v>5.771478275341034E-2</v>
      </c>
      <c r="I306" s="20">
        <v>4.4771880323080882E-2</v>
      </c>
      <c r="J306" s="20">
        <v>5.1826167699717929E-2</v>
      </c>
      <c r="K306" s="20">
        <v>5.4908181065174783E-2</v>
      </c>
      <c r="L306" s="20">
        <v>5.5711739288036619E-2</v>
      </c>
      <c r="N306" s="20">
        <v>7.0152887365563243E-2</v>
      </c>
      <c r="O306" s="20">
        <v>6.0955854402299968E-2</v>
      </c>
      <c r="P306" s="20">
        <v>7.7559401870902406E-2</v>
      </c>
      <c r="Q306" s="20">
        <v>5.7538142181765208E-2</v>
      </c>
      <c r="R306" s="20">
        <v>3.2755109571866281E-2</v>
      </c>
      <c r="S306" s="20">
        <v>5.8406076361762781E-2</v>
      </c>
      <c r="T306" s="20">
        <v>9.9703491285017848E-2</v>
      </c>
      <c r="U306" s="20">
        <v>3.6405207085737079E-2</v>
      </c>
      <c r="V306" s="20">
        <v>4.0544034002307633E-2</v>
      </c>
      <c r="W306" s="20">
        <v>6.7162057722004259E-2</v>
      </c>
      <c r="X306" s="20">
        <v>8.5436569798395715E-2</v>
      </c>
      <c r="Y306" s="20">
        <v>5.2273426733723732E-2</v>
      </c>
      <c r="AA306" s="20">
        <v>6.2406543139187823E-2</v>
      </c>
      <c r="AB306" s="20">
        <v>7.036729053615548E-2</v>
      </c>
      <c r="AC306" s="20">
        <v>5.5371010091186487E-2</v>
      </c>
      <c r="AD306" s="20">
        <v>4.6364683454180787E-2</v>
      </c>
      <c r="AF306" s="20">
        <v>1.165474325436011E-2</v>
      </c>
      <c r="AG306" s="20">
        <v>6.411269505431258E-2</v>
      </c>
      <c r="AH306" s="20">
        <v>0.1118973358374187</v>
      </c>
      <c r="AI306" s="20">
        <v>0.1585247629575651</v>
      </c>
      <c r="AJ306" s="20">
        <v>5.4183230056803769E-2</v>
      </c>
      <c r="AK306" s="20">
        <v>0.1390634141024378</v>
      </c>
      <c r="AL306" s="20">
        <v>3.1762531152557637E-2</v>
      </c>
      <c r="AM306" s="20">
        <v>3.9296230584926907E-2</v>
      </c>
      <c r="AO306" s="20">
        <v>1.2004987162903401E-2</v>
      </c>
      <c r="AP306" s="20">
        <v>5.7890002893967472E-2</v>
      </c>
      <c r="AQ306" s="20">
        <v>8.3764515518030699E-2</v>
      </c>
      <c r="AR306" s="20">
        <v>0.19620601101340451</v>
      </c>
      <c r="AS306" s="20">
        <v>3.5116693285839093E-2</v>
      </c>
      <c r="AT306" s="20">
        <v>0.11901323949280571</v>
      </c>
      <c r="AU306" s="20">
        <v>3.2304236268848451E-2</v>
      </c>
      <c r="AV306" s="20">
        <v>1.3904738049190171E-2</v>
      </c>
      <c r="AW306" s="20">
        <v>5.6101157619426682E-2</v>
      </c>
    </row>
    <row r="307" spans="2:49" x14ac:dyDescent="0.35">
      <c r="B307" s="19" t="s">
        <v>138</v>
      </c>
      <c r="C307" s="20">
        <v>4.2406360545689803E-2</v>
      </c>
      <c r="D307" s="20">
        <v>2.062781562344156E-2</v>
      </c>
      <c r="E307" s="20">
        <v>6.3291278064507323E-2</v>
      </c>
      <c r="G307" s="20">
        <v>7.786632948098661E-2</v>
      </c>
      <c r="H307" s="20">
        <v>3.8807217837758423E-2</v>
      </c>
      <c r="I307" s="20">
        <v>5.6600616206425071E-2</v>
      </c>
      <c r="J307" s="20">
        <v>4.1670006869835498E-2</v>
      </c>
      <c r="K307" s="20">
        <v>3.3047384292843103E-2</v>
      </c>
      <c r="L307" s="20">
        <v>1.7195474831011411E-2</v>
      </c>
      <c r="N307" s="20">
        <v>5.4851223240487038E-2</v>
      </c>
      <c r="O307" s="20">
        <v>6.332259820559108E-2</v>
      </c>
      <c r="P307" s="20">
        <v>3.9038625030702892E-2</v>
      </c>
      <c r="Q307" s="20">
        <v>4.5758656254080543E-2</v>
      </c>
      <c r="R307" s="20">
        <v>6.3995985314683118E-2</v>
      </c>
      <c r="S307" s="20">
        <v>3.7475800840369437E-2</v>
      </c>
      <c r="T307" s="20">
        <v>4.2011320615975463E-2</v>
      </c>
      <c r="U307" s="20">
        <v>2.663228591552292E-2</v>
      </c>
      <c r="V307" s="20">
        <v>1.896136616361532E-2</v>
      </c>
      <c r="W307" s="20">
        <v>5.594165181013825E-2</v>
      </c>
      <c r="X307" s="20">
        <v>4.5791597549109851E-2</v>
      </c>
      <c r="Y307" s="20">
        <v>3.1333069703925152E-2</v>
      </c>
      <c r="AA307" s="20">
        <v>2.047927894619098E-2</v>
      </c>
      <c r="AB307" s="20">
        <v>5.4238875559244143E-2</v>
      </c>
      <c r="AC307" s="20">
        <v>3.712603249023215E-2</v>
      </c>
      <c r="AD307" s="20">
        <v>5.8735466365057519E-2</v>
      </c>
      <c r="AF307" s="20">
        <v>2.2892494303383151E-2</v>
      </c>
      <c r="AG307" s="20">
        <v>2.8725674220866911E-2</v>
      </c>
      <c r="AH307" s="20">
        <v>3.7402050075511679E-2</v>
      </c>
      <c r="AI307" s="20">
        <v>3.7530253425474891E-2</v>
      </c>
      <c r="AJ307" s="20">
        <v>1.6006686265341508E-2</v>
      </c>
      <c r="AK307" s="20">
        <v>8.0720160802785004E-2</v>
      </c>
      <c r="AL307" s="20">
        <v>0.16256239104990361</v>
      </c>
      <c r="AM307" s="20">
        <v>8.6649061735285096E-2</v>
      </c>
      <c r="AO307" s="20">
        <v>1.9553096377849251E-2</v>
      </c>
      <c r="AP307" s="20">
        <v>2.5063198753333678E-2</v>
      </c>
      <c r="AQ307" s="20">
        <v>3.5708386131889022E-2</v>
      </c>
      <c r="AR307" s="20">
        <v>4.1649351727999613E-2</v>
      </c>
      <c r="AS307" s="20">
        <v>2.962629122565091E-2</v>
      </c>
      <c r="AT307" s="20">
        <v>7.2000340349193018E-2</v>
      </c>
      <c r="AU307" s="20">
        <v>0.10535322783259091</v>
      </c>
      <c r="AV307" s="20">
        <v>0.1463694841511628</v>
      </c>
      <c r="AW307" s="20">
        <v>3.2011582986097818E-2</v>
      </c>
    </row>
    <row r="308" spans="2:49" x14ac:dyDescent="0.35">
      <c r="C308" s="25">
        <f>SUM(C302:C303)</f>
        <v>0.64579125760261158</v>
      </c>
      <c r="AO308" s="25">
        <f t="shared" ref="AO308:AT308" si="7">SUM(AO302:AO303)</f>
        <v>0.82975299459604934</v>
      </c>
      <c r="AP308" s="25">
        <f t="shared" si="7"/>
        <v>0.60643929030620281</v>
      </c>
      <c r="AQ308" s="25">
        <f t="shared" si="7"/>
        <v>0.5280713294586824</v>
      </c>
      <c r="AR308" s="25">
        <f t="shared" si="7"/>
        <v>0.40159894099920268</v>
      </c>
      <c r="AS308" s="25">
        <f>SUM(AS302:AS303)</f>
        <v>0.77545288953032676</v>
      </c>
      <c r="AT308" s="25">
        <f t="shared" si="7"/>
        <v>0.58206441416835775</v>
      </c>
    </row>
    <row r="309" spans="2:49" ht="116" x14ac:dyDescent="0.35">
      <c r="B309" s="17" t="s">
        <v>152</v>
      </c>
    </row>
    <row r="310" spans="2:49" x14ac:dyDescent="0.35">
      <c r="B310" s="18" t="s">
        <v>16</v>
      </c>
    </row>
    <row r="311" spans="2:49" x14ac:dyDescent="0.35">
      <c r="B311" s="19" t="s">
        <v>144</v>
      </c>
      <c r="C311" s="20">
        <v>0.32365130516924329</v>
      </c>
      <c r="D311" s="20">
        <v>0.33171617112835228</v>
      </c>
      <c r="E311" s="20">
        <v>0.31587987678507551</v>
      </c>
      <c r="G311" s="20">
        <v>0.22831172674655131</v>
      </c>
      <c r="H311" s="20">
        <v>0.35742975061595761</v>
      </c>
      <c r="I311" s="20">
        <v>0.3178780579023881</v>
      </c>
      <c r="J311" s="20">
        <v>0.3446504572566812</v>
      </c>
      <c r="K311" s="20">
        <v>0.37519460573400593</v>
      </c>
      <c r="L311" s="20">
        <v>0.31247004917354509</v>
      </c>
      <c r="N311" s="20">
        <v>0.3876718061224067</v>
      </c>
      <c r="O311" s="20">
        <v>0.39026114217594332</v>
      </c>
      <c r="P311" s="20">
        <v>0.35026404358607838</v>
      </c>
      <c r="Q311" s="20">
        <v>0.37418721332020022</v>
      </c>
      <c r="R311" s="20">
        <v>0.34445467696287718</v>
      </c>
      <c r="S311" s="20">
        <v>0.35395054468824722</v>
      </c>
      <c r="T311" s="20">
        <v>0.31862454713686661</v>
      </c>
      <c r="U311" s="20">
        <v>0.27371481468619641</v>
      </c>
      <c r="V311" s="20">
        <v>0.32726257896355221</v>
      </c>
      <c r="W311" s="20">
        <v>0.25234025969732282</v>
      </c>
      <c r="X311" s="20">
        <v>0.35906772430632911</v>
      </c>
      <c r="Y311" s="20">
        <v>0.26744564001838361</v>
      </c>
      <c r="AA311" s="20">
        <v>0.30904782937055247</v>
      </c>
      <c r="AB311" s="20">
        <v>0.33786381011686112</v>
      </c>
      <c r="AC311" s="20">
        <v>0.294885370735051</v>
      </c>
      <c r="AD311" s="20">
        <v>0.34874469663983332</v>
      </c>
      <c r="AF311" s="20">
        <v>0.2172899849319247</v>
      </c>
      <c r="AG311" s="20">
        <v>0.41953251917815942</v>
      </c>
      <c r="AH311" s="20">
        <v>0.32562970697809313</v>
      </c>
      <c r="AI311" s="20">
        <v>0.26892918585466669</v>
      </c>
      <c r="AJ311" s="20">
        <v>0.225911407018004</v>
      </c>
      <c r="AK311" s="20">
        <v>0.45039271769810041</v>
      </c>
      <c r="AL311" s="20">
        <v>0.23905841415741369</v>
      </c>
      <c r="AM311" s="20">
        <v>0.31782785976333322</v>
      </c>
      <c r="AO311" s="20">
        <v>0.2403137748729747</v>
      </c>
      <c r="AP311" s="20">
        <v>0.42632545384740139</v>
      </c>
      <c r="AQ311" s="20">
        <v>0.31578410447325039</v>
      </c>
      <c r="AR311" s="20">
        <v>0.3472748731202166</v>
      </c>
      <c r="AS311" s="20">
        <v>0.26633477752857132</v>
      </c>
      <c r="AT311" s="20">
        <v>0.42110642499415829</v>
      </c>
      <c r="AU311" s="20">
        <v>0.25201554332139781</v>
      </c>
      <c r="AV311" s="20">
        <v>0.25277848951348281</v>
      </c>
      <c r="AW311" s="20">
        <v>0.39135267402740259</v>
      </c>
    </row>
    <row r="312" spans="2:49" x14ac:dyDescent="0.35">
      <c r="B312" s="19" t="s">
        <v>145</v>
      </c>
      <c r="C312" s="20">
        <v>0.32164895522648951</v>
      </c>
      <c r="D312" s="20">
        <v>0.31744705392393741</v>
      </c>
      <c r="E312" s="20">
        <v>0.32613749587854679</v>
      </c>
      <c r="G312" s="20">
        <v>0.35478335975164682</v>
      </c>
      <c r="H312" s="20">
        <v>0.35197132813155763</v>
      </c>
      <c r="I312" s="20">
        <v>0.28911770573109652</v>
      </c>
      <c r="J312" s="20">
        <v>0.32400666337146689</v>
      </c>
      <c r="K312" s="20">
        <v>0.3050267896139699</v>
      </c>
      <c r="L312" s="20">
        <v>0.31062148716923788</v>
      </c>
      <c r="N312" s="20">
        <v>0.31303771502336519</v>
      </c>
      <c r="O312" s="20">
        <v>0.23677180294465039</v>
      </c>
      <c r="P312" s="20">
        <v>0.3516519802561735</v>
      </c>
      <c r="Q312" s="20">
        <v>0.34656987309726989</v>
      </c>
      <c r="R312" s="20">
        <v>0.34655252646270701</v>
      </c>
      <c r="S312" s="20">
        <v>0.30939032646048747</v>
      </c>
      <c r="T312" s="20">
        <v>0.26308708690915072</v>
      </c>
      <c r="U312" s="20">
        <v>0.32921741814032351</v>
      </c>
      <c r="V312" s="20">
        <v>0.34842483428874249</v>
      </c>
      <c r="W312" s="20">
        <v>0.32189873230580252</v>
      </c>
      <c r="X312" s="20">
        <v>0.29723824363115242</v>
      </c>
      <c r="Y312" s="20">
        <v>0.32905362694818091</v>
      </c>
      <c r="AA312" s="20">
        <v>0.3417174071608719</v>
      </c>
      <c r="AB312" s="20">
        <v>0.31975566176217218</v>
      </c>
      <c r="AC312" s="20">
        <v>0.31381204657578948</v>
      </c>
      <c r="AD312" s="20">
        <v>0.30880696922269352</v>
      </c>
      <c r="AF312" s="20">
        <v>0.31738789316713478</v>
      </c>
      <c r="AG312" s="20">
        <v>0.34409208646028949</v>
      </c>
      <c r="AH312" s="20">
        <v>0.31889938807983342</v>
      </c>
      <c r="AI312" s="20">
        <v>0.42127439681777518</v>
      </c>
      <c r="AJ312" s="20">
        <v>0.26384712389461401</v>
      </c>
      <c r="AK312" s="20">
        <v>0.35156666544671761</v>
      </c>
      <c r="AL312" s="20">
        <v>0.27150973765942732</v>
      </c>
      <c r="AM312" s="20">
        <v>0.29965103184934538</v>
      </c>
      <c r="AO312" s="20">
        <v>0.31950744996139741</v>
      </c>
      <c r="AP312" s="20">
        <v>0.35911416746682229</v>
      </c>
      <c r="AQ312" s="20">
        <v>0.36277120224834503</v>
      </c>
      <c r="AR312" s="20">
        <v>0.37175993946709368</v>
      </c>
      <c r="AS312" s="20">
        <v>0.27887276233557851</v>
      </c>
      <c r="AT312" s="20">
        <v>0.34223256385280121</v>
      </c>
      <c r="AU312" s="20">
        <v>0.25285663741087933</v>
      </c>
      <c r="AV312" s="20">
        <v>0.27879160934632619</v>
      </c>
      <c r="AW312" s="20">
        <v>0.27355154990150599</v>
      </c>
    </row>
    <row r="313" spans="2:49" x14ac:dyDescent="0.35">
      <c r="B313" s="19" t="s">
        <v>146</v>
      </c>
      <c r="C313" s="20">
        <v>0.19788296472847081</v>
      </c>
      <c r="D313" s="20">
        <v>0.20542906773916181</v>
      </c>
      <c r="E313" s="20">
        <v>0.19070529963735031</v>
      </c>
      <c r="G313" s="20">
        <v>0.24196863785982481</v>
      </c>
      <c r="H313" s="20">
        <v>0.17554541171613469</v>
      </c>
      <c r="I313" s="20">
        <v>0.22341356117936451</v>
      </c>
      <c r="J313" s="20">
        <v>0.18648642051567779</v>
      </c>
      <c r="K313" s="20">
        <v>0.17608662905854261</v>
      </c>
      <c r="L313" s="20">
        <v>0.1900002826623215</v>
      </c>
      <c r="N313" s="20">
        <v>0.2048423357512078</v>
      </c>
      <c r="O313" s="20">
        <v>0.20047865054141131</v>
      </c>
      <c r="P313" s="20">
        <v>0.13738502319627521</v>
      </c>
      <c r="Q313" s="20">
        <v>0.15495574834015119</v>
      </c>
      <c r="R313" s="20">
        <v>0.17966720739612529</v>
      </c>
      <c r="S313" s="20">
        <v>0.19782012782493641</v>
      </c>
      <c r="T313" s="20">
        <v>0.24066882062887179</v>
      </c>
      <c r="U313" s="20">
        <v>0.19972386540782161</v>
      </c>
      <c r="V313" s="20">
        <v>0.2065156379980333</v>
      </c>
      <c r="W313" s="20">
        <v>0.19607267873337081</v>
      </c>
      <c r="X313" s="20">
        <v>0.19441283323156849</v>
      </c>
      <c r="Y313" s="20">
        <v>0.22232073476695169</v>
      </c>
      <c r="AA313" s="20">
        <v>0.19412764279883021</v>
      </c>
      <c r="AB313" s="20">
        <v>0.18548403449548051</v>
      </c>
      <c r="AC313" s="20">
        <v>0.2379153684515018</v>
      </c>
      <c r="AD313" s="20">
        <v>0.181047944354396</v>
      </c>
      <c r="AF313" s="20">
        <v>0.2455258231955918</v>
      </c>
      <c r="AG313" s="20">
        <v>0.16948317758177869</v>
      </c>
      <c r="AH313" s="20">
        <v>0.18759981806140519</v>
      </c>
      <c r="AI313" s="20">
        <v>0.16225352271890289</v>
      </c>
      <c r="AJ313" s="20">
        <v>0.29335227404880521</v>
      </c>
      <c r="AK313" s="20">
        <v>7.9558516040271143E-2</v>
      </c>
      <c r="AL313" s="20">
        <v>0.17299610906487539</v>
      </c>
      <c r="AM313" s="20">
        <v>0.17483953588984719</v>
      </c>
      <c r="AO313" s="20">
        <v>0.24162275990108331</v>
      </c>
      <c r="AP313" s="20">
        <v>0.1604660580716723</v>
      </c>
      <c r="AQ313" s="20">
        <v>0.20201858917108831</v>
      </c>
      <c r="AR313" s="20">
        <v>0.16897541631276139</v>
      </c>
      <c r="AS313" s="20">
        <v>0.23231075480431571</v>
      </c>
      <c r="AT313" s="20">
        <v>0.1184163919828462</v>
      </c>
      <c r="AU313" s="20">
        <v>0.20553347240205511</v>
      </c>
      <c r="AV313" s="20">
        <v>0.2093587488254692</v>
      </c>
      <c r="AW313" s="20">
        <v>0.17949063160919479</v>
      </c>
    </row>
    <row r="314" spans="2:49" x14ac:dyDescent="0.35">
      <c r="B314" s="19" t="s">
        <v>147</v>
      </c>
      <c r="C314" s="20">
        <v>7.3452756330790833E-2</v>
      </c>
      <c r="D314" s="20">
        <v>6.5397552940710313E-2</v>
      </c>
      <c r="E314" s="20">
        <v>8.1759033039523948E-2</v>
      </c>
      <c r="G314" s="20">
        <v>8.3935602772563719E-2</v>
      </c>
      <c r="H314" s="20">
        <v>4.888753516829792E-2</v>
      </c>
      <c r="I314" s="20">
        <v>7.0360232143930765E-2</v>
      </c>
      <c r="J314" s="20">
        <v>6.1387417431242562E-2</v>
      </c>
      <c r="K314" s="20">
        <v>7.7466056603896855E-2</v>
      </c>
      <c r="L314" s="20">
        <v>9.5990378795199144E-2</v>
      </c>
      <c r="N314" s="20">
        <v>3.4478625377137681E-2</v>
      </c>
      <c r="O314" s="20">
        <v>4.6675167249010517E-2</v>
      </c>
      <c r="P314" s="20">
        <v>7.715133310587538E-2</v>
      </c>
      <c r="Q314" s="20">
        <v>7.8961832918388333E-2</v>
      </c>
      <c r="R314" s="20">
        <v>6.5159137511472801E-2</v>
      </c>
      <c r="S314" s="20">
        <v>8.9827220036788613E-2</v>
      </c>
      <c r="T314" s="20">
        <v>7.7148847659247025E-2</v>
      </c>
      <c r="U314" s="20">
        <v>8.5304812257955928E-2</v>
      </c>
      <c r="V314" s="20">
        <v>5.5996520937919569E-2</v>
      </c>
      <c r="W314" s="20">
        <v>7.5001047608392074E-2</v>
      </c>
      <c r="X314" s="20">
        <v>7.7548917482884089E-2</v>
      </c>
      <c r="Y314" s="20">
        <v>0.11906339792699321</v>
      </c>
      <c r="AA314" s="20">
        <v>8.5924406387878779E-2</v>
      </c>
      <c r="AB314" s="20">
        <v>7.2244846169106439E-2</v>
      </c>
      <c r="AC314" s="20">
        <v>7.1748102369523531E-2</v>
      </c>
      <c r="AD314" s="20">
        <v>6.1939888613799017E-2</v>
      </c>
      <c r="AF314" s="20">
        <v>9.5648567343403837E-2</v>
      </c>
      <c r="AG314" s="20">
        <v>3.3615447597678171E-2</v>
      </c>
      <c r="AH314" s="20">
        <v>9.7940097835040624E-2</v>
      </c>
      <c r="AI314" s="20">
        <v>0.11910276864184589</v>
      </c>
      <c r="AJ314" s="20">
        <v>0.1070561008899828</v>
      </c>
      <c r="AK314" s="20">
        <v>3.6740948065307782E-2</v>
      </c>
      <c r="AL314" s="20">
        <v>9.7891041620581168E-2</v>
      </c>
      <c r="AM314" s="20">
        <v>8.3178973533891101E-2</v>
      </c>
      <c r="AO314" s="20">
        <v>9.8445026148548678E-2</v>
      </c>
      <c r="AP314" s="20">
        <v>2.4076207116234191E-2</v>
      </c>
      <c r="AQ314" s="20">
        <v>7.5942035999465099E-2</v>
      </c>
      <c r="AR314" s="20">
        <v>6.7280599397141316E-2</v>
      </c>
      <c r="AS314" s="20">
        <v>0.1133121151326909</v>
      </c>
      <c r="AT314" s="20">
        <v>3.1443635117919602E-2</v>
      </c>
      <c r="AU314" s="20">
        <v>9.4401808112010474E-2</v>
      </c>
      <c r="AV314" s="20">
        <v>8.1391408695101503E-2</v>
      </c>
      <c r="AW314" s="20">
        <v>7.9515574713178605E-2</v>
      </c>
    </row>
    <row r="315" spans="2:49" x14ac:dyDescent="0.35">
      <c r="B315" s="19" t="s">
        <v>148</v>
      </c>
      <c r="C315" s="20">
        <v>5.1873464357800027E-2</v>
      </c>
      <c r="D315" s="20">
        <v>5.7815073030566939E-2</v>
      </c>
      <c r="E315" s="20">
        <v>4.634036709977727E-2</v>
      </c>
      <c r="G315" s="20">
        <v>3.3531402277948402E-2</v>
      </c>
      <c r="H315" s="20">
        <v>3.4417730139661457E-2</v>
      </c>
      <c r="I315" s="20">
        <v>4.8601964613765779E-2</v>
      </c>
      <c r="J315" s="20">
        <v>5.5284490483277549E-2</v>
      </c>
      <c r="K315" s="20">
        <v>5.9929598371781717E-2</v>
      </c>
      <c r="L315" s="20">
        <v>7.2711772395912991E-2</v>
      </c>
      <c r="N315" s="20">
        <v>2.246712939576816E-2</v>
      </c>
      <c r="O315" s="20">
        <v>6.2438467857055431E-2</v>
      </c>
      <c r="P315" s="20">
        <v>5.5407867733542761E-2</v>
      </c>
      <c r="Q315" s="20">
        <v>2.1867088849583601E-2</v>
      </c>
      <c r="R315" s="20">
        <v>2.099718003163072E-2</v>
      </c>
      <c r="S315" s="20">
        <v>4.2542556803537503E-2</v>
      </c>
      <c r="T315" s="20">
        <v>5.1873841831414393E-2</v>
      </c>
      <c r="U315" s="20">
        <v>8.9958842031992128E-2</v>
      </c>
      <c r="V315" s="20">
        <v>4.6003979376435612E-2</v>
      </c>
      <c r="W315" s="20">
        <v>9.6132496491578415E-2</v>
      </c>
      <c r="X315" s="20">
        <v>5.0703387200002933E-2</v>
      </c>
      <c r="Y315" s="20">
        <v>4.330116383498387E-2</v>
      </c>
      <c r="AA315" s="20">
        <v>5.1299864065190152E-2</v>
      </c>
      <c r="AB315" s="20">
        <v>4.9414828751724427E-2</v>
      </c>
      <c r="AC315" s="20">
        <v>5.5438072131636013E-2</v>
      </c>
      <c r="AD315" s="20">
        <v>5.2287714498342228E-2</v>
      </c>
      <c r="AF315" s="20">
        <v>0.1064797033192757</v>
      </c>
      <c r="AG315" s="20">
        <v>2.0539316265408381E-2</v>
      </c>
      <c r="AH315" s="20">
        <v>5.4419429769756653E-2</v>
      </c>
      <c r="AI315" s="20">
        <v>1.9862757514761391E-2</v>
      </c>
      <c r="AJ315" s="20">
        <v>8.5481256384147275E-2</v>
      </c>
      <c r="AK315" s="20">
        <v>0</v>
      </c>
      <c r="AL315" s="20">
        <v>2.8870016341881129E-2</v>
      </c>
      <c r="AM315" s="20">
        <v>5.4212080684646509E-2</v>
      </c>
      <c r="AO315" s="20">
        <v>9.0646855895088418E-2</v>
      </c>
      <c r="AP315" s="20">
        <v>1.7738130222656971E-2</v>
      </c>
      <c r="AQ315" s="20">
        <v>2.8939004510827551E-2</v>
      </c>
      <c r="AR315" s="20">
        <v>2.1491288142829058E-2</v>
      </c>
      <c r="AS315" s="20">
        <v>8.4522252149694055E-2</v>
      </c>
      <c r="AT315" s="20">
        <v>1.6199266903052699E-2</v>
      </c>
      <c r="AU315" s="20">
        <v>8.4395149442749673E-2</v>
      </c>
      <c r="AV315" s="20">
        <v>4.8063230027103832E-2</v>
      </c>
      <c r="AW315" s="20">
        <v>5.6457547732967218E-2</v>
      </c>
    </row>
    <row r="316" spans="2:49" x14ac:dyDescent="0.35">
      <c r="B316" s="19" t="s">
        <v>138</v>
      </c>
      <c r="C316" s="20">
        <v>3.1490554187205581E-2</v>
      </c>
      <c r="D316" s="20">
        <v>2.219508123727116E-2</v>
      </c>
      <c r="E316" s="20">
        <v>3.9177927559726107E-2</v>
      </c>
      <c r="G316" s="20">
        <v>5.7469270591465053E-2</v>
      </c>
      <c r="H316" s="20">
        <v>3.1748244228390572E-2</v>
      </c>
      <c r="I316" s="20">
        <v>5.0628478429454352E-2</v>
      </c>
      <c r="J316" s="20">
        <v>2.8184550941654011E-2</v>
      </c>
      <c r="K316" s="20">
        <v>6.296320617803163E-3</v>
      </c>
      <c r="L316" s="20">
        <v>1.820602980378341E-2</v>
      </c>
      <c r="N316" s="20">
        <v>3.7502388330114378E-2</v>
      </c>
      <c r="O316" s="20">
        <v>6.3374769231929085E-2</v>
      </c>
      <c r="P316" s="20">
        <v>2.8139752122054461E-2</v>
      </c>
      <c r="Q316" s="20">
        <v>2.3458243474406681E-2</v>
      </c>
      <c r="R316" s="20">
        <v>4.3169271635186947E-2</v>
      </c>
      <c r="S316" s="20">
        <v>6.4692241860026898E-3</v>
      </c>
      <c r="T316" s="20">
        <v>4.8596855834449573E-2</v>
      </c>
      <c r="U316" s="20">
        <v>2.2080247475710361E-2</v>
      </c>
      <c r="V316" s="20">
        <v>1.5796448435316919E-2</v>
      </c>
      <c r="W316" s="20">
        <v>5.8554785163533518E-2</v>
      </c>
      <c r="X316" s="20">
        <v>2.1028894148063151E-2</v>
      </c>
      <c r="Y316" s="20">
        <v>1.8815436504506761E-2</v>
      </c>
      <c r="AA316" s="20">
        <v>1.788285021667662E-2</v>
      </c>
      <c r="AB316" s="20">
        <v>3.5236818704655198E-2</v>
      </c>
      <c r="AC316" s="20">
        <v>2.6201039736498049E-2</v>
      </c>
      <c r="AD316" s="20">
        <v>4.7172786670935891E-2</v>
      </c>
      <c r="AF316" s="20">
        <v>1.7668028042669329E-2</v>
      </c>
      <c r="AG316" s="20">
        <v>1.273745291668597E-2</v>
      </c>
      <c r="AH316" s="20">
        <v>1.551155927587082E-2</v>
      </c>
      <c r="AI316" s="20">
        <v>8.5773684520481768E-3</v>
      </c>
      <c r="AJ316" s="20">
        <v>2.435183776444666E-2</v>
      </c>
      <c r="AK316" s="20">
        <v>8.1741152749603141E-2</v>
      </c>
      <c r="AL316" s="20">
        <v>0.1896746811558212</v>
      </c>
      <c r="AM316" s="20">
        <v>7.0290518278936509E-2</v>
      </c>
      <c r="AO316" s="20">
        <v>9.4641332209075054E-3</v>
      </c>
      <c r="AP316" s="20">
        <v>1.227998327521281E-2</v>
      </c>
      <c r="AQ316" s="20">
        <v>1.454506359702375E-2</v>
      </c>
      <c r="AR316" s="20">
        <v>2.321788355995796E-2</v>
      </c>
      <c r="AS316" s="20">
        <v>2.4647338049149491E-2</v>
      </c>
      <c r="AT316" s="20">
        <v>7.0601717149222018E-2</v>
      </c>
      <c r="AU316" s="20">
        <v>0.1107973893109077</v>
      </c>
      <c r="AV316" s="20">
        <v>0.12961651359251641</v>
      </c>
      <c r="AW316" s="20">
        <v>1.9632022015750782E-2</v>
      </c>
    </row>
    <row r="317" spans="2:49" x14ac:dyDescent="0.35">
      <c r="AO317" s="25">
        <f t="shared" ref="AO317:AT317" si="8">SUM(AO311:AO312)</f>
        <v>0.55982122483437213</v>
      </c>
      <c r="AP317" s="25">
        <f t="shared" si="8"/>
        <v>0.78543962131422362</v>
      </c>
      <c r="AQ317" s="25">
        <f t="shared" si="8"/>
        <v>0.67855530672159547</v>
      </c>
      <c r="AR317" s="25">
        <f t="shared" si="8"/>
        <v>0.71903481258731028</v>
      </c>
      <c r="AS317" s="25">
        <f>SUM(AS311:AS312)</f>
        <v>0.54520753986414983</v>
      </c>
      <c r="AT317" s="25">
        <f t="shared" si="8"/>
        <v>0.7633389888469595</v>
      </c>
    </row>
    <row r="318" spans="2:49" ht="101.5" x14ac:dyDescent="0.35">
      <c r="B318" s="17" t="s">
        <v>153</v>
      </c>
    </row>
    <row r="319" spans="2:49" x14ac:dyDescent="0.35">
      <c r="B319" s="18" t="s">
        <v>16</v>
      </c>
    </row>
    <row r="320" spans="2:49" ht="43.5" x14ac:dyDescent="0.35">
      <c r="B320" s="19" t="s">
        <v>154</v>
      </c>
      <c r="C320" s="20">
        <v>0.44575931188646989</v>
      </c>
      <c r="D320" s="20">
        <v>0.43112277909872931</v>
      </c>
      <c r="E320" s="20">
        <v>0.46092158492409652</v>
      </c>
      <c r="G320" s="20">
        <v>0.60149266123708234</v>
      </c>
      <c r="H320" s="20">
        <v>0.58453630981352811</v>
      </c>
      <c r="I320" s="20">
        <v>0.46398493598230173</v>
      </c>
      <c r="J320" s="20">
        <v>0.45195412187454398</v>
      </c>
      <c r="K320" s="20">
        <v>0.3795471660823993</v>
      </c>
      <c r="L320" s="20">
        <v>0.2543850944232815</v>
      </c>
      <c r="N320" s="20">
        <v>0.3521026073544648</v>
      </c>
      <c r="O320" s="20">
        <v>0.36546719075999301</v>
      </c>
      <c r="P320" s="20">
        <v>0.45959600763968239</v>
      </c>
      <c r="Q320" s="20">
        <v>0.49318579226695008</v>
      </c>
      <c r="R320" s="20">
        <v>0.50445997964258849</v>
      </c>
      <c r="S320" s="20">
        <v>0.44065532270254909</v>
      </c>
      <c r="T320" s="20">
        <v>0.4496142531063107</v>
      </c>
      <c r="U320" s="20">
        <v>0.4196968090584412</v>
      </c>
      <c r="V320" s="20">
        <v>0.54491279484111055</v>
      </c>
      <c r="W320" s="20">
        <v>0.39019830667360422</v>
      </c>
      <c r="X320" s="20">
        <v>0.46053345892295272</v>
      </c>
      <c r="Y320" s="20">
        <v>0.40589023482833031</v>
      </c>
      <c r="AA320" s="20">
        <v>0.46625784445079099</v>
      </c>
      <c r="AB320" s="20">
        <v>0.4468970524375393</v>
      </c>
      <c r="AC320" s="20">
        <v>0.44763934296948898</v>
      </c>
      <c r="AD320" s="20">
        <v>0.42045390094684848</v>
      </c>
      <c r="AF320" s="20">
        <v>0.30051622678578932</v>
      </c>
      <c r="AG320" s="20">
        <v>0.57597704824211982</v>
      </c>
      <c r="AH320" s="20">
        <v>0.40552790743551059</v>
      </c>
      <c r="AI320" s="20">
        <v>0.55157384167589929</v>
      </c>
      <c r="AJ320" s="20">
        <v>0.29550517302021301</v>
      </c>
      <c r="AK320" s="20">
        <v>0.37121157180337849</v>
      </c>
      <c r="AL320" s="20">
        <v>0.39328631444476031</v>
      </c>
      <c r="AM320" s="20">
        <v>0.44514865698733208</v>
      </c>
      <c r="AO320" s="20">
        <v>0.34777010256855079</v>
      </c>
      <c r="AP320" s="20">
        <v>0.6588293339286545</v>
      </c>
      <c r="AQ320" s="20">
        <v>0.46376614247992032</v>
      </c>
      <c r="AR320" s="20">
        <v>0.56922551929503185</v>
      </c>
      <c r="AS320" s="20">
        <v>0.28675003759307949</v>
      </c>
      <c r="AT320" s="20">
        <v>0.40181030807029228</v>
      </c>
      <c r="AU320" s="20">
        <v>0.34877849907868719</v>
      </c>
      <c r="AV320" s="20">
        <v>0.33175684349857548</v>
      </c>
      <c r="AW320" s="20">
        <v>0.36479004127484321</v>
      </c>
    </row>
    <row r="321" spans="2:49" ht="43.5" x14ac:dyDescent="0.35">
      <c r="B321" s="19" t="s">
        <v>155</v>
      </c>
      <c r="C321" s="20">
        <v>0.50201587999351405</v>
      </c>
      <c r="D321" s="20">
        <v>0.52626205863565922</v>
      </c>
      <c r="E321" s="20">
        <v>0.47714262686622638</v>
      </c>
      <c r="G321" s="20">
        <v>0.29250579297313778</v>
      </c>
      <c r="H321" s="20">
        <v>0.36473398243368138</v>
      </c>
      <c r="I321" s="20">
        <v>0.46687505351991587</v>
      </c>
      <c r="J321" s="20">
        <v>0.52089357940114189</v>
      </c>
      <c r="K321" s="20">
        <v>0.58032336805456886</v>
      </c>
      <c r="L321" s="20">
        <v>0.71320115675900797</v>
      </c>
      <c r="N321" s="20">
        <v>0.60135886011440964</v>
      </c>
      <c r="O321" s="20">
        <v>0.60660139932242985</v>
      </c>
      <c r="P321" s="20">
        <v>0.51070915644574932</v>
      </c>
      <c r="Q321" s="20">
        <v>0.45877015100871538</v>
      </c>
      <c r="R321" s="20">
        <v>0.46294992688071868</v>
      </c>
      <c r="S321" s="20">
        <v>0.49542974971814779</v>
      </c>
      <c r="T321" s="20">
        <v>0.50779186390762077</v>
      </c>
      <c r="U321" s="20">
        <v>0.50057188825219667</v>
      </c>
      <c r="V321" s="20">
        <v>0.3848531350225135</v>
      </c>
      <c r="W321" s="20">
        <v>0.55465967624562329</v>
      </c>
      <c r="X321" s="20">
        <v>0.49463523003076809</v>
      </c>
      <c r="Y321" s="20">
        <v>0.54565985443228215</v>
      </c>
      <c r="AA321" s="20">
        <v>0.49158666978526311</v>
      </c>
      <c r="AB321" s="20">
        <v>0.50172598903726906</v>
      </c>
      <c r="AC321" s="20">
        <v>0.49610252854358228</v>
      </c>
      <c r="AD321" s="20">
        <v>0.51873380565544847</v>
      </c>
      <c r="AF321" s="20">
        <v>0.66176025267092897</v>
      </c>
      <c r="AG321" s="20">
        <v>0.38211826994236742</v>
      </c>
      <c r="AH321" s="20">
        <v>0.54768652627843228</v>
      </c>
      <c r="AI321" s="20">
        <v>0.42869663498257149</v>
      </c>
      <c r="AJ321" s="20">
        <v>0.6962854188796922</v>
      </c>
      <c r="AK321" s="20">
        <v>0.61088106081891824</v>
      </c>
      <c r="AL321" s="20">
        <v>0.32355397401108688</v>
      </c>
      <c r="AM321" s="20">
        <v>0.44907038025588181</v>
      </c>
      <c r="AO321" s="20">
        <v>0.61211841026627634</v>
      </c>
      <c r="AP321" s="20">
        <v>0.2988942586469317</v>
      </c>
      <c r="AQ321" s="20">
        <v>0.48753379924681428</v>
      </c>
      <c r="AR321" s="20">
        <v>0.37447198728355652</v>
      </c>
      <c r="AS321" s="20">
        <v>0.68721144486828944</v>
      </c>
      <c r="AT321" s="20">
        <v>0.55027837255346912</v>
      </c>
      <c r="AU321" s="20">
        <v>0.4606815629222164</v>
      </c>
      <c r="AV321" s="20">
        <v>0.56144509294524458</v>
      </c>
      <c r="AW321" s="20">
        <v>0.59514550800115396</v>
      </c>
    </row>
    <row r="322" spans="2:49" x14ac:dyDescent="0.35">
      <c r="B322" s="19" t="s">
        <v>86</v>
      </c>
      <c r="C322" s="20">
        <v>5.2224808120016113E-2</v>
      </c>
      <c r="D322" s="20">
        <v>4.2615162265611413E-2</v>
      </c>
      <c r="E322" s="20">
        <v>6.1935788209676948E-2</v>
      </c>
      <c r="G322" s="20">
        <v>0.1060015457897798</v>
      </c>
      <c r="H322" s="20">
        <v>5.0729707752790419E-2</v>
      </c>
      <c r="I322" s="20">
        <v>6.9140010497782317E-2</v>
      </c>
      <c r="J322" s="20">
        <v>2.7152298724314201E-2</v>
      </c>
      <c r="K322" s="20">
        <v>4.0129465863032017E-2</v>
      </c>
      <c r="L322" s="20">
        <v>3.2413748817710523E-2</v>
      </c>
      <c r="N322" s="20">
        <v>4.6538532531125533E-2</v>
      </c>
      <c r="O322" s="20">
        <v>2.7931409917576939E-2</v>
      </c>
      <c r="P322" s="20">
        <v>2.9694835914568E-2</v>
      </c>
      <c r="Q322" s="20">
        <v>4.8044056724334552E-2</v>
      </c>
      <c r="R322" s="20">
        <v>3.2590093476692887E-2</v>
      </c>
      <c r="S322" s="20">
        <v>6.3914927579302908E-2</v>
      </c>
      <c r="T322" s="20">
        <v>4.2593882986068622E-2</v>
      </c>
      <c r="U322" s="20">
        <v>7.9731302689362224E-2</v>
      </c>
      <c r="V322" s="20">
        <v>7.0234070136376087E-2</v>
      </c>
      <c r="W322" s="20">
        <v>5.5142017080772522E-2</v>
      </c>
      <c r="X322" s="20">
        <v>4.4831311046279257E-2</v>
      </c>
      <c r="Y322" s="20">
        <v>4.8449910739387467E-2</v>
      </c>
      <c r="AA322" s="20">
        <v>4.2155485763946003E-2</v>
      </c>
      <c r="AB322" s="20">
        <v>5.1376958525191509E-2</v>
      </c>
      <c r="AC322" s="20">
        <v>5.6258128486928717E-2</v>
      </c>
      <c r="AD322" s="20">
        <v>6.0812293397703138E-2</v>
      </c>
      <c r="AF322" s="20">
        <v>3.7723520543281652E-2</v>
      </c>
      <c r="AG322" s="20">
        <v>4.1904681815512913E-2</v>
      </c>
      <c r="AH322" s="20">
        <v>4.6785566286057102E-2</v>
      </c>
      <c r="AI322" s="20">
        <v>1.9729523341529519E-2</v>
      </c>
      <c r="AJ322" s="20">
        <v>8.2094081000947446E-3</v>
      </c>
      <c r="AK322" s="20">
        <v>1.790736737770315E-2</v>
      </c>
      <c r="AL322" s="20">
        <v>0.2831597115441527</v>
      </c>
      <c r="AM322" s="20">
        <v>0.1057809627567861</v>
      </c>
      <c r="AO322" s="20">
        <v>4.0111487165172897E-2</v>
      </c>
      <c r="AP322" s="20">
        <v>4.2276407424413742E-2</v>
      </c>
      <c r="AQ322" s="20">
        <v>4.8700058273265449E-2</v>
      </c>
      <c r="AR322" s="20">
        <v>5.6302493421411817E-2</v>
      </c>
      <c r="AS322" s="20">
        <v>2.603851753863097E-2</v>
      </c>
      <c r="AT322" s="20">
        <v>4.7911319376238527E-2</v>
      </c>
      <c r="AU322" s="20">
        <v>0.19053993799909641</v>
      </c>
      <c r="AV322" s="20">
        <v>0.1067980635561801</v>
      </c>
      <c r="AW322" s="20">
        <v>4.0064450724002922E-2</v>
      </c>
    </row>
    <row r="324" spans="2:49" ht="101.5" x14ac:dyDescent="0.35">
      <c r="B324" s="17" t="s">
        <v>156</v>
      </c>
    </row>
    <row r="325" spans="2:49" x14ac:dyDescent="0.35">
      <c r="B325" s="18" t="s">
        <v>16</v>
      </c>
    </row>
    <row r="326" spans="2:49" ht="43.5" x14ac:dyDescent="0.35">
      <c r="B326" s="19" t="s">
        <v>157</v>
      </c>
      <c r="C326" s="20">
        <v>0.38574667215523623</v>
      </c>
      <c r="D326" s="20">
        <v>0.4094815069849419</v>
      </c>
      <c r="E326" s="20">
        <v>0.36296440104763589</v>
      </c>
      <c r="G326" s="20">
        <v>0.48347709000397687</v>
      </c>
      <c r="H326" s="20">
        <v>0.55279837892150696</v>
      </c>
      <c r="I326" s="20">
        <v>0.43215629015153878</v>
      </c>
      <c r="J326" s="20">
        <v>0.35315766885027799</v>
      </c>
      <c r="K326" s="20">
        <v>0.3035018146648184</v>
      </c>
      <c r="L326" s="20">
        <v>0.229232047864244</v>
      </c>
      <c r="N326" s="20">
        <v>0.37669964058241218</v>
      </c>
      <c r="O326" s="20">
        <v>0.31207466974128911</v>
      </c>
      <c r="P326" s="20">
        <v>0.34180130535512371</v>
      </c>
      <c r="Q326" s="20">
        <v>0.39329472224508549</v>
      </c>
      <c r="R326" s="20">
        <v>0.40237461195559271</v>
      </c>
      <c r="S326" s="20">
        <v>0.32770837304946621</v>
      </c>
      <c r="T326" s="20">
        <v>0.41970784806498351</v>
      </c>
      <c r="U326" s="20">
        <v>0.44110863960930419</v>
      </c>
      <c r="V326" s="20">
        <v>0.45880206162333942</v>
      </c>
      <c r="W326" s="20">
        <v>0.31133083785223692</v>
      </c>
      <c r="X326" s="20">
        <v>0.40266795128390021</v>
      </c>
      <c r="Y326" s="20">
        <v>0.36872699185733437</v>
      </c>
      <c r="AA326" s="20">
        <v>0.42116580211233789</v>
      </c>
      <c r="AB326" s="20">
        <v>0.37860754267685282</v>
      </c>
      <c r="AC326" s="20">
        <v>0.40222312768277901</v>
      </c>
      <c r="AD326" s="20">
        <v>0.34073544307910131</v>
      </c>
      <c r="AF326" s="20">
        <v>0.23176233836934901</v>
      </c>
      <c r="AG326" s="20">
        <v>0.56947228308692999</v>
      </c>
      <c r="AH326" s="20">
        <v>0.32819007217745361</v>
      </c>
      <c r="AI326" s="20">
        <v>0.39735745085046348</v>
      </c>
      <c r="AJ326" s="20">
        <v>0.23068606744672421</v>
      </c>
      <c r="AK326" s="20">
        <v>0.44079808664343401</v>
      </c>
      <c r="AL326" s="20">
        <v>0.22881914188275229</v>
      </c>
      <c r="AM326" s="20">
        <v>0.32635990687489219</v>
      </c>
      <c r="AO326" s="20">
        <v>0.26950278322218502</v>
      </c>
      <c r="AP326" s="20">
        <v>0.66801785028441762</v>
      </c>
      <c r="AQ326" s="20">
        <v>0.38717665954854319</v>
      </c>
      <c r="AR326" s="20">
        <v>0.47219329818793948</v>
      </c>
      <c r="AS326" s="20">
        <v>0.2190535351243395</v>
      </c>
      <c r="AT326" s="20">
        <v>0.43019103067361508</v>
      </c>
      <c r="AU326" s="20">
        <v>0.1709321865333526</v>
      </c>
      <c r="AV326" s="20">
        <v>0.23409480005723601</v>
      </c>
      <c r="AW326" s="20">
        <v>0.24518897611861251</v>
      </c>
    </row>
    <row r="327" spans="2:49" ht="43.5" x14ac:dyDescent="0.35">
      <c r="B327" s="19" t="s">
        <v>158</v>
      </c>
      <c r="C327" s="20">
        <v>0.45986714312603261</v>
      </c>
      <c r="D327" s="20">
        <v>0.45855264189110712</v>
      </c>
      <c r="E327" s="20">
        <v>0.45981049103166199</v>
      </c>
      <c r="G327" s="20">
        <v>0.34726137042888661</v>
      </c>
      <c r="H327" s="20">
        <v>0.34478621310359109</v>
      </c>
      <c r="I327" s="20">
        <v>0.42302544213091758</v>
      </c>
      <c r="J327" s="20">
        <v>0.47764393620709611</v>
      </c>
      <c r="K327" s="20">
        <v>0.53245796699775561</v>
      </c>
      <c r="L327" s="20">
        <v>0.59473356156725998</v>
      </c>
      <c r="N327" s="20">
        <v>0.49433164460672052</v>
      </c>
      <c r="O327" s="20">
        <v>0.51487893721500166</v>
      </c>
      <c r="P327" s="20">
        <v>0.55071936489199458</v>
      </c>
      <c r="Q327" s="20">
        <v>0.46709809032192462</v>
      </c>
      <c r="R327" s="20">
        <v>0.41059597891701821</v>
      </c>
      <c r="S327" s="20">
        <v>0.4601294014605195</v>
      </c>
      <c r="T327" s="20">
        <v>0.44888215733213349</v>
      </c>
      <c r="U327" s="20">
        <v>0.41287639637156143</v>
      </c>
      <c r="V327" s="20">
        <v>0.41880681111800672</v>
      </c>
      <c r="W327" s="20">
        <v>0.51108981163795131</v>
      </c>
      <c r="X327" s="20">
        <v>0.4579575153196514</v>
      </c>
      <c r="Y327" s="20">
        <v>0.46018578374970082</v>
      </c>
      <c r="AA327" s="20">
        <v>0.44850934475644888</v>
      </c>
      <c r="AB327" s="20">
        <v>0.44024412115356037</v>
      </c>
      <c r="AC327" s="20">
        <v>0.48305508025312738</v>
      </c>
      <c r="AD327" s="20">
        <v>0.47072763344759577</v>
      </c>
      <c r="AF327" s="20">
        <v>0.64123380162471855</v>
      </c>
      <c r="AG327" s="20">
        <v>0.29194836061031693</v>
      </c>
      <c r="AH327" s="20">
        <v>0.48920025981859522</v>
      </c>
      <c r="AI327" s="20">
        <v>0.44537150439195899</v>
      </c>
      <c r="AJ327" s="20">
        <v>0.69415983646861801</v>
      </c>
      <c r="AK327" s="20">
        <v>0.46047590778838671</v>
      </c>
      <c r="AL327" s="20">
        <v>0.40610740824858071</v>
      </c>
      <c r="AM327" s="20">
        <v>0.43809078726695638</v>
      </c>
      <c r="AO327" s="20">
        <v>0.59985577600284057</v>
      </c>
      <c r="AP327" s="20">
        <v>0.18779817704261631</v>
      </c>
      <c r="AQ327" s="20">
        <v>0.46261220882510562</v>
      </c>
      <c r="AR327" s="20">
        <v>0.39015482691808678</v>
      </c>
      <c r="AS327" s="20">
        <v>0.68685838976323244</v>
      </c>
      <c r="AT327" s="20">
        <v>0.41316767154850292</v>
      </c>
      <c r="AU327" s="20">
        <v>0.51242220347599521</v>
      </c>
      <c r="AV327" s="20">
        <v>0.46283431270114023</v>
      </c>
      <c r="AW327" s="20">
        <v>0.54855831456559678</v>
      </c>
    </row>
    <row r="328" spans="2:49" x14ac:dyDescent="0.35">
      <c r="B328" s="19" t="s">
        <v>86</v>
      </c>
      <c r="C328" s="20">
        <v>0.1543861847187312</v>
      </c>
      <c r="D328" s="20">
        <v>0.13196585112395101</v>
      </c>
      <c r="E328" s="20">
        <v>0.17722510792070201</v>
      </c>
      <c r="G328" s="20">
        <v>0.16926153956713669</v>
      </c>
      <c r="H328" s="20">
        <v>0.1024154079749019</v>
      </c>
      <c r="I328" s="20">
        <v>0.1448182677175435</v>
      </c>
      <c r="J328" s="20">
        <v>0.16919839494262581</v>
      </c>
      <c r="K328" s="20">
        <v>0.16404021833742599</v>
      </c>
      <c r="L328" s="20">
        <v>0.17603439056849601</v>
      </c>
      <c r="N328" s="20">
        <v>0.1289687148108673</v>
      </c>
      <c r="O328" s="20">
        <v>0.17304639304370911</v>
      </c>
      <c r="P328" s="20">
        <v>0.10747932975288139</v>
      </c>
      <c r="Q328" s="20">
        <v>0.13960718743299</v>
      </c>
      <c r="R328" s="20">
        <v>0.187029409127389</v>
      </c>
      <c r="S328" s="20">
        <v>0.21216222549001421</v>
      </c>
      <c r="T328" s="20">
        <v>0.13140999460288319</v>
      </c>
      <c r="U328" s="20">
        <v>0.14601496401913441</v>
      </c>
      <c r="V328" s="20">
        <v>0.122391127258654</v>
      </c>
      <c r="W328" s="20">
        <v>0.17757935050981191</v>
      </c>
      <c r="X328" s="20">
        <v>0.13937453339644851</v>
      </c>
      <c r="Y328" s="20">
        <v>0.17108722439296459</v>
      </c>
      <c r="AA328" s="20">
        <v>0.13032485313121331</v>
      </c>
      <c r="AB328" s="20">
        <v>0.1811483361695867</v>
      </c>
      <c r="AC328" s="20">
        <v>0.11472179206409371</v>
      </c>
      <c r="AD328" s="20">
        <v>0.18853692347330289</v>
      </c>
      <c r="AF328" s="20">
        <v>0.12700386000593239</v>
      </c>
      <c r="AG328" s="20">
        <v>0.1385793563027532</v>
      </c>
      <c r="AH328" s="20">
        <v>0.18260966800395109</v>
      </c>
      <c r="AI328" s="20">
        <v>0.15727104475757769</v>
      </c>
      <c r="AJ328" s="20">
        <v>7.5154096084657729E-2</v>
      </c>
      <c r="AK328" s="20">
        <v>9.8726005568179426E-2</v>
      </c>
      <c r="AL328" s="20">
        <v>0.36507344986866691</v>
      </c>
      <c r="AM328" s="20">
        <v>0.23554930585815129</v>
      </c>
      <c r="AO328" s="20">
        <v>0.13064144077497439</v>
      </c>
      <c r="AP328" s="20">
        <v>0.14418397267296601</v>
      </c>
      <c r="AQ328" s="20">
        <v>0.15021113162635111</v>
      </c>
      <c r="AR328" s="20">
        <v>0.13765187489397371</v>
      </c>
      <c r="AS328" s="20">
        <v>9.4088075112427991E-2</v>
      </c>
      <c r="AT328" s="20">
        <v>0.15664129777788199</v>
      </c>
      <c r="AU328" s="20">
        <v>0.31664560999065222</v>
      </c>
      <c r="AV328" s="20">
        <v>0.30307088724162362</v>
      </c>
      <c r="AW328" s="20">
        <v>0.20625270931579079</v>
      </c>
    </row>
    <row r="330" spans="2:49" ht="43.5" x14ac:dyDescent="0.35">
      <c r="B330" s="17" t="s">
        <v>159</v>
      </c>
    </row>
    <row r="331" spans="2:49" x14ac:dyDescent="0.35">
      <c r="B331" s="18" t="s">
        <v>16</v>
      </c>
    </row>
    <row r="332" spans="2:49" ht="29" x14ac:dyDescent="0.35">
      <c r="B332" s="19" t="s">
        <v>160</v>
      </c>
      <c r="C332" s="20">
        <v>0.39715718254461152</v>
      </c>
      <c r="D332" s="20">
        <v>0.38801099644276538</v>
      </c>
      <c r="E332" s="20">
        <v>0.40434632267889192</v>
      </c>
      <c r="G332" s="20">
        <v>0.43421519803767811</v>
      </c>
      <c r="H332" s="20">
        <v>0.47939742161036419</v>
      </c>
      <c r="I332" s="20">
        <v>0.40365182423740981</v>
      </c>
      <c r="J332" s="20">
        <v>0.36348813627175902</v>
      </c>
      <c r="K332" s="20">
        <v>0.4223273599760905</v>
      </c>
      <c r="L332" s="20">
        <v>0.31058195622891938</v>
      </c>
      <c r="N332" s="20">
        <v>0.36819910903478981</v>
      </c>
      <c r="O332" s="20">
        <v>0.29707727839009068</v>
      </c>
      <c r="P332" s="20">
        <v>0.40853314585489309</v>
      </c>
      <c r="Q332" s="20">
        <v>0.3983275206237577</v>
      </c>
      <c r="R332" s="20">
        <v>0.44225946059595161</v>
      </c>
      <c r="S332" s="20">
        <v>0.37277031621124262</v>
      </c>
      <c r="T332" s="20">
        <v>0.39815128761948831</v>
      </c>
      <c r="U332" s="20">
        <v>0.38676109185040369</v>
      </c>
      <c r="V332" s="20">
        <v>0.44484265060369538</v>
      </c>
      <c r="W332" s="20">
        <v>0.35104765449372421</v>
      </c>
      <c r="X332" s="20">
        <v>0.41247179646433951</v>
      </c>
      <c r="Y332" s="20">
        <v>0.40767197115355591</v>
      </c>
      <c r="AA332" s="20">
        <v>0.43042231713246482</v>
      </c>
      <c r="AB332" s="20">
        <v>0.43744149412679789</v>
      </c>
      <c r="AC332" s="20">
        <v>0.34241188671152012</v>
      </c>
      <c r="AD332" s="20">
        <v>0.36797673370426442</v>
      </c>
      <c r="AF332" s="20">
        <v>0.28159588449887613</v>
      </c>
      <c r="AG332" s="20">
        <v>0.55535210924224854</v>
      </c>
      <c r="AH332" s="20">
        <v>0.3778333612156754</v>
      </c>
      <c r="AI332" s="20">
        <v>0.38612004252374788</v>
      </c>
      <c r="AJ332" s="20">
        <v>0.242561345246532</v>
      </c>
      <c r="AK332" s="20">
        <v>0.43233773277491261</v>
      </c>
      <c r="AL332" s="20">
        <v>0.25127861677413688</v>
      </c>
      <c r="AM332" s="20">
        <v>0.34368706127717558</v>
      </c>
      <c r="AO332" s="20">
        <v>0.3334503335929288</v>
      </c>
      <c r="AP332" s="20">
        <v>0.62814558999541537</v>
      </c>
      <c r="AQ332" s="20">
        <v>0.41573141288708448</v>
      </c>
      <c r="AR332" s="20">
        <v>0.44037570885195759</v>
      </c>
      <c r="AS332" s="20">
        <v>0.236678102130779</v>
      </c>
      <c r="AT332" s="20">
        <v>0.40009099973582579</v>
      </c>
      <c r="AU332" s="20">
        <v>0.23195495355712581</v>
      </c>
      <c r="AV332" s="20">
        <v>0.2742228055866221</v>
      </c>
      <c r="AW332" s="20">
        <v>0.33160668143844441</v>
      </c>
    </row>
    <row r="333" spans="2:49" ht="29" x14ac:dyDescent="0.35">
      <c r="B333" s="19" t="s">
        <v>161</v>
      </c>
      <c r="C333" s="20">
        <v>0.19570718237303189</v>
      </c>
      <c r="D333" s="20">
        <v>0.23327664563002981</v>
      </c>
      <c r="E333" s="20">
        <v>0.15907865678083499</v>
      </c>
      <c r="G333" s="20">
        <v>0.24213111595472389</v>
      </c>
      <c r="H333" s="20">
        <v>0.1826171140642095</v>
      </c>
      <c r="I333" s="20">
        <v>0.21267644736468719</v>
      </c>
      <c r="J333" s="20">
        <v>0.19558033964954111</v>
      </c>
      <c r="K333" s="20">
        <v>0.15292964066844081</v>
      </c>
      <c r="L333" s="20">
        <v>0.1907501001264266</v>
      </c>
      <c r="N333" s="20">
        <v>0.18895480527788869</v>
      </c>
      <c r="O333" s="20">
        <v>0.19288710767124309</v>
      </c>
      <c r="P333" s="20">
        <v>0.17420476935515511</v>
      </c>
      <c r="Q333" s="20">
        <v>0.13291808078460121</v>
      </c>
      <c r="R333" s="20">
        <v>0.19349027976362049</v>
      </c>
      <c r="S333" s="20">
        <v>0.15217231899252689</v>
      </c>
      <c r="T333" s="20">
        <v>0.20521990238165619</v>
      </c>
      <c r="U333" s="20">
        <v>0.2469407595132585</v>
      </c>
      <c r="V333" s="20">
        <v>0.24614590901765299</v>
      </c>
      <c r="W333" s="20">
        <v>0.19629955358697609</v>
      </c>
      <c r="X333" s="20">
        <v>0.16523129450713539</v>
      </c>
      <c r="Y333" s="20">
        <v>0.1737856652433285</v>
      </c>
      <c r="AA333" s="20">
        <v>0.18363157610786229</v>
      </c>
      <c r="AB333" s="20">
        <v>0.18239715952077559</v>
      </c>
      <c r="AC333" s="20">
        <v>0.23040352159396371</v>
      </c>
      <c r="AD333" s="20">
        <v>0.19348597273507451</v>
      </c>
      <c r="AF333" s="20">
        <v>0.25269000062379732</v>
      </c>
      <c r="AG333" s="20">
        <v>0.14877976530332579</v>
      </c>
      <c r="AH333" s="20">
        <v>0.210850054449992</v>
      </c>
      <c r="AI333" s="20">
        <v>0.22017995428759299</v>
      </c>
      <c r="AJ333" s="20">
        <v>0.33504380926211658</v>
      </c>
      <c r="AK333" s="20">
        <v>0.1196983955232916</v>
      </c>
      <c r="AL333" s="20">
        <v>0.13853504985515319</v>
      </c>
      <c r="AM333" s="20">
        <v>0.1398214054764067</v>
      </c>
      <c r="AO333" s="20">
        <v>0.2334544552177398</v>
      </c>
      <c r="AP333" s="20">
        <v>0.1288771401290017</v>
      </c>
      <c r="AQ333" s="20">
        <v>0.22966585680519569</v>
      </c>
      <c r="AR333" s="20">
        <v>0.16579968816380111</v>
      </c>
      <c r="AS333" s="20">
        <v>0.29934194180606521</v>
      </c>
      <c r="AT333" s="20">
        <v>0.13488698517791259</v>
      </c>
      <c r="AU333" s="20">
        <v>9.4105184915143886E-2</v>
      </c>
      <c r="AV333" s="20">
        <v>0.13064567901452331</v>
      </c>
      <c r="AW333" s="20">
        <v>0.21579247271529631</v>
      </c>
    </row>
    <row r="334" spans="2:49" ht="43.5" x14ac:dyDescent="0.35">
      <c r="B334" s="19" t="s">
        <v>162</v>
      </c>
      <c r="C334" s="20">
        <v>0.18741961411451841</v>
      </c>
      <c r="D334" s="20">
        <v>0.19777900303488599</v>
      </c>
      <c r="E334" s="20">
        <v>0.17831537201655451</v>
      </c>
      <c r="G334" s="20">
        <v>0.1215209819795918</v>
      </c>
      <c r="H334" s="20">
        <v>0.16674056502793419</v>
      </c>
      <c r="I334" s="20">
        <v>0.1380315055261645</v>
      </c>
      <c r="J334" s="20">
        <v>0.17116035723045869</v>
      </c>
      <c r="K334" s="20">
        <v>0.20181158315166631</v>
      </c>
      <c r="L334" s="20">
        <v>0.2913947681070842</v>
      </c>
      <c r="N334" s="20">
        <v>0.22794534419016479</v>
      </c>
      <c r="O334" s="20">
        <v>0.16452788850955841</v>
      </c>
      <c r="P334" s="20">
        <v>0.22361498679632999</v>
      </c>
      <c r="Q334" s="20">
        <v>0.23644635066945691</v>
      </c>
      <c r="R334" s="20">
        <v>0.14468128730252061</v>
      </c>
      <c r="S334" s="20">
        <v>0.1859200950958137</v>
      </c>
      <c r="T334" s="20">
        <v>0.15833005340913289</v>
      </c>
      <c r="U334" s="20">
        <v>0.15826846658184629</v>
      </c>
      <c r="V334" s="20">
        <v>0.15376954800757101</v>
      </c>
      <c r="W334" s="20">
        <v>0.22135696588288881</v>
      </c>
      <c r="X334" s="20">
        <v>0.1771538468702587</v>
      </c>
      <c r="Y334" s="20">
        <v>0.23042110893953091</v>
      </c>
      <c r="AA334" s="20">
        <v>0.21270979378602231</v>
      </c>
      <c r="AB334" s="20">
        <v>0.16128026759156699</v>
      </c>
      <c r="AC334" s="20">
        <v>0.19879932160873781</v>
      </c>
      <c r="AD334" s="20">
        <v>0.17750479315114659</v>
      </c>
      <c r="AF334" s="20">
        <v>0.29495049529489098</v>
      </c>
      <c r="AG334" s="20">
        <v>0.13872829290562119</v>
      </c>
      <c r="AH334" s="20">
        <v>0.17116286544291509</v>
      </c>
      <c r="AI334" s="20">
        <v>0.15842430337932761</v>
      </c>
      <c r="AJ334" s="20">
        <v>0.29494226274240321</v>
      </c>
      <c r="AK334" s="20">
        <v>0.19188505990308261</v>
      </c>
      <c r="AL334" s="20">
        <v>3.2564800735564378E-2</v>
      </c>
      <c r="AM334" s="20">
        <v>0.13541850057251509</v>
      </c>
      <c r="AO334" s="20">
        <v>0.27323686372911038</v>
      </c>
      <c r="AP334" s="20">
        <v>0.1009785614921761</v>
      </c>
      <c r="AQ334" s="20">
        <v>0.1380597156293632</v>
      </c>
      <c r="AR334" s="20">
        <v>0.15213185530172529</v>
      </c>
      <c r="AS334" s="20">
        <v>0.2713675301885119</v>
      </c>
      <c r="AT334" s="20">
        <v>0.20822280881950639</v>
      </c>
      <c r="AU334" s="20">
        <v>0.1695630107005931</v>
      </c>
      <c r="AV334" s="20">
        <v>0.1536828076003276</v>
      </c>
      <c r="AW334" s="20">
        <v>0.19501819740101589</v>
      </c>
    </row>
    <row r="335" spans="2:49" x14ac:dyDescent="0.35">
      <c r="B335" s="19" t="s">
        <v>86</v>
      </c>
      <c r="C335" s="20">
        <v>0.21971602096783821</v>
      </c>
      <c r="D335" s="20">
        <v>0.1809333548923186</v>
      </c>
      <c r="E335" s="20">
        <v>0.25825964852371852</v>
      </c>
      <c r="G335" s="20">
        <v>0.20213270402800629</v>
      </c>
      <c r="H335" s="20">
        <v>0.17124489929749209</v>
      </c>
      <c r="I335" s="20">
        <v>0.24564022287173851</v>
      </c>
      <c r="J335" s="20">
        <v>0.26977116684824132</v>
      </c>
      <c r="K335" s="20">
        <v>0.22293141620380261</v>
      </c>
      <c r="L335" s="20">
        <v>0.20727317553756969</v>
      </c>
      <c r="N335" s="20">
        <v>0.21490074149715679</v>
      </c>
      <c r="O335" s="20">
        <v>0.34550772542910768</v>
      </c>
      <c r="P335" s="20">
        <v>0.19364709799362151</v>
      </c>
      <c r="Q335" s="20">
        <v>0.2323080479221841</v>
      </c>
      <c r="R335" s="20">
        <v>0.21956897233790729</v>
      </c>
      <c r="S335" s="20">
        <v>0.28913726970041659</v>
      </c>
      <c r="T335" s="20">
        <v>0.2382987565897228</v>
      </c>
      <c r="U335" s="20">
        <v>0.2080296820544914</v>
      </c>
      <c r="V335" s="20">
        <v>0.1552418923710808</v>
      </c>
      <c r="W335" s="20">
        <v>0.23129582603641111</v>
      </c>
      <c r="X335" s="20">
        <v>0.24514306215826651</v>
      </c>
      <c r="Y335" s="20">
        <v>0.1881212546635847</v>
      </c>
      <c r="AA335" s="20">
        <v>0.1732363129736508</v>
      </c>
      <c r="AB335" s="20">
        <v>0.21888107876085941</v>
      </c>
      <c r="AC335" s="20">
        <v>0.22838527008577819</v>
      </c>
      <c r="AD335" s="20">
        <v>0.26103250040951448</v>
      </c>
      <c r="AF335" s="20">
        <v>0.17076361958243561</v>
      </c>
      <c r="AG335" s="20">
        <v>0.15713983254880459</v>
      </c>
      <c r="AH335" s="20">
        <v>0.24015371889141729</v>
      </c>
      <c r="AI335" s="20">
        <v>0.23527569980933169</v>
      </c>
      <c r="AJ335" s="20">
        <v>0.127452582748948</v>
      </c>
      <c r="AK335" s="20">
        <v>0.25607881179871322</v>
      </c>
      <c r="AL335" s="20">
        <v>0.57762153263514537</v>
      </c>
      <c r="AM335" s="20">
        <v>0.38107303267390258</v>
      </c>
      <c r="AO335" s="20">
        <v>0.15985834746022101</v>
      </c>
      <c r="AP335" s="20">
        <v>0.1419987083834067</v>
      </c>
      <c r="AQ335" s="20">
        <v>0.21654301467835649</v>
      </c>
      <c r="AR335" s="20">
        <v>0.2416927476825162</v>
      </c>
      <c r="AS335" s="20">
        <v>0.19261242587464389</v>
      </c>
      <c r="AT335" s="20">
        <v>0.25679920626675529</v>
      </c>
      <c r="AU335" s="20">
        <v>0.50437685082713712</v>
      </c>
      <c r="AV335" s="20">
        <v>0.44144870779852702</v>
      </c>
      <c r="AW335" s="20">
        <v>0.25758264844524348</v>
      </c>
    </row>
  </sheetData>
  <mergeCells count="6">
    <mergeCell ref="G5:L5"/>
    <mergeCell ref="AO5:AW5"/>
    <mergeCell ref="D5:E5"/>
    <mergeCell ref="AF5:AM5"/>
    <mergeCell ref="N5:Y5"/>
    <mergeCell ref="AA5:AD5"/>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G19"/>
  <sheetViews>
    <sheetView showGridLines="0" workbookViewId="0"/>
  </sheetViews>
  <sheetFormatPr defaultRowHeight="14.5" x14ac:dyDescent="0.35"/>
  <cols>
    <col min="1" max="1" width="5" customWidth="1"/>
    <col min="2" max="2" width="25" customWidth="1"/>
    <col min="3" max="7" width="20" customWidth="1"/>
  </cols>
  <sheetData>
    <row r="2" spans="2:7" ht="40" customHeight="1" x14ac:dyDescent="0.35">
      <c r="D2" s="21" t="s">
        <v>183</v>
      </c>
    </row>
    <row r="6" spans="2:7" ht="50" customHeight="1" x14ac:dyDescent="0.35">
      <c r="C6" s="23" t="s">
        <v>184</v>
      </c>
      <c r="D6" s="23" t="s">
        <v>185</v>
      </c>
      <c r="E6" s="23" t="s">
        <v>186</v>
      </c>
      <c r="F6" s="23" t="s">
        <v>187</v>
      </c>
      <c r="G6" s="23" t="s">
        <v>188</v>
      </c>
    </row>
    <row r="7" spans="2:7" x14ac:dyDescent="0.35">
      <c r="B7" s="22" t="s">
        <v>133</v>
      </c>
      <c r="C7" s="20">
        <v>0.31243183232307159</v>
      </c>
      <c r="D7" s="20">
        <v>0.17637853380713869</v>
      </c>
      <c r="E7" s="20">
        <v>0.20932616781668881</v>
      </c>
      <c r="F7" s="20">
        <v>0.1977664314408446</v>
      </c>
      <c r="G7" s="20">
        <v>0.19520866136139339</v>
      </c>
    </row>
    <row r="8" spans="2:7" x14ac:dyDescent="0.35">
      <c r="B8" s="22" t="s">
        <v>134</v>
      </c>
      <c r="C8" s="20">
        <v>0.43873949079474828</v>
      </c>
      <c r="D8" s="20">
        <v>0.37239425887650979</v>
      </c>
      <c r="E8" s="20">
        <v>0.41683208115980108</v>
      </c>
      <c r="F8" s="20">
        <v>0.37400049528452112</v>
      </c>
      <c r="G8" s="20">
        <v>0.38614637409131303</v>
      </c>
    </row>
    <row r="9" spans="2:7" x14ac:dyDescent="0.35">
      <c r="B9" s="22" t="s">
        <v>135</v>
      </c>
      <c r="C9" s="20">
        <v>0.13762571415075911</v>
      </c>
      <c r="D9" s="20">
        <v>0.213018114530487</v>
      </c>
      <c r="E9" s="20">
        <v>0.16736395639570831</v>
      </c>
      <c r="F9" s="20">
        <v>0.21646381150534191</v>
      </c>
      <c r="G9" s="20">
        <v>0.21547423281631259</v>
      </c>
    </row>
    <row r="10" spans="2:7" x14ac:dyDescent="0.35">
      <c r="B10" s="22" t="s">
        <v>136</v>
      </c>
      <c r="C10" s="20">
        <v>6.0746774032043677E-2</v>
      </c>
      <c r="D10" s="20">
        <v>0.1137359427561547</v>
      </c>
      <c r="E10" s="20">
        <v>9.4994967884475021E-2</v>
      </c>
      <c r="F10" s="20">
        <v>8.9924911986108677E-2</v>
      </c>
      <c r="G10" s="20">
        <v>0.1055657116589702</v>
      </c>
    </row>
    <row r="11" spans="2:7" x14ac:dyDescent="0.35">
      <c r="B11" s="22" t="s">
        <v>137</v>
      </c>
      <c r="C11" s="20">
        <v>4.1217875786023123E-2</v>
      </c>
      <c r="D11" s="20">
        <v>0.104328967340197</v>
      </c>
      <c r="E11" s="20">
        <v>9.8130240124337909E-2</v>
      </c>
      <c r="F11" s="20">
        <v>0.11192602866072859</v>
      </c>
      <c r="G11" s="20">
        <v>9.1548016792542861E-2</v>
      </c>
    </row>
    <row r="12" spans="2:7" x14ac:dyDescent="0.35">
      <c r="B12" s="22" t="s">
        <v>138</v>
      </c>
      <c r="C12" s="20">
        <v>9.2383129133541009E-3</v>
      </c>
      <c r="D12" s="20">
        <v>2.014418268951286E-2</v>
      </c>
      <c r="E12" s="20">
        <v>1.3352586618988929E-2</v>
      </c>
      <c r="F12" s="20">
        <v>9.9183211224551284E-3</v>
      </c>
      <c r="G12" s="20">
        <v>6.0570032794679662E-3</v>
      </c>
    </row>
    <row r="15" spans="2:7" x14ac:dyDescent="0.35">
      <c r="B15" t="s">
        <v>163</v>
      </c>
    </row>
    <row r="16" spans="2:7" x14ac:dyDescent="0.35">
      <c r="B16" t="s">
        <v>9</v>
      </c>
    </row>
    <row r="19" spans="2:2" x14ac:dyDescent="0.35">
      <c r="B19" t="str">
        <f>HYPERLINK("#Contents!A1", "Return to Contents")</f>
        <v>Return to Contents</v>
      </c>
    </row>
  </sheetData>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132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1081</v>
      </c>
      <c r="D7" s="14">
        <v>548</v>
      </c>
      <c r="E7" s="14">
        <v>530</v>
      </c>
      <c r="G7" s="14">
        <v>153</v>
      </c>
      <c r="H7" s="14">
        <v>188</v>
      </c>
      <c r="I7" s="14">
        <v>165</v>
      </c>
      <c r="J7" s="14">
        <v>173</v>
      </c>
      <c r="K7" s="14">
        <v>154</v>
      </c>
      <c r="L7" s="14">
        <v>248</v>
      </c>
      <c r="N7" s="14">
        <v>82</v>
      </c>
      <c r="O7" s="14">
        <v>31</v>
      </c>
      <c r="P7" s="14">
        <v>43</v>
      </c>
      <c r="Q7" s="14">
        <v>48</v>
      </c>
      <c r="R7" s="14">
        <v>147</v>
      </c>
      <c r="S7" s="14">
        <v>87</v>
      </c>
      <c r="T7" s="14">
        <v>83</v>
      </c>
      <c r="U7" s="14">
        <v>110</v>
      </c>
      <c r="V7" s="14">
        <v>171</v>
      </c>
      <c r="W7" s="14">
        <v>111</v>
      </c>
      <c r="X7" s="14">
        <v>80</v>
      </c>
      <c r="Y7" s="14">
        <v>88</v>
      </c>
      <c r="AA7" s="14">
        <v>379</v>
      </c>
      <c r="AB7" s="14">
        <v>266</v>
      </c>
      <c r="AC7" s="14">
        <v>211</v>
      </c>
      <c r="AD7" s="14">
        <v>222</v>
      </c>
      <c r="AF7" s="14">
        <v>196</v>
      </c>
      <c r="AG7" s="14">
        <v>459</v>
      </c>
      <c r="AH7" s="14">
        <v>79</v>
      </c>
      <c r="AI7" s="14">
        <v>62</v>
      </c>
      <c r="AJ7" s="14">
        <v>135</v>
      </c>
      <c r="AK7" s="14">
        <v>24</v>
      </c>
      <c r="AL7" s="14">
        <v>10</v>
      </c>
      <c r="AM7" s="14">
        <v>116</v>
      </c>
      <c r="AO7" s="14">
        <v>173</v>
      </c>
      <c r="AP7" s="14">
        <v>357</v>
      </c>
      <c r="AQ7" s="14">
        <v>82</v>
      </c>
      <c r="AR7" s="14">
        <v>113</v>
      </c>
      <c r="AS7" s="14">
        <v>219</v>
      </c>
      <c r="AT7" s="14">
        <v>29</v>
      </c>
      <c r="AU7" s="14">
        <v>13</v>
      </c>
      <c r="AV7" s="14">
        <v>59</v>
      </c>
      <c r="AW7" s="14">
        <v>36</v>
      </c>
    </row>
    <row r="8" spans="2:51" x14ac:dyDescent="0.35">
      <c r="B8" s="7" t="s">
        <v>60</v>
      </c>
      <c r="C8" s="16">
        <v>1083</v>
      </c>
      <c r="D8" s="16">
        <v>561</v>
      </c>
      <c r="E8" s="16">
        <v>519</v>
      </c>
      <c r="G8" s="16">
        <v>156</v>
      </c>
      <c r="H8" s="16">
        <v>196</v>
      </c>
      <c r="I8" s="16">
        <v>167</v>
      </c>
      <c r="J8" s="16">
        <v>167</v>
      </c>
      <c r="K8" s="16">
        <v>139</v>
      </c>
      <c r="L8" s="16">
        <v>257</v>
      </c>
      <c r="N8" s="16">
        <v>93</v>
      </c>
      <c r="O8" s="16">
        <v>29</v>
      </c>
      <c r="P8" s="16">
        <v>41</v>
      </c>
      <c r="Q8" s="16">
        <v>44</v>
      </c>
      <c r="R8" s="16">
        <v>139</v>
      </c>
      <c r="S8" s="16">
        <v>80</v>
      </c>
      <c r="T8" s="16">
        <v>77</v>
      </c>
      <c r="U8" s="16">
        <v>107</v>
      </c>
      <c r="V8" s="16">
        <v>181</v>
      </c>
      <c r="W8" s="16">
        <v>118</v>
      </c>
      <c r="X8" s="16">
        <v>82</v>
      </c>
      <c r="Y8" s="16">
        <v>92</v>
      </c>
      <c r="AA8" s="16">
        <v>350</v>
      </c>
      <c r="AB8" s="16">
        <v>280</v>
      </c>
      <c r="AC8" s="16">
        <v>226</v>
      </c>
      <c r="AD8" s="16">
        <v>225</v>
      </c>
      <c r="AF8" s="16">
        <v>197</v>
      </c>
      <c r="AG8" s="16">
        <v>456</v>
      </c>
      <c r="AH8" s="16">
        <v>79</v>
      </c>
      <c r="AI8" s="16">
        <v>61</v>
      </c>
      <c r="AJ8" s="16">
        <v>138</v>
      </c>
      <c r="AK8" s="16">
        <v>27</v>
      </c>
      <c r="AL8" s="16">
        <v>10</v>
      </c>
      <c r="AM8" s="16">
        <v>114</v>
      </c>
      <c r="AO8" s="16">
        <v>174</v>
      </c>
      <c r="AP8" s="16">
        <v>355</v>
      </c>
      <c r="AQ8" s="16">
        <v>81</v>
      </c>
      <c r="AR8" s="16">
        <v>112</v>
      </c>
      <c r="AS8" s="16">
        <v>223</v>
      </c>
      <c r="AT8" s="16">
        <v>32</v>
      </c>
      <c r="AU8" s="16">
        <v>12</v>
      </c>
      <c r="AV8" s="16">
        <v>59</v>
      </c>
      <c r="AW8" s="16">
        <v>34</v>
      </c>
    </row>
    <row r="9" spans="2:51" ht="19" customHeight="1" x14ac:dyDescent="0.35">
      <c r="B9" s="22" t="s">
        <v>133</v>
      </c>
      <c r="C9" s="20">
        <v>0.19520866136139339</v>
      </c>
      <c r="D9" s="20">
        <v>0.2133611765966141</v>
      </c>
      <c r="E9" s="20">
        <v>0.17492667276131049</v>
      </c>
      <c r="G9" s="20">
        <v>0.1746803728019963</v>
      </c>
      <c r="H9" s="20">
        <v>0.29569602454510457</v>
      </c>
      <c r="I9" s="20">
        <v>0.21772210352659269</v>
      </c>
      <c r="J9" s="20">
        <v>0.19551281445614571</v>
      </c>
      <c r="K9" s="20">
        <v>0.22269492331161481</v>
      </c>
      <c r="L9" s="20">
        <v>0.1012282630971921</v>
      </c>
      <c r="N9" s="20">
        <v>0.15946958840436509</v>
      </c>
      <c r="O9" s="20">
        <v>0.1220957852192799</v>
      </c>
      <c r="P9" s="20">
        <v>0.2115862717313188</v>
      </c>
      <c r="Q9" s="20">
        <v>0.18607790124552701</v>
      </c>
      <c r="R9" s="20">
        <v>0.22412285876165361</v>
      </c>
      <c r="S9" s="20">
        <v>0.1882316199426724</v>
      </c>
      <c r="T9" s="20">
        <v>0.18356834964413579</v>
      </c>
      <c r="U9" s="20">
        <v>0.21410651329777211</v>
      </c>
      <c r="V9" s="20">
        <v>0.21829247966737719</v>
      </c>
      <c r="W9" s="20">
        <v>0.108089311834504</v>
      </c>
      <c r="X9" s="20">
        <v>0.2446188299845807</v>
      </c>
      <c r="Y9" s="20">
        <v>0.2236070684177339</v>
      </c>
      <c r="AA9" s="20">
        <v>0.2396292404616554</v>
      </c>
      <c r="AB9" s="20">
        <v>0.192108805376942</v>
      </c>
      <c r="AC9" s="20">
        <v>0.1290463405463253</v>
      </c>
      <c r="AD9" s="20">
        <v>0.19796546609044141</v>
      </c>
      <c r="AF9" s="20">
        <v>7.8893583390738292E-2</v>
      </c>
      <c r="AG9" s="20">
        <v>0.31195052457438721</v>
      </c>
      <c r="AH9" s="20">
        <v>0.11711925885562249</v>
      </c>
      <c r="AI9" s="20">
        <v>0.12293732709910001</v>
      </c>
      <c r="AJ9" s="20">
        <v>0.1144432489165861</v>
      </c>
      <c r="AK9" s="20">
        <v>0.13652253874050879</v>
      </c>
      <c r="AL9" s="20">
        <v>0.28656428506215881</v>
      </c>
      <c r="AM9" s="20">
        <v>0.12650359745449921</v>
      </c>
      <c r="AO9" s="20">
        <v>0.12580612882820141</v>
      </c>
      <c r="AP9" s="20">
        <v>0.36001557460056488</v>
      </c>
      <c r="AQ9" s="20">
        <v>9.324058692203388E-2</v>
      </c>
      <c r="AR9" s="20">
        <v>0.14940377189205281</v>
      </c>
      <c r="AS9" s="20">
        <v>0.1090803029786558</v>
      </c>
      <c r="AT9" s="20">
        <v>0.17630287168274131</v>
      </c>
      <c r="AU9" s="20">
        <v>0</v>
      </c>
      <c r="AV9" s="20">
        <v>5.1974119527799581E-2</v>
      </c>
      <c r="AW9" s="20">
        <v>0.12713988118040201</v>
      </c>
    </row>
    <row r="10" spans="2:51" ht="19" customHeight="1" x14ac:dyDescent="0.35">
      <c r="B10" s="22" t="s">
        <v>134</v>
      </c>
      <c r="C10" s="20">
        <v>0.38614637409131303</v>
      </c>
      <c r="D10" s="20">
        <v>0.35056531808818903</v>
      </c>
      <c r="E10" s="20">
        <v>0.42635704676601632</v>
      </c>
      <c r="G10" s="20">
        <v>0.40142558565781061</v>
      </c>
      <c r="H10" s="20">
        <v>0.3803383277324317</v>
      </c>
      <c r="I10" s="20">
        <v>0.41179677754223998</v>
      </c>
      <c r="J10" s="20">
        <v>0.40337028723431823</v>
      </c>
      <c r="K10" s="20">
        <v>0.32680522433463211</v>
      </c>
      <c r="L10" s="20">
        <v>0.38566617170168738</v>
      </c>
      <c r="N10" s="20">
        <v>0.43941165085817507</v>
      </c>
      <c r="O10" s="20">
        <v>0.36135184078783628</v>
      </c>
      <c r="P10" s="20">
        <v>0.26835557846679609</v>
      </c>
      <c r="Q10" s="20">
        <v>0.3617824064162764</v>
      </c>
      <c r="R10" s="20">
        <v>0.40370506405036599</v>
      </c>
      <c r="S10" s="20">
        <v>0.3824880332715343</v>
      </c>
      <c r="T10" s="20">
        <v>0.48321749549314469</v>
      </c>
      <c r="U10" s="20">
        <v>0.3824900185107506</v>
      </c>
      <c r="V10" s="20">
        <v>0.39080663246120989</v>
      </c>
      <c r="W10" s="20">
        <v>0.405453682605393</v>
      </c>
      <c r="X10" s="20">
        <v>0.31618370427456399</v>
      </c>
      <c r="Y10" s="20">
        <v>0.33308040198767469</v>
      </c>
      <c r="AA10" s="20">
        <v>0.40676816665959697</v>
      </c>
      <c r="AB10" s="20">
        <v>0.41396071251979583</v>
      </c>
      <c r="AC10" s="20">
        <v>0.36017794364093753</v>
      </c>
      <c r="AD10" s="20">
        <v>0.34590863293551383</v>
      </c>
      <c r="AF10" s="20">
        <v>0.2929187210372643</v>
      </c>
      <c r="AG10" s="20">
        <v>0.43925826524651462</v>
      </c>
      <c r="AH10" s="20">
        <v>0.35172560179343038</v>
      </c>
      <c r="AI10" s="20">
        <v>0.46847989985065969</v>
      </c>
      <c r="AJ10" s="20">
        <v>0.29744143312135479</v>
      </c>
      <c r="AK10" s="20">
        <v>0.46823193277248459</v>
      </c>
      <c r="AL10" s="20">
        <v>0.1732003903600626</v>
      </c>
      <c r="AM10" s="20">
        <v>0.4217628341418182</v>
      </c>
      <c r="AO10" s="20">
        <v>0.27744178758752908</v>
      </c>
      <c r="AP10" s="20">
        <v>0.47955530105736621</v>
      </c>
      <c r="AQ10" s="20">
        <v>0.40867475035229661</v>
      </c>
      <c r="AR10" s="20">
        <v>0.46431011138116929</v>
      </c>
      <c r="AS10" s="20">
        <v>0.29224709923229902</v>
      </c>
      <c r="AT10" s="20">
        <v>0.38973360504248711</v>
      </c>
      <c r="AU10" s="20">
        <v>0.37974444440231231</v>
      </c>
      <c r="AV10" s="20">
        <v>0.33461791635102373</v>
      </c>
      <c r="AW10" s="20">
        <v>0.35930902263715431</v>
      </c>
    </row>
    <row r="11" spans="2:51" ht="32" customHeight="1" x14ac:dyDescent="0.35">
      <c r="B11" s="22" t="s">
        <v>135</v>
      </c>
      <c r="C11" s="20">
        <v>0.21547423281631259</v>
      </c>
      <c r="D11" s="20">
        <v>0.2135277811855345</v>
      </c>
      <c r="E11" s="20">
        <v>0.2156149600211667</v>
      </c>
      <c r="G11" s="20">
        <v>0.29876997938145772</v>
      </c>
      <c r="H11" s="20">
        <v>0.22208379805646991</v>
      </c>
      <c r="I11" s="20">
        <v>0.19824326608874329</v>
      </c>
      <c r="J11" s="20">
        <v>0.15397866009039901</v>
      </c>
      <c r="K11" s="20">
        <v>0.20458151893472271</v>
      </c>
      <c r="L11" s="20">
        <v>0.21708204536331929</v>
      </c>
      <c r="N11" s="20">
        <v>0.22246140159892819</v>
      </c>
      <c r="O11" s="20">
        <v>0.3369496008729988</v>
      </c>
      <c r="P11" s="20">
        <v>0.2342740211020406</v>
      </c>
      <c r="Q11" s="20">
        <v>0.24325541126310199</v>
      </c>
      <c r="R11" s="20">
        <v>0.13390899668249509</v>
      </c>
      <c r="S11" s="20">
        <v>0.23180048044974449</v>
      </c>
      <c r="T11" s="20">
        <v>0.1194107182672066</v>
      </c>
      <c r="U11" s="20">
        <v>0.238932803976104</v>
      </c>
      <c r="V11" s="20">
        <v>0.22376890503256411</v>
      </c>
      <c r="W11" s="20">
        <v>0.2507047696532953</v>
      </c>
      <c r="X11" s="20">
        <v>0.19003077747332381</v>
      </c>
      <c r="Y11" s="20">
        <v>0.27086046056596152</v>
      </c>
      <c r="AA11" s="20">
        <v>0.15619879146208079</v>
      </c>
      <c r="AB11" s="20">
        <v>0.2099182796938722</v>
      </c>
      <c r="AC11" s="20">
        <v>0.28191577194096462</v>
      </c>
      <c r="AD11" s="20">
        <v>0.2467441637948701</v>
      </c>
      <c r="AF11" s="20">
        <v>0.27664755146833753</v>
      </c>
      <c r="AG11" s="20">
        <v>0.17477092560609811</v>
      </c>
      <c r="AH11" s="20">
        <v>0.29251652805236089</v>
      </c>
      <c r="AI11" s="20">
        <v>0.20895059747997899</v>
      </c>
      <c r="AJ11" s="20">
        <v>0.1883013159632739</v>
      </c>
      <c r="AK11" s="20">
        <v>0.27915745215638338</v>
      </c>
      <c r="AL11" s="20">
        <v>0.45538068632207368</v>
      </c>
      <c r="AM11" s="20">
        <v>0.21840830571730091</v>
      </c>
      <c r="AO11" s="20">
        <v>0.25527039034342253</v>
      </c>
      <c r="AP11" s="20">
        <v>0.1111696212967563</v>
      </c>
      <c r="AQ11" s="20">
        <v>0.35527427305954928</v>
      </c>
      <c r="AR11" s="20">
        <v>0.2634075158590089</v>
      </c>
      <c r="AS11" s="20">
        <v>0.2152199603475792</v>
      </c>
      <c r="AT11" s="20">
        <v>0.30436127752568848</v>
      </c>
      <c r="AU11" s="20">
        <v>0.32541159667065328</v>
      </c>
      <c r="AV11" s="20">
        <v>0.32957067977271692</v>
      </c>
      <c r="AW11" s="20">
        <v>0.28674621545510692</v>
      </c>
    </row>
    <row r="12" spans="2:51" ht="19" customHeight="1" x14ac:dyDescent="0.35">
      <c r="B12" s="22" t="s">
        <v>136</v>
      </c>
      <c r="C12" s="20">
        <v>0.1055657116589702</v>
      </c>
      <c r="D12" s="20">
        <v>0.1141116616962114</v>
      </c>
      <c r="E12" s="20">
        <v>9.678393633114217E-2</v>
      </c>
      <c r="G12" s="20">
        <v>5.1296232281987507E-2</v>
      </c>
      <c r="H12" s="20">
        <v>5.6951186485629808E-2</v>
      </c>
      <c r="I12" s="20">
        <v>9.3267053421751248E-2</v>
      </c>
      <c r="J12" s="20">
        <v>0.11681816225192571</v>
      </c>
      <c r="K12" s="20">
        <v>0.14456690202692229</v>
      </c>
      <c r="L12" s="20">
        <v>0.15504617219449551</v>
      </c>
      <c r="N12" s="20">
        <v>8.3495679005975584E-2</v>
      </c>
      <c r="O12" s="20">
        <v>9.0922716746105858E-2</v>
      </c>
      <c r="P12" s="20">
        <v>0.19504474645199149</v>
      </c>
      <c r="Q12" s="20">
        <v>0.14182544763092819</v>
      </c>
      <c r="R12" s="20">
        <v>0.1071476006451387</v>
      </c>
      <c r="S12" s="20">
        <v>8.7968469584170067E-2</v>
      </c>
      <c r="T12" s="20">
        <v>0.1175428937717885</v>
      </c>
      <c r="U12" s="20">
        <v>8.3385892667408992E-2</v>
      </c>
      <c r="V12" s="20">
        <v>8.2845983637465273E-2</v>
      </c>
      <c r="W12" s="20">
        <v>0.1130540786896809</v>
      </c>
      <c r="X12" s="20">
        <v>0.13571260067411381</v>
      </c>
      <c r="Y12" s="20">
        <v>0.1121131946937368</v>
      </c>
      <c r="AA12" s="20">
        <v>0.1162121614530125</v>
      </c>
      <c r="AB12" s="20">
        <v>9.0541936766655048E-2</v>
      </c>
      <c r="AC12" s="20">
        <v>0.1136948098692994</v>
      </c>
      <c r="AD12" s="20">
        <v>9.7922911536882998E-2</v>
      </c>
      <c r="AF12" s="20">
        <v>0.18671450542731141</v>
      </c>
      <c r="AG12" s="20">
        <v>4.9763817153626717E-2</v>
      </c>
      <c r="AH12" s="20">
        <v>0.14229158220299029</v>
      </c>
      <c r="AI12" s="20">
        <v>9.6999095110359271E-2</v>
      </c>
      <c r="AJ12" s="20">
        <v>0.16418033995226231</v>
      </c>
      <c r="AK12" s="20">
        <v>3.8368910534958139E-2</v>
      </c>
      <c r="AL12" s="20">
        <v>0</v>
      </c>
      <c r="AM12" s="20">
        <v>0.121730580053259</v>
      </c>
      <c r="AO12" s="20">
        <v>0.22002360002985019</v>
      </c>
      <c r="AP12" s="20">
        <v>3.7414023875009271E-2</v>
      </c>
      <c r="AQ12" s="20">
        <v>0.1163288016181573</v>
      </c>
      <c r="AR12" s="20">
        <v>6.8860165396798609E-2</v>
      </c>
      <c r="AS12" s="20">
        <v>0.14234956943840921</v>
      </c>
      <c r="AT12" s="20">
        <v>3.2194703996160451E-2</v>
      </c>
      <c r="AU12" s="20">
        <v>0.13578076041133019</v>
      </c>
      <c r="AV12" s="20">
        <v>0.15347586972687449</v>
      </c>
      <c r="AW12" s="20">
        <v>6.125315669915856E-2</v>
      </c>
    </row>
    <row r="13" spans="2:51" ht="19" customHeight="1" x14ac:dyDescent="0.35">
      <c r="B13" s="22" t="s">
        <v>137</v>
      </c>
      <c r="C13" s="20">
        <v>9.1548016792542861E-2</v>
      </c>
      <c r="D13" s="20">
        <v>0.1042996271583468</v>
      </c>
      <c r="E13" s="20">
        <v>7.8153078688335029E-2</v>
      </c>
      <c r="G13" s="20">
        <v>6.3115770364883125E-2</v>
      </c>
      <c r="H13" s="20">
        <v>4.0709540774791393E-2</v>
      </c>
      <c r="I13" s="20">
        <v>6.609501639752588E-2</v>
      </c>
      <c r="J13" s="20">
        <v>0.13032007596721151</v>
      </c>
      <c r="K13" s="20">
        <v>8.7601637585029327E-2</v>
      </c>
      <c r="L13" s="20">
        <v>0.14097734764330561</v>
      </c>
      <c r="N13" s="20">
        <v>8.143420551627327E-2</v>
      </c>
      <c r="O13" s="20">
        <v>8.8680056373779306E-2</v>
      </c>
      <c r="P13" s="20">
        <v>9.073938224785319E-2</v>
      </c>
      <c r="Q13" s="20">
        <v>6.7058833444166382E-2</v>
      </c>
      <c r="R13" s="20">
        <v>0.12512992085944949</v>
      </c>
      <c r="S13" s="20">
        <v>0.1095113967518787</v>
      </c>
      <c r="T13" s="20">
        <v>8.4920615168968164E-2</v>
      </c>
      <c r="U13" s="20">
        <v>6.4835264353812178E-2</v>
      </c>
      <c r="V13" s="20">
        <v>7.8525734264117478E-2</v>
      </c>
      <c r="W13" s="20">
        <v>0.11593361714781911</v>
      </c>
      <c r="X13" s="20">
        <v>0.1134540875934178</v>
      </c>
      <c r="Y13" s="20">
        <v>6.0338874334893093E-2</v>
      </c>
      <c r="AA13" s="20">
        <v>7.6427764091909337E-2</v>
      </c>
      <c r="AB13" s="20">
        <v>8.6631759344439077E-2</v>
      </c>
      <c r="AC13" s="20">
        <v>0.1151651340024733</v>
      </c>
      <c r="AD13" s="20">
        <v>9.8228831744424608E-2</v>
      </c>
      <c r="AF13" s="20">
        <v>0.15637998560569219</v>
      </c>
      <c r="AG13" s="20">
        <v>2.0141926812897441E-2</v>
      </c>
      <c r="AH13" s="20">
        <v>6.9335556421206562E-2</v>
      </c>
      <c r="AI13" s="20">
        <v>0.1026330804599019</v>
      </c>
      <c r="AJ13" s="20">
        <v>0.2293220459532774</v>
      </c>
      <c r="AK13" s="20">
        <v>7.7719165795664999E-2</v>
      </c>
      <c r="AL13" s="20">
        <v>8.4854638255704759E-2</v>
      </c>
      <c r="AM13" s="20">
        <v>0.1115946826331226</v>
      </c>
      <c r="AO13" s="20">
        <v>0.1168830066652725</v>
      </c>
      <c r="AP13" s="20">
        <v>5.2996221565198808E-3</v>
      </c>
      <c r="AQ13" s="20">
        <v>2.648158804796303E-2</v>
      </c>
      <c r="AR13" s="20">
        <v>4.6271689952254433E-2</v>
      </c>
      <c r="AS13" s="20">
        <v>0.23719769559137621</v>
      </c>
      <c r="AT13" s="20">
        <v>9.7407541752922752E-2</v>
      </c>
      <c r="AU13" s="20">
        <v>0.15906319851570411</v>
      </c>
      <c r="AV13" s="20">
        <v>0.1013516999190254</v>
      </c>
      <c r="AW13" s="20">
        <v>0.16555172402817811</v>
      </c>
    </row>
    <row r="14" spans="2:51" ht="19" customHeight="1" x14ac:dyDescent="0.35">
      <c r="B14" s="22" t="s">
        <v>138</v>
      </c>
      <c r="C14" s="20">
        <v>6.0570032794679662E-3</v>
      </c>
      <c r="D14" s="20">
        <v>4.1344352751043036E-3</v>
      </c>
      <c r="E14" s="20">
        <v>8.1643054320294541E-3</v>
      </c>
      <c r="G14" s="20">
        <v>1.071205951186472E-2</v>
      </c>
      <c r="H14" s="20">
        <v>4.2211224055725806E-3</v>
      </c>
      <c r="I14" s="20">
        <v>1.2875783023146859E-2</v>
      </c>
      <c r="J14" s="20">
        <v>0</v>
      </c>
      <c r="K14" s="20">
        <v>1.374979380707891E-2</v>
      </c>
      <c r="L14" s="20">
        <v>0</v>
      </c>
      <c r="N14" s="20">
        <v>1.3727474616282761E-2</v>
      </c>
      <c r="O14" s="20">
        <v>0</v>
      </c>
      <c r="P14" s="20">
        <v>0</v>
      </c>
      <c r="Q14" s="20">
        <v>0</v>
      </c>
      <c r="R14" s="20">
        <v>5.9855590008970026E-3</v>
      </c>
      <c r="S14" s="20">
        <v>0</v>
      </c>
      <c r="T14" s="20">
        <v>1.13399276547561E-2</v>
      </c>
      <c r="U14" s="20">
        <v>1.6249507194151979E-2</v>
      </c>
      <c r="V14" s="20">
        <v>5.7602649372661104E-3</v>
      </c>
      <c r="W14" s="20">
        <v>6.7645400693075756E-3</v>
      </c>
      <c r="X14" s="20">
        <v>0</v>
      </c>
      <c r="Y14" s="20">
        <v>0</v>
      </c>
      <c r="AA14" s="20">
        <v>4.7638758717450163E-3</v>
      </c>
      <c r="AB14" s="20">
        <v>6.8385062982958978E-3</v>
      </c>
      <c r="AC14" s="20">
        <v>0</v>
      </c>
      <c r="AD14" s="20">
        <v>1.32299938978672E-2</v>
      </c>
      <c r="AF14" s="20">
        <v>8.4456530706564087E-3</v>
      </c>
      <c r="AG14" s="20">
        <v>4.1145406064759804E-3</v>
      </c>
      <c r="AH14" s="20">
        <v>2.7011472674389171E-2</v>
      </c>
      <c r="AI14" s="20">
        <v>0</v>
      </c>
      <c r="AJ14" s="20">
        <v>6.311616093245616E-3</v>
      </c>
      <c r="AK14" s="20">
        <v>0</v>
      </c>
      <c r="AL14" s="20">
        <v>0</v>
      </c>
      <c r="AM14" s="20">
        <v>0</v>
      </c>
      <c r="AO14" s="20">
        <v>4.5750865457242218E-3</v>
      </c>
      <c r="AP14" s="20">
        <v>6.5458570137834496E-3</v>
      </c>
      <c r="AQ14" s="20">
        <v>0</v>
      </c>
      <c r="AR14" s="20">
        <v>7.7467455187159567E-3</v>
      </c>
      <c r="AS14" s="20">
        <v>3.9053724116807462E-3</v>
      </c>
      <c r="AT14" s="20">
        <v>0</v>
      </c>
      <c r="AU14" s="20">
        <v>0</v>
      </c>
      <c r="AV14" s="20">
        <v>2.9009714702560051E-2</v>
      </c>
      <c r="AW14" s="20">
        <v>0</v>
      </c>
    </row>
    <row r="16" spans="2:51" x14ac:dyDescent="0.35">
      <c r="B16" s="24" t="s">
        <v>17</v>
      </c>
    </row>
    <row r="17" spans="2:2" x14ac:dyDescent="0.35">
      <c r="B17" t="s">
        <v>163</v>
      </c>
    </row>
    <row r="18" spans="2:2" x14ac:dyDescent="0.35">
      <c r="B18"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139</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1081</v>
      </c>
      <c r="D7" s="14">
        <v>548</v>
      </c>
      <c r="E7" s="14">
        <v>530</v>
      </c>
      <c r="G7" s="14">
        <v>153</v>
      </c>
      <c r="H7" s="14">
        <v>188</v>
      </c>
      <c r="I7" s="14">
        <v>165</v>
      </c>
      <c r="J7" s="14">
        <v>173</v>
      </c>
      <c r="K7" s="14">
        <v>154</v>
      </c>
      <c r="L7" s="14">
        <v>248</v>
      </c>
      <c r="N7" s="14">
        <v>82</v>
      </c>
      <c r="O7" s="14">
        <v>31</v>
      </c>
      <c r="P7" s="14">
        <v>43</v>
      </c>
      <c r="Q7" s="14">
        <v>48</v>
      </c>
      <c r="R7" s="14">
        <v>147</v>
      </c>
      <c r="S7" s="14">
        <v>87</v>
      </c>
      <c r="T7" s="14">
        <v>83</v>
      </c>
      <c r="U7" s="14">
        <v>110</v>
      </c>
      <c r="V7" s="14">
        <v>171</v>
      </c>
      <c r="W7" s="14">
        <v>111</v>
      </c>
      <c r="X7" s="14">
        <v>80</v>
      </c>
      <c r="Y7" s="14">
        <v>88</v>
      </c>
      <c r="AA7" s="14">
        <v>379</v>
      </c>
      <c r="AB7" s="14">
        <v>266</v>
      </c>
      <c r="AC7" s="14">
        <v>211</v>
      </c>
      <c r="AD7" s="14">
        <v>222</v>
      </c>
      <c r="AF7" s="14">
        <v>196</v>
      </c>
      <c r="AG7" s="14">
        <v>459</v>
      </c>
      <c r="AH7" s="14">
        <v>79</v>
      </c>
      <c r="AI7" s="14">
        <v>62</v>
      </c>
      <c r="AJ7" s="14">
        <v>135</v>
      </c>
      <c r="AK7" s="14">
        <v>24</v>
      </c>
      <c r="AL7" s="14">
        <v>10</v>
      </c>
      <c r="AM7" s="14">
        <v>116</v>
      </c>
      <c r="AO7" s="14">
        <v>173</v>
      </c>
      <c r="AP7" s="14">
        <v>357</v>
      </c>
      <c r="AQ7" s="14">
        <v>82</v>
      </c>
      <c r="AR7" s="14">
        <v>113</v>
      </c>
      <c r="AS7" s="14">
        <v>219</v>
      </c>
      <c r="AT7" s="14">
        <v>29</v>
      </c>
      <c r="AU7" s="14">
        <v>13</v>
      </c>
      <c r="AV7" s="14">
        <v>59</v>
      </c>
      <c r="AW7" s="14">
        <v>36</v>
      </c>
    </row>
    <row r="8" spans="2:51" x14ac:dyDescent="0.35">
      <c r="B8" s="7" t="s">
        <v>60</v>
      </c>
      <c r="C8" s="16">
        <v>1083</v>
      </c>
      <c r="D8" s="16">
        <v>561</v>
      </c>
      <c r="E8" s="16">
        <v>519</v>
      </c>
      <c r="G8" s="16">
        <v>156</v>
      </c>
      <c r="H8" s="16">
        <v>196</v>
      </c>
      <c r="I8" s="16">
        <v>167</v>
      </c>
      <c r="J8" s="16">
        <v>167</v>
      </c>
      <c r="K8" s="16">
        <v>139</v>
      </c>
      <c r="L8" s="16">
        <v>257</v>
      </c>
      <c r="N8" s="16">
        <v>93</v>
      </c>
      <c r="O8" s="16">
        <v>29</v>
      </c>
      <c r="P8" s="16">
        <v>41</v>
      </c>
      <c r="Q8" s="16">
        <v>44</v>
      </c>
      <c r="R8" s="16">
        <v>139</v>
      </c>
      <c r="S8" s="16">
        <v>80</v>
      </c>
      <c r="T8" s="16">
        <v>77</v>
      </c>
      <c r="U8" s="16">
        <v>107</v>
      </c>
      <c r="V8" s="16">
        <v>181</v>
      </c>
      <c r="W8" s="16">
        <v>118</v>
      </c>
      <c r="X8" s="16">
        <v>82</v>
      </c>
      <c r="Y8" s="16">
        <v>92</v>
      </c>
      <c r="AA8" s="16">
        <v>350</v>
      </c>
      <c r="AB8" s="16">
        <v>280</v>
      </c>
      <c r="AC8" s="16">
        <v>226</v>
      </c>
      <c r="AD8" s="16">
        <v>225</v>
      </c>
      <c r="AF8" s="16">
        <v>197</v>
      </c>
      <c r="AG8" s="16">
        <v>456</v>
      </c>
      <c r="AH8" s="16">
        <v>79</v>
      </c>
      <c r="AI8" s="16">
        <v>61</v>
      </c>
      <c r="AJ8" s="16">
        <v>138</v>
      </c>
      <c r="AK8" s="16">
        <v>27</v>
      </c>
      <c r="AL8" s="16">
        <v>10</v>
      </c>
      <c r="AM8" s="16">
        <v>114</v>
      </c>
      <c r="AO8" s="16">
        <v>174</v>
      </c>
      <c r="AP8" s="16">
        <v>355</v>
      </c>
      <c r="AQ8" s="16">
        <v>81</v>
      </c>
      <c r="AR8" s="16">
        <v>112</v>
      </c>
      <c r="AS8" s="16">
        <v>223</v>
      </c>
      <c r="AT8" s="16">
        <v>32</v>
      </c>
      <c r="AU8" s="16">
        <v>12</v>
      </c>
      <c r="AV8" s="16">
        <v>59</v>
      </c>
      <c r="AW8" s="16">
        <v>34</v>
      </c>
    </row>
    <row r="9" spans="2:51" ht="19" customHeight="1" x14ac:dyDescent="0.35">
      <c r="B9" s="22" t="s">
        <v>133</v>
      </c>
      <c r="C9" s="20">
        <v>0.31243183232307159</v>
      </c>
      <c r="D9" s="20">
        <v>0.32080565841513892</v>
      </c>
      <c r="E9" s="20">
        <v>0.30324991891069869</v>
      </c>
      <c r="G9" s="20">
        <v>0.20551891420263499</v>
      </c>
      <c r="H9" s="20">
        <v>0.40579832804879362</v>
      </c>
      <c r="I9" s="20">
        <v>0.29814161135118822</v>
      </c>
      <c r="J9" s="20">
        <v>0.29162882585737049</v>
      </c>
      <c r="K9" s="20">
        <v>0.35543066499504872</v>
      </c>
      <c r="L9" s="20">
        <v>0.30530616114241799</v>
      </c>
      <c r="N9" s="20">
        <v>0.26348222635621149</v>
      </c>
      <c r="O9" s="20">
        <v>0.35220523943720677</v>
      </c>
      <c r="P9" s="20">
        <v>0.22917128333653031</v>
      </c>
      <c r="Q9" s="20">
        <v>0.27495247043799981</v>
      </c>
      <c r="R9" s="20">
        <v>0.36426970786039492</v>
      </c>
      <c r="S9" s="20">
        <v>0.38502241764292938</v>
      </c>
      <c r="T9" s="20">
        <v>0.31717790841226418</v>
      </c>
      <c r="U9" s="20">
        <v>0.25982211895912383</v>
      </c>
      <c r="V9" s="20">
        <v>0.31533270501937227</v>
      </c>
      <c r="W9" s="20">
        <v>0.26109905214612772</v>
      </c>
      <c r="X9" s="20">
        <v>0.34031164764584249</v>
      </c>
      <c r="Y9" s="20">
        <v>0.35598762821945229</v>
      </c>
      <c r="AA9" s="20">
        <v>0.34678257902770832</v>
      </c>
      <c r="AB9" s="20">
        <v>0.3354618326692872</v>
      </c>
      <c r="AC9" s="20">
        <v>0.22724775104871781</v>
      </c>
      <c r="AD9" s="20">
        <v>0.31836139194136948</v>
      </c>
      <c r="AF9" s="20">
        <v>0.22367646105031511</v>
      </c>
      <c r="AG9" s="20">
        <v>0.43829965137068227</v>
      </c>
      <c r="AH9" s="20">
        <v>0.31871438291628729</v>
      </c>
      <c r="AI9" s="20">
        <v>0.21997286507639</v>
      </c>
      <c r="AJ9" s="20">
        <v>0.18166674574311439</v>
      </c>
      <c r="AK9" s="20">
        <v>0.2136989570378805</v>
      </c>
      <c r="AL9" s="20">
        <v>0.1888854136133819</v>
      </c>
      <c r="AM9" s="20">
        <v>0.2006956364825396</v>
      </c>
      <c r="AO9" s="20">
        <v>0.22002910242214579</v>
      </c>
      <c r="AP9" s="20">
        <v>0.50124061557344057</v>
      </c>
      <c r="AQ9" s="20">
        <v>0.2993602122147353</v>
      </c>
      <c r="AR9" s="20">
        <v>0.24906575300387751</v>
      </c>
      <c r="AS9" s="20">
        <v>0.15685637555084511</v>
      </c>
      <c r="AT9" s="20">
        <v>0.24597244152116271</v>
      </c>
      <c r="AU9" s="20">
        <v>0.1454496488855456</v>
      </c>
      <c r="AV9" s="20">
        <v>0.27324142776168359</v>
      </c>
      <c r="AW9" s="20">
        <v>0.26741770052413699</v>
      </c>
    </row>
    <row r="10" spans="2:51" ht="19" customHeight="1" x14ac:dyDescent="0.35">
      <c r="B10" s="22" t="s">
        <v>134</v>
      </c>
      <c r="C10" s="20">
        <v>0.43873949079474828</v>
      </c>
      <c r="D10" s="20">
        <v>0.40765294298308868</v>
      </c>
      <c r="E10" s="20">
        <v>0.47259591028591008</v>
      </c>
      <c r="G10" s="20">
        <v>0.44635899838833981</v>
      </c>
      <c r="H10" s="20">
        <v>0.3744253626014088</v>
      </c>
      <c r="I10" s="20">
        <v>0.48151710429490391</v>
      </c>
      <c r="J10" s="20">
        <v>0.43814286522583201</v>
      </c>
      <c r="K10" s="20">
        <v>0.45547450642417853</v>
      </c>
      <c r="L10" s="20">
        <v>0.44686846874581287</v>
      </c>
      <c r="N10" s="20">
        <v>0.4798772664284135</v>
      </c>
      <c r="O10" s="20">
        <v>0.37830788430214318</v>
      </c>
      <c r="P10" s="20">
        <v>0.5581699359117589</v>
      </c>
      <c r="Q10" s="20">
        <v>0.43298191530253077</v>
      </c>
      <c r="R10" s="20">
        <v>0.44375489774369398</v>
      </c>
      <c r="S10" s="20">
        <v>0.36274095506236242</v>
      </c>
      <c r="T10" s="20">
        <v>0.44388752817294602</v>
      </c>
      <c r="U10" s="20">
        <v>0.49832717629182188</v>
      </c>
      <c r="V10" s="20">
        <v>0.40056928758217542</v>
      </c>
      <c r="W10" s="20">
        <v>0.42224772668724292</v>
      </c>
      <c r="X10" s="20">
        <v>0.42283817875459478</v>
      </c>
      <c r="Y10" s="20">
        <v>0.46049897644113258</v>
      </c>
      <c r="AA10" s="20">
        <v>0.4408835137552502</v>
      </c>
      <c r="AB10" s="20">
        <v>0.46961662799566412</v>
      </c>
      <c r="AC10" s="20">
        <v>0.4454012668813801</v>
      </c>
      <c r="AD10" s="20">
        <v>0.38816700538475818</v>
      </c>
      <c r="AF10" s="20">
        <v>0.46302413222392552</v>
      </c>
      <c r="AG10" s="20">
        <v>0.41798662370806622</v>
      </c>
      <c r="AH10" s="20">
        <v>0.4041025561443245</v>
      </c>
      <c r="AI10" s="20">
        <v>0.51215827753452214</v>
      </c>
      <c r="AJ10" s="20">
        <v>0.41658926043914102</v>
      </c>
      <c r="AK10" s="20">
        <v>0.41626662144739252</v>
      </c>
      <c r="AL10" s="20">
        <v>0.19056651908377659</v>
      </c>
      <c r="AM10" s="20">
        <v>0.51878695297079613</v>
      </c>
      <c r="AO10" s="20">
        <v>0.49805670227325838</v>
      </c>
      <c r="AP10" s="20">
        <v>0.39355816345997141</v>
      </c>
      <c r="AQ10" s="20">
        <v>0.44363258858088528</v>
      </c>
      <c r="AR10" s="20">
        <v>0.4961276296980211</v>
      </c>
      <c r="AS10" s="20">
        <v>0.44472572004009492</v>
      </c>
      <c r="AT10" s="20">
        <v>0.37587890186601619</v>
      </c>
      <c r="AU10" s="20">
        <v>0.2925232252656168</v>
      </c>
      <c r="AV10" s="20">
        <v>0.49489197948527558</v>
      </c>
      <c r="AW10" s="20">
        <v>0.38228706823539949</v>
      </c>
    </row>
    <row r="11" spans="2:51" ht="32" customHeight="1" x14ac:dyDescent="0.35">
      <c r="B11" s="22" t="s">
        <v>135</v>
      </c>
      <c r="C11" s="20">
        <v>0.13762571415075911</v>
      </c>
      <c r="D11" s="20">
        <v>0.13877314495358339</v>
      </c>
      <c r="E11" s="20">
        <v>0.13699202301609559</v>
      </c>
      <c r="G11" s="20">
        <v>0.17163410106259899</v>
      </c>
      <c r="H11" s="20">
        <v>0.1278568787892719</v>
      </c>
      <c r="I11" s="20">
        <v>0.1331564425951377</v>
      </c>
      <c r="J11" s="20">
        <v>0.1240794882951665</v>
      </c>
      <c r="K11" s="20">
        <v>0.11129752858848101</v>
      </c>
      <c r="L11" s="20">
        <v>0.1504733496006482</v>
      </c>
      <c r="N11" s="20">
        <v>0.1483386534737659</v>
      </c>
      <c r="O11" s="20">
        <v>0.1023904882151533</v>
      </c>
      <c r="P11" s="20">
        <v>9.8432154508752812E-2</v>
      </c>
      <c r="Q11" s="20">
        <v>0.24482532552983211</v>
      </c>
      <c r="R11" s="20">
        <v>0.13484323345420501</v>
      </c>
      <c r="S11" s="20">
        <v>0.14867003680881449</v>
      </c>
      <c r="T11" s="20">
        <v>9.6273466481266667E-2</v>
      </c>
      <c r="U11" s="20">
        <v>0.12201230922485511</v>
      </c>
      <c r="V11" s="20">
        <v>0.1429140458752382</v>
      </c>
      <c r="W11" s="20">
        <v>0.15561076737312371</v>
      </c>
      <c r="X11" s="20">
        <v>0.12658121870140421</v>
      </c>
      <c r="Y11" s="20">
        <v>0.1279497446511349</v>
      </c>
      <c r="AA11" s="20">
        <v>0.1232357868793392</v>
      </c>
      <c r="AB11" s="20">
        <v>0.1194932974354045</v>
      </c>
      <c r="AC11" s="20">
        <v>0.1669132211501263</v>
      </c>
      <c r="AD11" s="20">
        <v>0.15431549323950469</v>
      </c>
      <c r="AF11" s="20">
        <v>0.196427060476456</v>
      </c>
      <c r="AG11" s="20">
        <v>9.1910698797107698E-2</v>
      </c>
      <c r="AH11" s="20">
        <v>0.16307156543860779</v>
      </c>
      <c r="AI11" s="20">
        <v>0.14797849996896811</v>
      </c>
      <c r="AJ11" s="20">
        <v>0.15489935712826811</v>
      </c>
      <c r="AK11" s="20">
        <v>0.2541816886234442</v>
      </c>
      <c r="AL11" s="20">
        <v>8.0312742725062863E-2</v>
      </c>
      <c r="AM11" s="20">
        <v>0.151777518691177</v>
      </c>
      <c r="AO11" s="20">
        <v>0.18135880157295031</v>
      </c>
      <c r="AP11" s="20">
        <v>7.4631365517439388E-2</v>
      </c>
      <c r="AQ11" s="20">
        <v>0.16128117145720461</v>
      </c>
      <c r="AR11" s="20">
        <v>0.1489948532744812</v>
      </c>
      <c r="AS11" s="20">
        <v>0.15905991525105531</v>
      </c>
      <c r="AT11" s="20">
        <v>0.28093858756009649</v>
      </c>
      <c r="AU11" s="20">
        <v>0.31954211426017148</v>
      </c>
      <c r="AV11" s="20">
        <v>0.12670053175276921</v>
      </c>
      <c r="AW11" s="20">
        <v>0.15223301045834969</v>
      </c>
    </row>
    <row r="12" spans="2:51" ht="19" customHeight="1" x14ac:dyDescent="0.35">
      <c r="B12" s="22" t="s">
        <v>136</v>
      </c>
      <c r="C12" s="20">
        <v>6.0746774032043677E-2</v>
      </c>
      <c r="D12" s="20">
        <v>6.6080961460726326E-2</v>
      </c>
      <c r="E12" s="20">
        <v>5.4047836591438969E-2</v>
      </c>
      <c r="G12" s="20">
        <v>0.1056274639887099</v>
      </c>
      <c r="H12" s="20">
        <v>5.2083193048057197E-2</v>
      </c>
      <c r="I12" s="20">
        <v>2.8725916709548851E-2</v>
      </c>
      <c r="J12" s="20">
        <v>6.1399901142515298E-2</v>
      </c>
      <c r="K12" s="20">
        <v>3.7389472643771272E-2</v>
      </c>
      <c r="L12" s="20">
        <v>7.3170529434984671E-2</v>
      </c>
      <c r="N12" s="20">
        <v>8.5596536229497755E-2</v>
      </c>
      <c r="O12" s="20">
        <v>0.1034363914429942</v>
      </c>
      <c r="P12" s="20">
        <v>9.2181577678050589E-2</v>
      </c>
      <c r="Q12" s="20">
        <v>4.7240288729637051E-2</v>
      </c>
      <c r="R12" s="20">
        <v>2.9034786603708531E-2</v>
      </c>
      <c r="S12" s="20">
        <v>4.7250289837150662E-2</v>
      </c>
      <c r="T12" s="20">
        <v>5.7969160695768483E-2</v>
      </c>
      <c r="U12" s="20">
        <v>5.2951036773941883E-2</v>
      </c>
      <c r="V12" s="20">
        <v>9.2065725397061676E-2</v>
      </c>
      <c r="W12" s="20">
        <v>7.1781642012234054E-2</v>
      </c>
      <c r="X12" s="20">
        <v>3.6676342013751528E-2</v>
      </c>
      <c r="Y12" s="20">
        <v>3.096883587538465E-2</v>
      </c>
      <c r="AA12" s="20">
        <v>4.4054293363772382E-2</v>
      </c>
      <c r="AB12" s="20">
        <v>4.2959511695701953E-2</v>
      </c>
      <c r="AC12" s="20">
        <v>0.1119924598025557</v>
      </c>
      <c r="AD12" s="20">
        <v>5.5430723433386869E-2</v>
      </c>
      <c r="AF12" s="20">
        <v>6.8174038582011487E-2</v>
      </c>
      <c r="AG12" s="20">
        <v>3.5762329697740639E-2</v>
      </c>
      <c r="AH12" s="20">
        <v>8.6801097212905631E-2</v>
      </c>
      <c r="AI12" s="20">
        <v>5.6260337821546443E-2</v>
      </c>
      <c r="AJ12" s="20">
        <v>7.8331033989280582E-2</v>
      </c>
      <c r="AK12" s="20">
        <v>3.8133567095617778E-2</v>
      </c>
      <c r="AL12" s="20">
        <v>0.42509019793579222</v>
      </c>
      <c r="AM12" s="20">
        <v>8.36664070511072E-2</v>
      </c>
      <c r="AO12" s="20">
        <v>5.2012565693997967E-2</v>
      </c>
      <c r="AP12" s="20">
        <v>2.748410470778383E-2</v>
      </c>
      <c r="AQ12" s="20">
        <v>7.0125013415715906E-2</v>
      </c>
      <c r="AR12" s="20">
        <v>4.0413603223261887E-2</v>
      </c>
      <c r="AS12" s="20">
        <v>0.1116884102380815</v>
      </c>
      <c r="AT12" s="20">
        <v>3.1997231295962249E-2</v>
      </c>
      <c r="AU12" s="20">
        <v>0.16458308314768511</v>
      </c>
      <c r="AV12" s="20">
        <v>8.5184015030185481E-2</v>
      </c>
      <c r="AW12" s="20">
        <v>0.1108347891660032</v>
      </c>
    </row>
    <row r="13" spans="2:51" ht="19" customHeight="1" x14ac:dyDescent="0.35">
      <c r="B13" s="22" t="s">
        <v>137</v>
      </c>
      <c r="C13" s="20">
        <v>4.1217875786023123E-2</v>
      </c>
      <c r="D13" s="20">
        <v>6.1007491726502869E-2</v>
      </c>
      <c r="E13" s="20">
        <v>1.9984273628382131E-2</v>
      </c>
      <c r="G13" s="20">
        <v>4.5588738513294258E-2</v>
      </c>
      <c r="H13" s="20">
        <v>3.4251111993797968E-2</v>
      </c>
      <c r="I13" s="20">
        <v>4.6882028969151848E-2</v>
      </c>
      <c r="J13" s="20">
        <v>7.8948927913417385E-2</v>
      </c>
      <c r="K13" s="20">
        <v>4.0407827348520678E-2</v>
      </c>
      <c r="L13" s="20">
        <v>1.612836209069202E-2</v>
      </c>
      <c r="N13" s="20">
        <v>2.2705317512111321E-2</v>
      </c>
      <c r="O13" s="20">
        <v>3.0178474707460701E-2</v>
      </c>
      <c r="P13" s="20">
        <v>2.204504856490741E-2</v>
      </c>
      <c r="Q13" s="20">
        <v>0</v>
      </c>
      <c r="R13" s="20">
        <v>2.80973743379976E-2</v>
      </c>
      <c r="S13" s="20">
        <v>4.3524744262622872E-2</v>
      </c>
      <c r="T13" s="20">
        <v>8.4691936237754714E-2</v>
      </c>
      <c r="U13" s="20">
        <v>5.8767439339126593E-2</v>
      </c>
      <c r="V13" s="20">
        <v>2.590315167426319E-2</v>
      </c>
      <c r="W13" s="20">
        <v>6.4402509802430757E-2</v>
      </c>
      <c r="X13" s="20">
        <v>7.3592612884406911E-2</v>
      </c>
      <c r="Y13" s="20">
        <v>2.459481481289565E-2</v>
      </c>
      <c r="AA13" s="20">
        <v>3.4142060705181512E-2</v>
      </c>
      <c r="AB13" s="20">
        <v>2.1044424321651801E-2</v>
      </c>
      <c r="AC13" s="20">
        <v>4.3586677390652792E-2</v>
      </c>
      <c r="AD13" s="20">
        <v>7.5326168509070798E-2</v>
      </c>
      <c r="AF13" s="20">
        <v>4.0252654596635518E-2</v>
      </c>
      <c r="AG13" s="20">
        <v>1.1522610496999069E-2</v>
      </c>
      <c r="AH13" s="20">
        <v>0</v>
      </c>
      <c r="AI13" s="20">
        <v>3.1507400650420889E-2</v>
      </c>
      <c r="AJ13" s="20">
        <v>0.16851360270019591</v>
      </c>
      <c r="AK13" s="20">
        <v>7.7719165795664999E-2</v>
      </c>
      <c r="AL13" s="20">
        <v>0</v>
      </c>
      <c r="AM13" s="20">
        <v>3.6548890168930093E-2</v>
      </c>
      <c r="AO13" s="20">
        <v>4.3967741491923118E-2</v>
      </c>
      <c r="AP13" s="20">
        <v>3.0857507413647209E-3</v>
      </c>
      <c r="AQ13" s="20">
        <v>1.2104325475995621E-2</v>
      </c>
      <c r="AR13" s="20">
        <v>3.8467029928303878E-2</v>
      </c>
      <c r="AS13" s="20">
        <v>0.11445453127133839</v>
      </c>
      <c r="AT13" s="20">
        <v>6.5212837756762287E-2</v>
      </c>
      <c r="AU13" s="20">
        <v>7.7901928440980872E-2</v>
      </c>
      <c r="AV13" s="20">
        <v>0</v>
      </c>
      <c r="AW13" s="20">
        <v>5.8893685563250968E-2</v>
      </c>
    </row>
    <row r="14" spans="2:51" ht="19" customHeight="1" x14ac:dyDescent="0.35">
      <c r="B14" s="22" t="s">
        <v>138</v>
      </c>
      <c r="C14" s="20">
        <v>9.2383129133541009E-3</v>
      </c>
      <c r="D14" s="20">
        <v>5.6798004609598602E-3</v>
      </c>
      <c r="E14" s="20">
        <v>1.313003756747457E-2</v>
      </c>
      <c r="G14" s="20">
        <v>2.5271783844422208E-2</v>
      </c>
      <c r="H14" s="20">
        <v>5.585125518670366E-3</v>
      </c>
      <c r="I14" s="20">
        <v>1.157689608006947E-2</v>
      </c>
      <c r="J14" s="20">
        <v>5.7999915656981541E-3</v>
      </c>
      <c r="K14" s="20">
        <v>0</v>
      </c>
      <c r="L14" s="20">
        <v>8.0531289854440715E-3</v>
      </c>
      <c r="N14" s="20">
        <v>0</v>
      </c>
      <c r="O14" s="20">
        <v>3.3481521895041902E-2</v>
      </c>
      <c r="P14" s="20">
        <v>0</v>
      </c>
      <c r="Q14" s="20">
        <v>0</v>
      </c>
      <c r="R14" s="20">
        <v>0</v>
      </c>
      <c r="S14" s="20">
        <v>1.279155638612004E-2</v>
      </c>
      <c r="T14" s="20">
        <v>0</v>
      </c>
      <c r="U14" s="20">
        <v>8.1199194111305252E-3</v>
      </c>
      <c r="V14" s="20">
        <v>2.321508445188919E-2</v>
      </c>
      <c r="W14" s="20">
        <v>2.4858301978840879E-2</v>
      </c>
      <c r="X14" s="20">
        <v>0</v>
      </c>
      <c r="Y14" s="20">
        <v>0</v>
      </c>
      <c r="AA14" s="20">
        <v>1.090176626874852E-2</v>
      </c>
      <c r="AB14" s="20">
        <v>1.1424305882290381E-2</v>
      </c>
      <c r="AC14" s="20">
        <v>4.858623726567389E-3</v>
      </c>
      <c r="AD14" s="20">
        <v>8.3992174919101173E-3</v>
      </c>
      <c r="AF14" s="20">
        <v>8.4456530706564087E-3</v>
      </c>
      <c r="AG14" s="20">
        <v>4.5180859294041082E-3</v>
      </c>
      <c r="AH14" s="20">
        <v>2.731039828787454E-2</v>
      </c>
      <c r="AI14" s="20">
        <v>3.2122618948152271E-2</v>
      </c>
      <c r="AJ14" s="20">
        <v>0</v>
      </c>
      <c r="AK14" s="20">
        <v>0</v>
      </c>
      <c r="AL14" s="20">
        <v>0.1151451266419863</v>
      </c>
      <c r="AM14" s="20">
        <v>8.5245946354501299E-3</v>
      </c>
      <c r="AO14" s="20">
        <v>4.5750865457242218E-3</v>
      </c>
      <c r="AP14" s="20">
        <v>0</v>
      </c>
      <c r="AQ14" s="20">
        <v>1.349668885546345E-2</v>
      </c>
      <c r="AR14" s="20">
        <v>2.6931130872054499E-2</v>
      </c>
      <c r="AS14" s="20">
        <v>1.321504764858468E-2</v>
      </c>
      <c r="AT14" s="20">
        <v>0</v>
      </c>
      <c r="AU14" s="20">
        <v>0</v>
      </c>
      <c r="AV14" s="20">
        <v>1.9982045970086321E-2</v>
      </c>
      <c r="AW14" s="20">
        <v>2.8333746052859321E-2</v>
      </c>
    </row>
    <row r="16" spans="2:51" x14ac:dyDescent="0.35">
      <c r="B16" s="24" t="s">
        <v>17</v>
      </c>
    </row>
    <row r="17" spans="2:2" x14ac:dyDescent="0.35">
      <c r="B17" t="s">
        <v>163</v>
      </c>
    </row>
    <row r="18" spans="2:2" x14ac:dyDescent="0.35">
      <c r="B18"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140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1081</v>
      </c>
      <c r="D7" s="14">
        <v>548</v>
      </c>
      <c r="E7" s="14">
        <v>530</v>
      </c>
      <c r="G7" s="14">
        <v>153</v>
      </c>
      <c r="H7" s="14">
        <v>188</v>
      </c>
      <c r="I7" s="14">
        <v>165</v>
      </c>
      <c r="J7" s="14">
        <v>173</v>
      </c>
      <c r="K7" s="14">
        <v>154</v>
      </c>
      <c r="L7" s="14">
        <v>248</v>
      </c>
      <c r="N7" s="14">
        <v>82</v>
      </c>
      <c r="O7" s="14">
        <v>31</v>
      </c>
      <c r="P7" s="14">
        <v>43</v>
      </c>
      <c r="Q7" s="14">
        <v>48</v>
      </c>
      <c r="R7" s="14">
        <v>147</v>
      </c>
      <c r="S7" s="14">
        <v>87</v>
      </c>
      <c r="T7" s="14">
        <v>83</v>
      </c>
      <c r="U7" s="14">
        <v>110</v>
      </c>
      <c r="V7" s="14">
        <v>171</v>
      </c>
      <c r="W7" s="14">
        <v>111</v>
      </c>
      <c r="X7" s="14">
        <v>80</v>
      </c>
      <c r="Y7" s="14">
        <v>88</v>
      </c>
      <c r="AA7" s="14">
        <v>379</v>
      </c>
      <c r="AB7" s="14">
        <v>266</v>
      </c>
      <c r="AC7" s="14">
        <v>211</v>
      </c>
      <c r="AD7" s="14">
        <v>222</v>
      </c>
      <c r="AF7" s="14">
        <v>196</v>
      </c>
      <c r="AG7" s="14">
        <v>459</v>
      </c>
      <c r="AH7" s="14">
        <v>79</v>
      </c>
      <c r="AI7" s="14">
        <v>62</v>
      </c>
      <c r="AJ7" s="14">
        <v>135</v>
      </c>
      <c r="AK7" s="14">
        <v>24</v>
      </c>
      <c r="AL7" s="14">
        <v>10</v>
      </c>
      <c r="AM7" s="14">
        <v>116</v>
      </c>
      <c r="AO7" s="14">
        <v>173</v>
      </c>
      <c r="AP7" s="14">
        <v>357</v>
      </c>
      <c r="AQ7" s="14">
        <v>82</v>
      </c>
      <c r="AR7" s="14">
        <v>113</v>
      </c>
      <c r="AS7" s="14">
        <v>219</v>
      </c>
      <c r="AT7" s="14">
        <v>29</v>
      </c>
      <c r="AU7" s="14">
        <v>13</v>
      </c>
      <c r="AV7" s="14">
        <v>59</v>
      </c>
      <c r="AW7" s="14">
        <v>36</v>
      </c>
    </row>
    <row r="8" spans="2:51" x14ac:dyDescent="0.35">
      <c r="B8" s="7" t="s">
        <v>60</v>
      </c>
      <c r="C8" s="16">
        <v>1083</v>
      </c>
      <c r="D8" s="16">
        <v>561</v>
      </c>
      <c r="E8" s="16">
        <v>519</v>
      </c>
      <c r="G8" s="16">
        <v>156</v>
      </c>
      <c r="H8" s="16">
        <v>196</v>
      </c>
      <c r="I8" s="16">
        <v>167</v>
      </c>
      <c r="J8" s="16">
        <v>167</v>
      </c>
      <c r="K8" s="16">
        <v>139</v>
      </c>
      <c r="L8" s="16">
        <v>257</v>
      </c>
      <c r="N8" s="16">
        <v>93</v>
      </c>
      <c r="O8" s="16">
        <v>29</v>
      </c>
      <c r="P8" s="16">
        <v>41</v>
      </c>
      <c r="Q8" s="16">
        <v>44</v>
      </c>
      <c r="R8" s="16">
        <v>139</v>
      </c>
      <c r="S8" s="16">
        <v>80</v>
      </c>
      <c r="T8" s="16">
        <v>77</v>
      </c>
      <c r="U8" s="16">
        <v>107</v>
      </c>
      <c r="V8" s="16">
        <v>181</v>
      </c>
      <c r="W8" s="16">
        <v>118</v>
      </c>
      <c r="X8" s="16">
        <v>82</v>
      </c>
      <c r="Y8" s="16">
        <v>92</v>
      </c>
      <c r="AA8" s="16">
        <v>350</v>
      </c>
      <c r="AB8" s="16">
        <v>280</v>
      </c>
      <c r="AC8" s="16">
        <v>226</v>
      </c>
      <c r="AD8" s="16">
        <v>225</v>
      </c>
      <c r="AF8" s="16">
        <v>197</v>
      </c>
      <c r="AG8" s="16">
        <v>456</v>
      </c>
      <c r="AH8" s="16">
        <v>79</v>
      </c>
      <c r="AI8" s="16">
        <v>61</v>
      </c>
      <c r="AJ8" s="16">
        <v>138</v>
      </c>
      <c r="AK8" s="16">
        <v>27</v>
      </c>
      <c r="AL8" s="16">
        <v>10</v>
      </c>
      <c r="AM8" s="16">
        <v>114</v>
      </c>
      <c r="AO8" s="16">
        <v>174</v>
      </c>
      <c r="AP8" s="16">
        <v>355</v>
      </c>
      <c r="AQ8" s="16">
        <v>81</v>
      </c>
      <c r="AR8" s="16">
        <v>112</v>
      </c>
      <c r="AS8" s="16">
        <v>223</v>
      </c>
      <c r="AT8" s="16">
        <v>32</v>
      </c>
      <c r="AU8" s="16">
        <v>12</v>
      </c>
      <c r="AV8" s="16">
        <v>59</v>
      </c>
      <c r="AW8" s="16">
        <v>34</v>
      </c>
    </row>
    <row r="9" spans="2:51" ht="19" customHeight="1" x14ac:dyDescent="0.35">
      <c r="B9" s="22" t="s">
        <v>133</v>
      </c>
      <c r="C9" s="20">
        <v>0.17637853380713869</v>
      </c>
      <c r="D9" s="20">
        <v>0.19860171327810211</v>
      </c>
      <c r="E9" s="20">
        <v>0.15160820991092061</v>
      </c>
      <c r="G9" s="20">
        <v>0.15424408325103761</v>
      </c>
      <c r="H9" s="20">
        <v>0.2305186693951185</v>
      </c>
      <c r="I9" s="20">
        <v>0.23090540575973409</v>
      </c>
      <c r="J9" s="20">
        <v>0.16885034520918499</v>
      </c>
      <c r="K9" s="20">
        <v>0.18934008012265</v>
      </c>
      <c r="L9" s="20">
        <v>0.1109931459491723</v>
      </c>
      <c r="N9" s="20">
        <v>0.1061235228965221</v>
      </c>
      <c r="O9" s="20">
        <v>0.13681616854818821</v>
      </c>
      <c r="P9" s="20">
        <v>0.1023726795006614</v>
      </c>
      <c r="Q9" s="20">
        <v>0.16146647563525279</v>
      </c>
      <c r="R9" s="20">
        <v>0.23688378467908949</v>
      </c>
      <c r="S9" s="20">
        <v>0.1873068343770426</v>
      </c>
      <c r="T9" s="20">
        <v>0.14542905389322969</v>
      </c>
      <c r="U9" s="20">
        <v>0.15198498259184481</v>
      </c>
      <c r="V9" s="20">
        <v>0.22199656234701709</v>
      </c>
      <c r="W9" s="20">
        <v>0.1245151428391878</v>
      </c>
      <c r="X9" s="20">
        <v>0.14391019420871329</v>
      </c>
      <c r="Y9" s="20">
        <v>0.25866100901068612</v>
      </c>
      <c r="AA9" s="20">
        <v>0.20760883288681881</v>
      </c>
      <c r="AB9" s="20">
        <v>0.17956670584308521</v>
      </c>
      <c r="AC9" s="20">
        <v>0.1184060093226849</v>
      </c>
      <c r="AD9" s="20">
        <v>0.18345381868567701</v>
      </c>
      <c r="AF9" s="20">
        <v>9.3619965239439953E-2</v>
      </c>
      <c r="AG9" s="20">
        <v>0.29595731018455268</v>
      </c>
      <c r="AH9" s="20">
        <v>7.7837093245114758E-2</v>
      </c>
      <c r="AI9" s="20">
        <v>8.7555759188774285E-2</v>
      </c>
      <c r="AJ9" s="20">
        <v>8.8827832970277007E-2</v>
      </c>
      <c r="AK9" s="20">
        <v>4.9506825071482782E-2</v>
      </c>
      <c r="AL9" s="20">
        <v>0.1032870633951516</v>
      </c>
      <c r="AM9" s="20">
        <v>0.1005015773831035</v>
      </c>
      <c r="AO9" s="20">
        <v>0.11639264301553889</v>
      </c>
      <c r="AP9" s="20">
        <v>0.34203705954470082</v>
      </c>
      <c r="AQ9" s="20">
        <v>0.1009898939267095</v>
      </c>
      <c r="AR9" s="20">
        <v>0.10308076590121661</v>
      </c>
      <c r="AS9" s="20">
        <v>8.262101744127115E-2</v>
      </c>
      <c r="AT9" s="20">
        <v>0.1032894578138087</v>
      </c>
      <c r="AU9" s="20">
        <v>0</v>
      </c>
      <c r="AV9" s="20">
        <v>8.3250315356734161E-2</v>
      </c>
      <c r="AW9" s="20">
        <v>8.6909638499557407E-2</v>
      </c>
    </row>
    <row r="10" spans="2:51" ht="19" customHeight="1" x14ac:dyDescent="0.35">
      <c r="B10" s="22" t="s">
        <v>134</v>
      </c>
      <c r="C10" s="20">
        <v>0.37239425887650979</v>
      </c>
      <c r="D10" s="20">
        <v>0.37419652869890652</v>
      </c>
      <c r="E10" s="20">
        <v>0.37208911533664951</v>
      </c>
      <c r="G10" s="20">
        <v>0.36510601631523332</v>
      </c>
      <c r="H10" s="20">
        <v>0.40064842076451029</v>
      </c>
      <c r="I10" s="20">
        <v>0.42856794194644438</v>
      </c>
      <c r="J10" s="20">
        <v>0.35538311976594822</v>
      </c>
      <c r="K10" s="20">
        <v>0.37155137202336208</v>
      </c>
      <c r="L10" s="20">
        <v>0.33037179921909032</v>
      </c>
      <c r="N10" s="20">
        <v>0.44853002051288421</v>
      </c>
      <c r="O10" s="20">
        <v>0.31460759769239971</v>
      </c>
      <c r="P10" s="20">
        <v>0.28544213376639621</v>
      </c>
      <c r="Q10" s="20">
        <v>0.32737909325708509</v>
      </c>
      <c r="R10" s="20">
        <v>0.37394767305460819</v>
      </c>
      <c r="S10" s="20">
        <v>0.37265993544028209</v>
      </c>
      <c r="T10" s="20">
        <v>0.42280003232886881</v>
      </c>
      <c r="U10" s="20">
        <v>0.38570284434091989</v>
      </c>
      <c r="V10" s="20">
        <v>0.36925988108479901</v>
      </c>
      <c r="W10" s="20">
        <v>0.36181687574590671</v>
      </c>
      <c r="X10" s="20">
        <v>0.3948960178333365</v>
      </c>
      <c r="Y10" s="20">
        <v>0.31408069434402219</v>
      </c>
      <c r="AA10" s="20">
        <v>0.41146881089322229</v>
      </c>
      <c r="AB10" s="20">
        <v>0.38722430115726442</v>
      </c>
      <c r="AC10" s="20">
        <v>0.36080882013717758</v>
      </c>
      <c r="AD10" s="20">
        <v>0.30212060251169898</v>
      </c>
      <c r="AF10" s="20">
        <v>0.32318871003686628</v>
      </c>
      <c r="AG10" s="20">
        <v>0.40968902170293942</v>
      </c>
      <c r="AH10" s="20">
        <v>0.42624581898400737</v>
      </c>
      <c r="AI10" s="20">
        <v>0.43471502593991213</v>
      </c>
      <c r="AJ10" s="20">
        <v>0.27028954521688819</v>
      </c>
      <c r="AK10" s="20">
        <v>0.47162401398498988</v>
      </c>
      <c r="AL10" s="20">
        <v>0.2761648693020069</v>
      </c>
      <c r="AM10" s="20">
        <v>0.34588751729759232</v>
      </c>
      <c r="AO10" s="20">
        <v>0.32202876198363861</v>
      </c>
      <c r="AP10" s="20">
        <v>0.43595749350434188</v>
      </c>
      <c r="AQ10" s="20">
        <v>0.40001868204159002</v>
      </c>
      <c r="AR10" s="20">
        <v>0.42900084674929417</v>
      </c>
      <c r="AS10" s="20">
        <v>0.29467714499858028</v>
      </c>
      <c r="AT10" s="20">
        <v>0.42724049615791998</v>
      </c>
      <c r="AU10" s="20">
        <v>0.37459787806187289</v>
      </c>
      <c r="AV10" s="20">
        <v>0.28615429998044239</v>
      </c>
      <c r="AW10" s="20">
        <v>0.31911101131580122</v>
      </c>
    </row>
    <row r="11" spans="2:51" ht="32" customHeight="1" x14ac:dyDescent="0.35">
      <c r="B11" s="22" t="s">
        <v>135</v>
      </c>
      <c r="C11" s="20">
        <v>0.213018114530487</v>
      </c>
      <c r="D11" s="20">
        <v>0.1921574947800716</v>
      </c>
      <c r="E11" s="20">
        <v>0.23653392319022301</v>
      </c>
      <c r="G11" s="20">
        <v>0.23688297908737219</v>
      </c>
      <c r="H11" s="20">
        <v>0.1990590987698922</v>
      </c>
      <c r="I11" s="20">
        <v>0.16381341760910889</v>
      </c>
      <c r="J11" s="20">
        <v>0.19573260231483561</v>
      </c>
      <c r="K11" s="20">
        <v>0.2080011332314895</v>
      </c>
      <c r="L11" s="20">
        <v>0.25505957227456022</v>
      </c>
      <c r="N11" s="20">
        <v>0.16917741919972201</v>
      </c>
      <c r="O11" s="20">
        <v>0.29469513568907391</v>
      </c>
      <c r="P11" s="20">
        <v>0.20599597582554449</v>
      </c>
      <c r="Q11" s="20">
        <v>0.25476466540235021</v>
      </c>
      <c r="R11" s="20">
        <v>0.16455740535374649</v>
      </c>
      <c r="S11" s="20">
        <v>0.21136745073201019</v>
      </c>
      <c r="T11" s="20">
        <v>0.155394826494446</v>
      </c>
      <c r="U11" s="20">
        <v>0.24324135118698709</v>
      </c>
      <c r="V11" s="20">
        <v>0.20382458776277931</v>
      </c>
      <c r="W11" s="20">
        <v>0.25012688959941509</v>
      </c>
      <c r="X11" s="20">
        <v>0.22316655432447061</v>
      </c>
      <c r="Y11" s="20">
        <v>0.26347768416275302</v>
      </c>
      <c r="AA11" s="20">
        <v>0.1669377726095311</v>
      </c>
      <c r="AB11" s="20">
        <v>0.21781897853885421</v>
      </c>
      <c r="AC11" s="20">
        <v>0.24401744890140589</v>
      </c>
      <c r="AD11" s="20">
        <v>0.24687564817872579</v>
      </c>
      <c r="AF11" s="20">
        <v>0.21736541070141449</v>
      </c>
      <c r="AG11" s="20">
        <v>0.18615796538053889</v>
      </c>
      <c r="AH11" s="20">
        <v>0.29919911999977472</v>
      </c>
      <c r="AI11" s="20">
        <v>0.22855941814600789</v>
      </c>
      <c r="AJ11" s="20">
        <v>0.19785246671286119</v>
      </c>
      <c r="AK11" s="20">
        <v>0.15797585253218041</v>
      </c>
      <c r="AL11" s="20">
        <v>0.30616335548413087</v>
      </c>
      <c r="AM11" s="20">
        <v>0.26767384544531792</v>
      </c>
      <c r="AO11" s="20">
        <v>0.24798989779362901</v>
      </c>
      <c r="AP11" s="20">
        <v>0.1574797786305791</v>
      </c>
      <c r="AQ11" s="20">
        <v>0.32993556987654049</v>
      </c>
      <c r="AR11" s="20">
        <v>0.24087040460386749</v>
      </c>
      <c r="AS11" s="20">
        <v>0.1768630769548164</v>
      </c>
      <c r="AT11" s="20">
        <v>0.13255486642449149</v>
      </c>
      <c r="AU11" s="20">
        <v>0.39102748062495613</v>
      </c>
      <c r="AV11" s="20">
        <v>0.32752088301702442</v>
      </c>
      <c r="AW11" s="20">
        <v>0.29204262432271838</v>
      </c>
    </row>
    <row r="12" spans="2:51" ht="19" customHeight="1" x14ac:dyDescent="0.35">
      <c r="B12" s="22" t="s">
        <v>136</v>
      </c>
      <c r="C12" s="20">
        <v>0.1137359427561547</v>
      </c>
      <c r="D12" s="20">
        <v>0.100896063588928</v>
      </c>
      <c r="E12" s="20">
        <v>0.12521572097847189</v>
      </c>
      <c r="G12" s="20">
        <v>0.165074643771454</v>
      </c>
      <c r="H12" s="20">
        <v>8.8647639469289316E-2</v>
      </c>
      <c r="I12" s="20">
        <v>8.325040584926878E-2</v>
      </c>
      <c r="J12" s="20">
        <v>0.1161230248407093</v>
      </c>
      <c r="K12" s="20">
        <v>0.1142068123647369</v>
      </c>
      <c r="L12" s="20">
        <v>0.1197688891315371</v>
      </c>
      <c r="N12" s="20">
        <v>9.5734108469225976E-2</v>
      </c>
      <c r="O12" s="20">
        <v>0.13866855465756781</v>
      </c>
      <c r="P12" s="20">
        <v>0.2341291702598578</v>
      </c>
      <c r="Q12" s="20">
        <v>0.14440034127034529</v>
      </c>
      <c r="R12" s="20">
        <v>0.10840534824907</v>
      </c>
      <c r="S12" s="20">
        <v>0.1024562114869927</v>
      </c>
      <c r="T12" s="20">
        <v>0.14741323634322021</v>
      </c>
      <c r="U12" s="20">
        <v>0.1084934725711373</v>
      </c>
      <c r="V12" s="20">
        <v>0.10291798943234209</v>
      </c>
      <c r="W12" s="20">
        <v>0.1073980879652537</v>
      </c>
      <c r="X12" s="20">
        <v>0.12782936026363381</v>
      </c>
      <c r="Y12" s="20">
        <v>6.8358693856195502E-2</v>
      </c>
      <c r="AA12" s="20">
        <v>8.2087377919961235E-2</v>
      </c>
      <c r="AB12" s="20">
        <v>0.1123396382979901</v>
      </c>
      <c r="AC12" s="20">
        <v>0.15673387837576691</v>
      </c>
      <c r="AD12" s="20">
        <v>0.1224709861500191</v>
      </c>
      <c r="AF12" s="20">
        <v>0.17814513228538789</v>
      </c>
      <c r="AG12" s="20">
        <v>6.8243964752916567E-2</v>
      </c>
      <c r="AH12" s="20">
        <v>9.0389332454691745E-2</v>
      </c>
      <c r="AI12" s="20">
        <v>0.18317578877929841</v>
      </c>
      <c r="AJ12" s="20">
        <v>0.13200473246790939</v>
      </c>
      <c r="AK12" s="20">
        <v>3.711668147363964E-2</v>
      </c>
      <c r="AL12" s="20">
        <v>0.1143849469210194</v>
      </c>
      <c r="AM12" s="20">
        <v>0.15926642685892181</v>
      </c>
      <c r="AO12" s="20">
        <v>0.1818366997506379</v>
      </c>
      <c r="AP12" s="20">
        <v>5.2804991437184368E-2</v>
      </c>
      <c r="AQ12" s="20">
        <v>0.1058636433097359</v>
      </c>
      <c r="AR12" s="20">
        <v>0.17019506523615691</v>
      </c>
      <c r="AS12" s="20">
        <v>0.15378117786122289</v>
      </c>
      <c r="AT12" s="20">
        <v>6.6608306721187616E-2</v>
      </c>
      <c r="AU12" s="20">
        <v>7.0900950660489598E-2</v>
      </c>
      <c r="AV12" s="20">
        <v>8.1609856230143066E-2</v>
      </c>
      <c r="AW12" s="20">
        <v>8.6493681304589995E-2</v>
      </c>
    </row>
    <row r="13" spans="2:51" ht="19" customHeight="1" x14ac:dyDescent="0.35">
      <c r="B13" s="22" t="s">
        <v>137</v>
      </c>
      <c r="C13" s="20">
        <v>0.104328967340197</v>
      </c>
      <c r="D13" s="20">
        <v>0.1201815166302927</v>
      </c>
      <c r="E13" s="20">
        <v>8.7634756098858041E-2</v>
      </c>
      <c r="G13" s="20">
        <v>5.1575647312260567E-2</v>
      </c>
      <c r="H13" s="20">
        <v>7.2624592495677875E-2</v>
      </c>
      <c r="I13" s="20">
        <v>7.7755035285351604E-2</v>
      </c>
      <c r="J13" s="20">
        <v>0.1531283991464642</v>
      </c>
      <c r="K13" s="20">
        <v>9.2698752063425149E-2</v>
      </c>
      <c r="L13" s="20">
        <v>0.15222665274076269</v>
      </c>
      <c r="N13" s="20">
        <v>0.15661234695011869</v>
      </c>
      <c r="O13" s="20">
        <v>0.1152125434127704</v>
      </c>
      <c r="P13" s="20">
        <v>0.15151332230366349</v>
      </c>
      <c r="Q13" s="20">
        <v>9.2292440755421173E-2</v>
      </c>
      <c r="R13" s="20">
        <v>9.7585420009797752E-2</v>
      </c>
      <c r="S13" s="20">
        <v>9.3806389400632753E-2</v>
      </c>
      <c r="T13" s="20">
        <v>9.2981898082542355E-2</v>
      </c>
      <c r="U13" s="20">
        <v>7.6172521312923291E-2</v>
      </c>
      <c r="V13" s="20">
        <v>9.6947925498792123E-2</v>
      </c>
      <c r="W13" s="20">
        <v>0.1287636626390492</v>
      </c>
      <c r="X13" s="20">
        <v>9.8559999026929093E-2</v>
      </c>
      <c r="Y13" s="20">
        <v>8.2643840763045248E-2</v>
      </c>
      <c r="AA13" s="20">
        <v>0.1013227526360659</v>
      </c>
      <c r="AB13" s="20">
        <v>9.1132656388407035E-2</v>
      </c>
      <c r="AC13" s="20">
        <v>0.1107832994116975</v>
      </c>
      <c r="AD13" s="20">
        <v>0.119814173199785</v>
      </c>
      <c r="AF13" s="20">
        <v>0.1639757496833259</v>
      </c>
      <c r="AG13" s="20">
        <v>3.0412014901951591E-2</v>
      </c>
      <c r="AH13" s="20">
        <v>6.8348265958605145E-2</v>
      </c>
      <c r="AI13" s="20">
        <v>4.9338876053773351E-2</v>
      </c>
      <c r="AJ13" s="20">
        <v>0.28886915934864199</v>
      </c>
      <c r="AK13" s="20">
        <v>0.24729724538552419</v>
      </c>
      <c r="AL13" s="20">
        <v>0.19999976489769111</v>
      </c>
      <c r="AM13" s="20">
        <v>8.5356860291143852E-2</v>
      </c>
      <c r="AO13" s="20">
        <v>0.1164147516270036</v>
      </c>
      <c r="AP13" s="20">
        <v>6.8407096040348633E-3</v>
      </c>
      <c r="AQ13" s="20">
        <v>3.8502538853036478E-2</v>
      </c>
      <c r="AR13" s="20">
        <v>2.6375395621815349E-2</v>
      </c>
      <c r="AS13" s="20">
        <v>0.27614585678523351</v>
      </c>
      <c r="AT13" s="20">
        <v>0.23969764070318239</v>
      </c>
      <c r="AU13" s="20">
        <v>0.1634736906526813</v>
      </c>
      <c r="AV13" s="20">
        <v>0.1230670067772662</v>
      </c>
      <c r="AW13" s="20">
        <v>0.16643593197672699</v>
      </c>
    </row>
    <row r="14" spans="2:51" ht="19" customHeight="1" x14ac:dyDescent="0.35">
      <c r="B14" s="22" t="s">
        <v>138</v>
      </c>
      <c r="C14" s="20">
        <v>2.014418268951286E-2</v>
      </c>
      <c r="D14" s="20">
        <v>1.396668302369925E-2</v>
      </c>
      <c r="E14" s="20">
        <v>2.6918274484877089E-2</v>
      </c>
      <c r="G14" s="20">
        <v>2.7116630262642331E-2</v>
      </c>
      <c r="H14" s="20">
        <v>8.5015791055118705E-3</v>
      </c>
      <c r="I14" s="20">
        <v>1.5707793550092278E-2</v>
      </c>
      <c r="J14" s="20">
        <v>1.078250872285777E-2</v>
      </c>
      <c r="K14" s="20">
        <v>2.4201850194336409E-2</v>
      </c>
      <c r="L14" s="20">
        <v>3.1579940684877232E-2</v>
      </c>
      <c r="N14" s="20">
        <v>2.3822581971527049E-2</v>
      </c>
      <c r="O14" s="20">
        <v>0</v>
      </c>
      <c r="P14" s="20">
        <v>2.0546718343876801E-2</v>
      </c>
      <c r="Q14" s="20">
        <v>1.9696983679545279E-2</v>
      </c>
      <c r="R14" s="20">
        <v>1.8620368653687939E-2</v>
      </c>
      <c r="S14" s="20">
        <v>3.2403178563039543E-2</v>
      </c>
      <c r="T14" s="20">
        <v>3.598095285769299E-2</v>
      </c>
      <c r="U14" s="20">
        <v>3.4404827996187513E-2</v>
      </c>
      <c r="V14" s="20">
        <v>5.0530538742703099E-3</v>
      </c>
      <c r="W14" s="20">
        <v>2.7379341211187468E-2</v>
      </c>
      <c r="X14" s="20">
        <v>1.163787434291684E-2</v>
      </c>
      <c r="Y14" s="20">
        <v>1.2778077863298159E-2</v>
      </c>
      <c r="AA14" s="20">
        <v>3.0574453054400669E-2</v>
      </c>
      <c r="AB14" s="20">
        <v>1.191771977439918E-2</v>
      </c>
      <c r="AC14" s="20">
        <v>9.2505438512673118E-3</v>
      </c>
      <c r="AD14" s="20">
        <v>2.5264771274094249E-2</v>
      </c>
      <c r="AF14" s="20">
        <v>2.3705032053565511E-2</v>
      </c>
      <c r="AG14" s="20">
        <v>9.5397230771006782E-3</v>
      </c>
      <c r="AH14" s="20">
        <v>3.7980369357806042E-2</v>
      </c>
      <c r="AI14" s="20">
        <v>1.6655131892233811E-2</v>
      </c>
      <c r="AJ14" s="20">
        <v>2.2156263283422069E-2</v>
      </c>
      <c r="AK14" s="20">
        <v>3.6479381552183048E-2</v>
      </c>
      <c r="AL14" s="20">
        <v>0</v>
      </c>
      <c r="AM14" s="20">
        <v>4.1313772723920672E-2</v>
      </c>
      <c r="AO14" s="20">
        <v>1.53372458295519E-2</v>
      </c>
      <c r="AP14" s="20">
        <v>4.8799672791588269E-3</v>
      </c>
      <c r="AQ14" s="20">
        <v>2.46896719923878E-2</v>
      </c>
      <c r="AR14" s="20">
        <v>3.0477521887649552E-2</v>
      </c>
      <c r="AS14" s="20">
        <v>1.5911725958875869E-2</v>
      </c>
      <c r="AT14" s="20">
        <v>3.0609232179409619E-2</v>
      </c>
      <c r="AU14" s="20">
        <v>0</v>
      </c>
      <c r="AV14" s="20">
        <v>9.8397638638389934E-2</v>
      </c>
      <c r="AW14" s="20">
        <v>4.9007112580605798E-2</v>
      </c>
    </row>
    <row r="16" spans="2:51" x14ac:dyDescent="0.35">
      <c r="B16" s="24" t="s">
        <v>17</v>
      </c>
    </row>
    <row r="17" spans="2:2" x14ac:dyDescent="0.35">
      <c r="B17" t="s">
        <v>163</v>
      </c>
    </row>
    <row r="18" spans="2:2" x14ac:dyDescent="0.35">
      <c r="B18"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141</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1081</v>
      </c>
      <c r="D7" s="14">
        <v>548</v>
      </c>
      <c r="E7" s="14">
        <v>530</v>
      </c>
      <c r="G7" s="14">
        <v>153</v>
      </c>
      <c r="H7" s="14">
        <v>188</v>
      </c>
      <c r="I7" s="14">
        <v>165</v>
      </c>
      <c r="J7" s="14">
        <v>173</v>
      </c>
      <c r="K7" s="14">
        <v>154</v>
      </c>
      <c r="L7" s="14">
        <v>248</v>
      </c>
      <c r="N7" s="14">
        <v>82</v>
      </c>
      <c r="O7" s="14">
        <v>31</v>
      </c>
      <c r="P7" s="14">
        <v>43</v>
      </c>
      <c r="Q7" s="14">
        <v>48</v>
      </c>
      <c r="R7" s="14">
        <v>147</v>
      </c>
      <c r="S7" s="14">
        <v>87</v>
      </c>
      <c r="T7" s="14">
        <v>83</v>
      </c>
      <c r="U7" s="14">
        <v>110</v>
      </c>
      <c r="V7" s="14">
        <v>171</v>
      </c>
      <c r="W7" s="14">
        <v>111</v>
      </c>
      <c r="X7" s="14">
        <v>80</v>
      </c>
      <c r="Y7" s="14">
        <v>88</v>
      </c>
      <c r="AA7" s="14">
        <v>379</v>
      </c>
      <c r="AB7" s="14">
        <v>266</v>
      </c>
      <c r="AC7" s="14">
        <v>211</v>
      </c>
      <c r="AD7" s="14">
        <v>222</v>
      </c>
      <c r="AF7" s="14">
        <v>196</v>
      </c>
      <c r="AG7" s="14">
        <v>459</v>
      </c>
      <c r="AH7" s="14">
        <v>79</v>
      </c>
      <c r="AI7" s="14">
        <v>62</v>
      </c>
      <c r="AJ7" s="14">
        <v>135</v>
      </c>
      <c r="AK7" s="14">
        <v>24</v>
      </c>
      <c r="AL7" s="14">
        <v>10</v>
      </c>
      <c r="AM7" s="14">
        <v>116</v>
      </c>
      <c r="AO7" s="14">
        <v>173</v>
      </c>
      <c r="AP7" s="14">
        <v>357</v>
      </c>
      <c r="AQ7" s="14">
        <v>82</v>
      </c>
      <c r="AR7" s="14">
        <v>113</v>
      </c>
      <c r="AS7" s="14">
        <v>219</v>
      </c>
      <c r="AT7" s="14">
        <v>29</v>
      </c>
      <c r="AU7" s="14">
        <v>13</v>
      </c>
      <c r="AV7" s="14">
        <v>59</v>
      </c>
      <c r="AW7" s="14">
        <v>36</v>
      </c>
    </row>
    <row r="8" spans="2:51" x14ac:dyDescent="0.35">
      <c r="B8" s="7" t="s">
        <v>60</v>
      </c>
      <c r="C8" s="16">
        <v>1083</v>
      </c>
      <c r="D8" s="16">
        <v>561</v>
      </c>
      <c r="E8" s="16">
        <v>519</v>
      </c>
      <c r="G8" s="16">
        <v>156</v>
      </c>
      <c r="H8" s="16">
        <v>196</v>
      </c>
      <c r="I8" s="16">
        <v>167</v>
      </c>
      <c r="J8" s="16">
        <v>167</v>
      </c>
      <c r="K8" s="16">
        <v>139</v>
      </c>
      <c r="L8" s="16">
        <v>257</v>
      </c>
      <c r="N8" s="16">
        <v>93</v>
      </c>
      <c r="O8" s="16">
        <v>29</v>
      </c>
      <c r="P8" s="16">
        <v>41</v>
      </c>
      <c r="Q8" s="16">
        <v>44</v>
      </c>
      <c r="R8" s="16">
        <v>139</v>
      </c>
      <c r="S8" s="16">
        <v>80</v>
      </c>
      <c r="T8" s="16">
        <v>77</v>
      </c>
      <c r="U8" s="16">
        <v>107</v>
      </c>
      <c r="V8" s="16">
        <v>181</v>
      </c>
      <c r="W8" s="16">
        <v>118</v>
      </c>
      <c r="X8" s="16">
        <v>82</v>
      </c>
      <c r="Y8" s="16">
        <v>92</v>
      </c>
      <c r="AA8" s="16">
        <v>350</v>
      </c>
      <c r="AB8" s="16">
        <v>280</v>
      </c>
      <c r="AC8" s="16">
        <v>226</v>
      </c>
      <c r="AD8" s="16">
        <v>225</v>
      </c>
      <c r="AF8" s="16">
        <v>197</v>
      </c>
      <c r="AG8" s="16">
        <v>456</v>
      </c>
      <c r="AH8" s="16">
        <v>79</v>
      </c>
      <c r="AI8" s="16">
        <v>61</v>
      </c>
      <c r="AJ8" s="16">
        <v>138</v>
      </c>
      <c r="AK8" s="16">
        <v>27</v>
      </c>
      <c r="AL8" s="16">
        <v>10</v>
      </c>
      <c r="AM8" s="16">
        <v>114</v>
      </c>
      <c r="AO8" s="16">
        <v>174</v>
      </c>
      <c r="AP8" s="16">
        <v>355</v>
      </c>
      <c r="AQ8" s="16">
        <v>81</v>
      </c>
      <c r="AR8" s="16">
        <v>112</v>
      </c>
      <c r="AS8" s="16">
        <v>223</v>
      </c>
      <c r="AT8" s="16">
        <v>32</v>
      </c>
      <c r="AU8" s="16">
        <v>12</v>
      </c>
      <c r="AV8" s="16">
        <v>59</v>
      </c>
      <c r="AW8" s="16">
        <v>34</v>
      </c>
    </row>
    <row r="9" spans="2:51" ht="19" customHeight="1" x14ac:dyDescent="0.35">
      <c r="B9" s="22" t="s">
        <v>133</v>
      </c>
      <c r="C9" s="20">
        <v>0.20932616781668881</v>
      </c>
      <c r="D9" s="20">
        <v>0.2128171615306908</v>
      </c>
      <c r="E9" s="20">
        <v>0.2049727872867218</v>
      </c>
      <c r="G9" s="20">
        <v>0.19370248906250451</v>
      </c>
      <c r="H9" s="20">
        <v>0.31318932133613731</v>
      </c>
      <c r="I9" s="20">
        <v>0.2145489548036629</v>
      </c>
      <c r="J9" s="20">
        <v>0.24618257520057751</v>
      </c>
      <c r="K9" s="20">
        <v>0.1957155540333908</v>
      </c>
      <c r="L9" s="20">
        <v>0.11948431284062359</v>
      </c>
      <c r="N9" s="20">
        <v>9.1925739376985921E-2</v>
      </c>
      <c r="O9" s="20">
        <v>0.1559620248878178</v>
      </c>
      <c r="P9" s="20">
        <v>0.219003161273116</v>
      </c>
      <c r="Q9" s="20">
        <v>0.19818280646167971</v>
      </c>
      <c r="R9" s="20">
        <v>0.24285543154385419</v>
      </c>
      <c r="S9" s="20">
        <v>0.2215344793758264</v>
      </c>
      <c r="T9" s="20">
        <v>0.23134506122911161</v>
      </c>
      <c r="U9" s="20">
        <v>0.21553002360467011</v>
      </c>
      <c r="V9" s="20">
        <v>0.24710010616398501</v>
      </c>
      <c r="W9" s="20">
        <v>0.16079099475326139</v>
      </c>
      <c r="X9" s="20">
        <v>0.1946881876820199</v>
      </c>
      <c r="Y9" s="20">
        <v>0.25949481679492342</v>
      </c>
      <c r="AA9" s="20">
        <v>0.22862380819499251</v>
      </c>
      <c r="AB9" s="20">
        <v>0.21855619030835019</v>
      </c>
      <c r="AC9" s="20">
        <v>0.19482453841922351</v>
      </c>
      <c r="AD9" s="20">
        <v>0.18404551250163109</v>
      </c>
      <c r="AF9" s="20">
        <v>0.106511187770624</v>
      </c>
      <c r="AG9" s="20">
        <v>0.33588236827735279</v>
      </c>
      <c r="AH9" s="20">
        <v>9.6866409913156371E-2</v>
      </c>
      <c r="AI9" s="20">
        <v>0.18777784995657501</v>
      </c>
      <c r="AJ9" s="20">
        <v>9.8256053174468394E-2</v>
      </c>
      <c r="AK9" s="20">
        <v>3.6479381552183048E-2</v>
      </c>
      <c r="AL9" s="20">
        <v>0.38797117877204612</v>
      </c>
      <c r="AM9" s="20">
        <v>0.13079892730692869</v>
      </c>
      <c r="AO9" s="20">
        <v>0.12029015096480369</v>
      </c>
      <c r="AP9" s="20">
        <v>0.39545561603380153</v>
      </c>
      <c r="AQ9" s="20">
        <v>0.1471134583871091</v>
      </c>
      <c r="AR9" s="20">
        <v>0.1840254507993237</v>
      </c>
      <c r="AS9" s="20">
        <v>9.1690936266990583E-2</v>
      </c>
      <c r="AT9" s="20">
        <v>9.5018396112968556E-2</v>
      </c>
      <c r="AU9" s="20">
        <v>7.6521406224264302E-2</v>
      </c>
      <c r="AV9" s="20">
        <v>6.9572061107167751E-2</v>
      </c>
      <c r="AW9" s="20">
        <v>0.12508364057686311</v>
      </c>
    </row>
    <row r="10" spans="2:51" ht="19" customHeight="1" x14ac:dyDescent="0.35">
      <c r="B10" s="22" t="s">
        <v>134</v>
      </c>
      <c r="C10" s="20">
        <v>0.41683208115980108</v>
      </c>
      <c r="D10" s="20">
        <v>0.41147437217049698</v>
      </c>
      <c r="E10" s="20">
        <v>0.42274877432780328</v>
      </c>
      <c r="G10" s="20">
        <v>0.4987632083078502</v>
      </c>
      <c r="H10" s="20">
        <v>0.41260464961102072</v>
      </c>
      <c r="I10" s="20">
        <v>0.42653482951635929</v>
      </c>
      <c r="J10" s="20">
        <v>0.34743560347399632</v>
      </c>
      <c r="K10" s="20">
        <v>0.4356604320811876</v>
      </c>
      <c r="L10" s="20">
        <v>0.39914236583216173</v>
      </c>
      <c r="N10" s="20">
        <v>0.52012507924372753</v>
      </c>
      <c r="O10" s="20">
        <v>0.42725311775955488</v>
      </c>
      <c r="P10" s="20">
        <v>0.27996790282218359</v>
      </c>
      <c r="Q10" s="20">
        <v>0.5007425157216826</v>
      </c>
      <c r="R10" s="20">
        <v>0.42328485925126907</v>
      </c>
      <c r="S10" s="20">
        <v>0.39905069208161692</v>
      </c>
      <c r="T10" s="20">
        <v>0.37664395915930871</v>
      </c>
      <c r="U10" s="20">
        <v>0.38119965395225902</v>
      </c>
      <c r="V10" s="20">
        <v>0.4032228130699293</v>
      </c>
      <c r="W10" s="20">
        <v>0.41401437103549599</v>
      </c>
      <c r="X10" s="20">
        <v>0.4764513964862398</v>
      </c>
      <c r="Y10" s="20">
        <v>0.38878722074989869</v>
      </c>
      <c r="AA10" s="20">
        <v>0.45432334584294998</v>
      </c>
      <c r="AB10" s="20">
        <v>0.40476384886189942</v>
      </c>
      <c r="AC10" s="20">
        <v>0.40271805023378388</v>
      </c>
      <c r="AD10" s="20">
        <v>0.38837177465845418</v>
      </c>
      <c r="AF10" s="20">
        <v>0.34699975159816532</v>
      </c>
      <c r="AG10" s="20">
        <v>0.42651705379027149</v>
      </c>
      <c r="AH10" s="20">
        <v>0.53608855520533616</v>
      </c>
      <c r="AI10" s="20">
        <v>0.54910880985388588</v>
      </c>
      <c r="AJ10" s="20">
        <v>0.31924225344749613</v>
      </c>
      <c r="AK10" s="20">
        <v>0.51671295746553925</v>
      </c>
      <c r="AL10" s="20">
        <v>0.2047564617742435</v>
      </c>
      <c r="AM10" s="20">
        <v>0.45806237275353717</v>
      </c>
      <c r="AO10" s="20">
        <v>0.37353191164221422</v>
      </c>
      <c r="AP10" s="20">
        <v>0.43803881431505559</v>
      </c>
      <c r="AQ10" s="20">
        <v>0.56094152115562768</v>
      </c>
      <c r="AR10" s="20">
        <v>0.46009205062448028</v>
      </c>
      <c r="AS10" s="20">
        <v>0.34495364767666881</v>
      </c>
      <c r="AT10" s="20">
        <v>0.4624138203033738</v>
      </c>
      <c r="AU10" s="20">
        <v>0.23002389813525731</v>
      </c>
      <c r="AV10" s="20">
        <v>0.40275260993106082</v>
      </c>
      <c r="AW10" s="20">
        <v>0.4491572474089861</v>
      </c>
    </row>
    <row r="11" spans="2:51" ht="32" customHeight="1" x14ac:dyDescent="0.35">
      <c r="B11" s="22" t="s">
        <v>135</v>
      </c>
      <c r="C11" s="20">
        <v>0.16736395639570831</v>
      </c>
      <c r="D11" s="20">
        <v>0.15663033016056491</v>
      </c>
      <c r="E11" s="20">
        <v>0.17852413037625281</v>
      </c>
      <c r="G11" s="20">
        <v>0.1553587676039504</v>
      </c>
      <c r="H11" s="20">
        <v>0.1272544267192294</v>
      </c>
      <c r="I11" s="20">
        <v>0.21292164773556141</v>
      </c>
      <c r="J11" s="20">
        <v>0.11283040925225531</v>
      </c>
      <c r="K11" s="20">
        <v>0.16503477910073161</v>
      </c>
      <c r="L11" s="20">
        <v>0.21248123509494429</v>
      </c>
      <c r="N11" s="20">
        <v>0.18887170497793421</v>
      </c>
      <c r="O11" s="20">
        <v>9.5489692335903875E-2</v>
      </c>
      <c r="P11" s="20">
        <v>0.2073799790338178</v>
      </c>
      <c r="Q11" s="20">
        <v>0.1485718521789261</v>
      </c>
      <c r="R11" s="20">
        <v>0.13662126974238259</v>
      </c>
      <c r="S11" s="20">
        <v>0.1668832029704273</v>
      </c>
      <c r="T11" s="20">
        <v>0.1187496478695101</v>
      </c>
      <c r="U11" s="20">
        <v>0.23387697538087421</v>
      </c>
      <c r="V11" s="20">
        <v>0.1745616427648809</v>
      </c>
      <c r="W11" s="20">
        <v>0.16352715242524149</v>
      </c>
      <c r="X11" s="20">
        <v>0.13037584656621759</v>
      </c>
      <c r="Y11" s="20">
        <v>0.1926517781627283</v>
      </c>
      <c r="AA11" s="20">
        <v>0.1365123216097858</v>
      </c>
      <c r="AB11" s="20">
        <v>0.1600182680417068</v>
      </c>
      <c r="AC11" s="20">
        <v>0.18619279703332539</v>
      </c>
      <c r="AD11" s="20">
        <v>0.2040564793054811</v>
      </c>
      <c r="AF11" s="20">
        <v>0.24374954172556201</v>
      </c>
      <c r="AG11" s="20">
        <v>0.1310526745845714</v>
      </c>
      <c r="AH11" s="20">
        <v>0.18028130251631511</v>
      </c>
      <c r="AI11" s="20">
        <v>0.1007628568700815</v>
      </c>
      <c r="AJ11" s="20">
        <v>0.17134105755902251</v>
      </c>
      <c r="AK11" s="20">
        <v>0.17712828170014649</v>
      </c>
      <c r="AL11" s="20">
        <v>0.20803277427698599</v>
      </c>
      <c r="AM11" s="20">
        <v>0.19633468008824881</v>
      </c>
      <c r="AO11" s="20">
        <v>0.23145046961808649</v>
      </c>
      <c r="AP11" s="20">
        <v>0.1162449223436869</v>
      </c>
      <c r="AQ11" s="20">
        <v>0.1536843443093337</v>
      </c>
      <c r="AR11" s="20">
        <v>0.15523518607477629</v>
      </c>
      <c r="AS11" s="20">
        <v>0.17198512248116801</v>
      </c>
      <c r="AT11" s="20">
        <v>0.14862534586404469</v>
      </c>
      <c r="AU11" s="20">
        <v>0.44655919191483512</v>
      </c>
      <c r="AV11" s="20">
        <v>0.27676871175151652</v>
      </c>
      <c r="AW11" s="20">
        <v>0.14251614531868931</v>
      </c>
    </row>
    <row r="12" spans="2:51" ht="19" customHeight="1" x14ac:dyDescent="0.35">
      <c r="B12" s="22" t="s">
        <v>136</v>
      </c>
      <c r="C12" s="20">
        <v>9.4994967884475021E-2</v>
      </c>
      <c r="D12" s="20">
        <v>9.9909108258937118E-2</v>
      </c>
      <c r="E12" s="20">
        <v>9.0096721885719946E-2</v>
      </c>
      <c r="G12" s="20">
        <v>8.3969727860325347E-2</v>
      </c>
      <c r="H12" s="20">
        <v>7.5379839985000474E-2</v>
      </c>
      <c r="I12" s="20">
        <v>6.5216683148151502E-2</v>
      </c>
      <c r="J12" s="20">
        <v>0.1105904964718093</v>
      </c>
      <c r="K12" s="20">
        <v>9.0148384245700361E-2</v>
      </c>
      <c r="L12" s="20">
        <v>0.1284095455768437</v>
      </c>
      <c r="N12" s="20">
        <v>5.6239992358700107E-2</v>
      </c>
      <c r="O12" s="20">
        <v>0.13911957781386941</v>
      </c>
      <c r="P12" s="20">
        <v>0.13776926386348071</v>
      </c>
      <c r="Q12" s="20">
        <v>0.1052625369080744</v>
      </c>
      <c r="R12" s="20">
        <v>0.10900202521007681</v>
      </c>
      <c r="S12" s="20">
        <v>6.9645002917593665E-2</v>
      </c>
      <c r="T12" s="20">
        <v>0.1210016466903579</v>
      </c>
      <c r="U12" s="20">
        <v>4.5658303107735179E-2</v>
      </c>
      <c r="V12" s="20">
        <v>8.5273823181341232E-2</v>
      </c>
      <c r="W12" s="20">
        <v>0.16971410407803111</v>
      </c>
      <c r="X12" s="20">
        <v>8.6661755237126756E-2</v>
      </c>
      <c r="Y12" s="20">
        <v>6.3736508875300149E-2</v>
      </c>
      <c r="AA12" s="20">
        <v>6.6284165941633694E-2</v>
      </c>
      <c r="AB12" s="20">
        <v>0.1146287739297764</v>
      </c>
      <c r="AC12" s="20">
        <v>0.1014196970219601</v>
      </c>
      <c r="AD12" s="20">
        <v>0.1070600483403954</v>
      </c>
      <c r="AF12" s="20">
        <v>0.13727933069512141</v>
      </c>
      <c r="AG12" s="20">
        <v>6.2377133123788737E-2</v>
      </c>
      <c r="AH12" s="20">
        <v>8.7538405465709804E-2</v>
      </c>
      <c r="AI12" s="20">
        <v>7.950866312213456E-2</v>
      </c>
      <c r="AJ12" s="20">
        <v>0.14246342856882629</v>
      </c>
      <c r="AK12" s="20">
        <v>3.711668147363964E-2</v>
      </c>
      <c r="AL12" s="20">
        <v>0.1143849469210194</v>
      </c>
      <c r="AM12" s="20">
        <v>0.12038866680620509</v>
      </c>
      <c r="AO12" s="20">
        <v>0.14100790690508949</v>
      </c>
      <c r="AP12" s="20">
        <v>3.8642923511065477E-2</v>
      </c>
      <c r="AQ12" s="20">
        <v>7.6939640668562376E-2</v>
      </c>
      <c r="AR12" s="20">
        <v>8.5932806349820465E-2</v>
      </c>
      <c r="AS12" s="20">
        <v>0.15693501629835049</v>
      </c>
      <c r="AT12" s="20">
        <v>6.6608306721187616E-2</v>
      </c>
      <c r="AU12" s="20">
        <v>0.16899357528466241</v>
      </c>
      <c r="AV12" s="20">
        <v>0.110385575534119</v>
      </c>
      <c r="AW12" s="20">
        <v>8.8268705608660861E-2</v>
      </c>
    </row>
    <row r="13" spans="2:51" ht="19" customHeight="1" x14ac:dyDescent="0.35">
      <c r="B13" s="22" t="s">
        <v>137</v>
      </c>
      <c r="C13" s="20">
        <v>9.8130240124337909E-2</v>
      </c>
      <c r="D13" s="20">
        <v>0.1118167379031248</v>
      </c>
      <c r="E13" s="20">
        <v>8.3752676127854392E-2</v>
      </c>
      <c r="G13" s="20">
        <v>5.1010647498423267E-2</v>
      </c>
      <c r="H13" s="20">
        <v>6.2365093758389653E-2</v>
      </c>
      <c r="I13" s="20">
        <v>7.5560733785289713E-2</v>
      </c>
      <c r="J13" s="20">
        <v>0.15892546422063419</v>
      </c>
      <c r="K13" s="20">
        <v>0.1071947992302604</v>
      </c>
      <c r="L13" s="20">
        <v>0.12411892540399801</v>
      </c>
      <c r="N13" s="20">
        <v>0.11787482527572141</v>
      </c>
      <c r="O13" s="20">
        <v>0.1152125434127704</v>
      </c>
      <c r="P13" s="20">
        <v>0.15587969300740209</v>
      </c>
      <c r="Q13" s="20">
        <v>4.7240288729637051E-2</v>
      </c>
      <c r="R13" s="20">
        <v>8.8236414252417225E-2</v>
      </c>
      <c r="S13" s="20">
        <v>0.1177132314977636</v>
      </c>
      <c r="T13" s="20">
        <v>0.1283399338657448</v>
      </c>
      <c r="U13" s="20">
        <v>9.9182774179698771E-2</v>
      </c>
      <c r="V13" s="20">
        <v>8.433636085009974E-2</v>
      </c>
      <c r="W13" s="20">
        <v>7.6625564770407634E-2</v>
      </c>
      <c r="X13" s="20">
        <v>0.10056475981226901</v>
      </c>
      <c r="Y13" s="20">
        <v>9.5329675417149484E-2</v>
      </c>
      <c r="AA13" s="20">
        <v>9.8456345455077851E-2</v>
      </c>
      <c r="AB13" s="20">
        <v>8.0628902865712351E-2</v>
      </c>
      <c r="AC13" s="20">
        <v>0.11484491729170709</v>
      </c>
      <c r="AD13" s="20">
        <v>0.1034350067399885</v>
      </c>
      <c r="AF13" s="20">
        <v>0.15701453513987079</v>
      </c>
      <c r="AG13" s="20">
        <v>3.3036868248144301E-2</v>
      </c>
      <c r="AH13" s="20">
        <v>7.6691414254360754E-2</v>
      </c>
      <c r="AI13" s="20">
        <v>8.284182019732296E-2</v>
      </c>
      <c r="AJ13" s="20">
        <v>0.25538289469161179</v>
      </c>
      <c r="AK13" s="20">
        <v>0.19056416404209681</v>
      </c>
      <c r="AL13" s="20">
        <v>8.4854638255704759E-2</v>
      </c>
      <c r="AM13" s="20">
        <v>6.8501629261091768E-2</v>
      </c>
      <c r="AO13" s="20">
        <v>0.1223733381682805</v>
      </c>
      <c r="AP13" s="20">
        <v>8.9667449606509707E-3</v>
      </c>
      <c r="AQ13" s="20">
        <v>6.1321035479367271E-2</v>
      </c>
      <c r="AR13" s="20">
        <v>8.1881451080313639E-2</v>
      </c>
      <c r="AS13" s="20">
        <v>0.2217017538513438</v>
      </c>
      <c r="AT13" s="20">
        <v>0.19209387152715651</v>
      </c>
      <c r="AU13" s="20">
        <v>7.7901928440980872E-2</v>
      </c>
      <c r="AV13" s="20">
        <v>9.0917136567711304E-2</v>
      </c>
      <c r="AW13" s="20">
        <v>0.16664051503394109</v>
      </c>
    </row>
    <row r="14" spans="2:51" ht="19" customHeight="1" x14ac:dyDescent="0.35">
      <c r="B14" s="22" t="s">
        <v>138</v>
      </c>
      <c r="C14" s="20">
        <v>1.3352586618988929E-2</v>
      </c>
      <c r="D14" s="20">
        <v>7.3522899761854863E-3</v>
      </c>
      <c r="E14" s="20">
        <v>1.9904909995647899E-2</v>
      </c>
      <c r="G14" s="20">
        <v>1.7195159666946371E-2</v>
      </c>
      <c r="H14" s="20">
        <v>9.2066685902224242E-3</v>
      </c>
      <c r="I14" s="20">
        <v>5.2171510109751042E-3</v>
      </c>
      <c r="J14" s="20">
        <v>2.403545138072739E-2</v>
      </c>
      <c r="K14" s="20">
        <v>6.2460513087293622E-3</v>
      </c>
      <c r="L14" s="20">
        <v>1.6363615251428411E-2</v>
      </c>
      <c r="N14" s="20">
        <v>2.4962658766931101E-2</v>
      </c>
      <c r="O14" s="20">
        <v>6.6963043790083804E-2</v>
      </c>
      <c r="P14" s="20">
        <v>0</v>
      </c>
      <c r="Q14" s="20">
        <v>0</v>
      </c>
      <c r="R14" s="20">
        <v>0</v>
      </c>
      <c r="S14" s="20">
        <v>2.5173391156772071E-2</v>
      </c>
      <c r="T14" s="20">
        <v>2.391975118596695E-2</v>
      </c>
      <c r="U14" s="20">
        <v>2.4552269774762631E-2</v>
      </c>
      <c r="V14" s="20">
        <v>5.5052539697637544E-3</v>
      </c>
      <c r="W14" s="20">
        <v>1.5327812937562361E-2</v>
      </c>
      <c r="X14" s="20">
        <v>1.125805421612705E-2</v>
      </c>
      <c r="Y14" s="20">
        <v>0</v>
      </c>
      <c r="AA14" s="20">
        <v>1.5800012955560199E-2</v>
      </c>
      <c r="AB14" s="20">
        <v>2.1404015992554658E-2</v>
      </c>
      <c r="AC14" s="20">
        <v>0</v>
      </c>
      <c r="AD14" s="20">
        <v>1.303117845404993E-2</v>
      </c>
      <c r="AF14" s="20">
        <v>8.4456530706564087E-3</v>
      </c>
      <c r="AG14" s="20">
        <v>1.113390197587107E-2</v>
      </c>
      <c r="AH14" s="20">
        <v>2.2533912645121709E-2</v>
      </c>
      <c r="AI14" s="20">
        <v>0</v>
      </c>
      <c r="AJ14" s="20">
        <v>1.3314312558574929E-2</v>
      </c>
      <c r="AK14" s="20">
        <v>4.1998533766394688E-2</v>
      </c>
      <c r="AL14" s="20">
        <v>0</v>
      </c>
      <c r="AM14" s="20">
        <v>2.5913723783988461E-2</v>
      </c>
      <c r="AO14" s="20">
        <v>1.134622270152553E-2</v>
      </c>
      <c r="AP14" s="20">
        <v>2.6509788357393189E-3</v>
      </c>
      <c r="AQ14" s="20">
        <v>0</v>
      </c>
      <c r="AR14" s="20">
        <v>3.2833055071285727E-2</v>
      </c>
      <c r="AS14" s="20">
        <v>1.2733523425478149E-2</v>
      </c>
      <c r="AT14" s="20">
        <v>3.5240259471268867E-2</v>
      </c>
      <c r="AU14" s="20">
        <v>0</v>
      </c>
      <c r="AV14" s="20">
        <v>4.9603905108424738E-2</v>
      </c>
      <c r="AW14" s="20">
        <v>2.8333746052859321E-2</v>
      </c>
    </row>
    <row r="16" spans="2:51" x14ac:dyDescent="0.35">
      <c r="B16" s="24" t="s">
        <v>17</v>
      </c>
    </row>
    <row r="17" spans="2:2" x14ac:dyDescent="0.35">
      <c r="B17" t="s">
        <v>163</v>
      </c>
    </row>
    <row r="18" spans="2:2" x14ac:dyDescent="0.35">
      <c r="B18"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142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1081</v>
      </c>
      <c r="D7" s="14">
        <v>548</v>
      </c>
      <c r="E7" s="14">
        <v>530</v>
      </c>
      <c r="G7" s="14">
        <v>153</v>
      </c>
      <c r="H7" s="14">
        <v>188</v>
      </c>
      <c r="I7" s="14">
        <v>165</v>
      </c>
      <c r="J7" s="14">
        <v>173</v>
      </c>
      <c r="K7" s="14">
        <v>154</v>
      </c>
      <c r="L7" s="14">
        <v>248</v>
      </c>
      <c r="N7" s="14">
        <v>82</v>
      </c>
      <c r="O7" s="14">
        <v>31</v>
      </c>
      <c r="P7" s="14">
        <v>43</v>
      </c>
      <c r="Q7" s="14">
        <v>48</v>
      </c>
      <c r="R7" s="14">
        <v>147</v>
      </c>
      <c r="S7" s="14">
        <v>87</v>
      </c>
      <c r="T7" s="14">
        <v>83</v>
      </c>
      <c r="U7" s="14">
        <v>110</v>
      </c>
      <c r="V7" s="14">
        <v>171</v>
      </c>
      <c r="W7" s="14">
        <v>111</v>
      </c>
      <c r="X7" s="14">
        <v>80</v>
      </c>
      <c r="Y7" s="14">
        <v>88</v>
      </c>
      <c r="AA7" s="14">
        <v>379</v>
      </c>
      <c r="AB7" s="14">
        <v>266</v>
      </c>
      <c r="AC7" s="14">
        <v>211</v>
      </c>
      <c r="AD7" s="14">
        <v>222</v>
      </c>
      <c r="AF7" s="14">
        <v>196</v>
      </c>
      <c r="AG7" s="14">
        <v>459</v>
      </c>
      <c r="AH7" s="14">
        <v>79</v>
      </c>
      <c r="AI7" s="14">
        <v>62</v>
      </c>
      <c r="AJ7" s="14">
        <v>135</v>
      </c>
      <c r="AK7" s="14">
        <v>24</v>
      </c>
      <c r="AL7" s="14">
        <v>10</v>
      </c>
      <c r="AM7" s="14">
        <v>116</v>
      </c>
      <c r="AO7" s="14">
        <v>173</v>
      </c>
      <c r="AP7" s="14">
        <v>357</v>
      </c>
      <c r="AQ7" s="14">
        <v>82</v>
      </c>
      <c r="AR7" s="14">
        <v>113</v>
      </c>
      <c r="AS7" s="14">
        <v>219</v>
      </c>
      <c r="AT7" s="14">
        <v>29</v>
      </c>
      <c r="AU7" s="14">
        <v>13</v>
      </c>
      <c r="AV7" s="14">
        <v>59</v>
      </c>
      <c r="AW7" s="14">
        <v>36</v>
      </c>
    </row>
    <row r="8" spans="2:51" x14ac:dyDescent="0.35">
      <c r="B8" s="7" t="s">
        <v>60</v>
      </c>
      <c r="C8" s="16">
        <v>1083</v>
      </c>
      <c r="D8" s="16">
        <v>561</v>
      </c>
      <c r="E8" s="16">
        <v>519</v>
      </c>
      <c r="G8" s="16">
        <v>156</v>
      </c>
      <c r="H8" s="16">
        <v>196</v>
      </c>
      <c r="I8" s="16">
        <v>167</v>
      </c>
      <c r="J8" s="16">
        <v>167</v>
      </c>
      <c r="K8" s="16">
        <v>139</v>
      </c>
      <c r="L8" s="16">
        <v>257</v>
      </c>
      <c r="N8" s="16">
        <v>93</v>
      </c>
      <c r="O8" s="16">
        <v>29</v>
      </c>
      <c r="P8" s="16">
        <v>41</v>
      </c>
      <c r="Q8" s="16">
        <v>44</v>
      </c>
      <c r="R8" s="16">
        <v>139</v>
      </c>
      <c r="S8" s="16">
        <v>80</v>
      </c>
      <c r="T8" s="16">
        <v>77</v>
      </c>
      <c r="U8" s="16">
        <v>107</v>
      </c>
      <c r="V8" s="16">
        <v>181</v>
      </c>
      <c r="W8" s="16">
        <v>118</v>
      </c>
      <c r="X8" s="16">
        <v>82</v>
      </c>
      <c r="Y8" s="16">
        <v>92</v>
      </c>
      <c r="AA8" s="16">
        <v>350</v>
      </c>
      <c r="AB8" s="16">
        <v>280</v>
      </c>
      <c r="AC8" s="16">
        <v>226</v>
      </c>
      <c r="AD8" s="16">
        <v>225</v>
      </c>
      <c r="AF8" s="16">
        <v>197</v>
      </c>
      <c r="AG8" s="16">
        <v>456</v>
      </c>
      <c r="AH8" s="16">
        <v>79</v>
      </c>
      <c r="AI8" s="16">
        <v>61</v>
      </c>
      <c r="AJ8" s="16">
        <v>138</v>
      </c>
      <c r="AK8" s="16">
        <v>27</v>
      </c>
      <c r="AL8" s="16">
        <v>10</v>
      </c>
      <c r="AM8" s="16">
        <v>114</v>
      </c>
      <c r="AO8" s="16">
        <v>174</v>
      </c>
      <c r="AP8" s="16">
        <v>355</v>
      </c>
      <c r="AQ8" s="16">
        <v>81</v>
      </c>
      <c r="AR8" s="16">
        <v>112</v>
      </c>
      <c r="AS8" s="16">
        <v>223</v>
      </c>
      <c r="AT8" s="16">
        <v>32</v>
      </c>
      <c r="AU8" s="16">
        <v>12</v>
      </c>
      <c r="AV8" s="16">
        <v>59</v>
      </c>
      <c r="AW8" s="16">
        <v>34</v>
      </c>
    </row>
    <row r="9" spans="2:51" ht="19" customHeight="1" x14ac:dyDescent="0.35">
      <c r="B9" s="22" t="s">
        <v>133</v>
      </c>
      <c r="C9" s="20">
        <v>0.1977664314408446</v>
      </c>
      <c r="D9" s="20">
        <v>0.20607006890046159</v>
      </c>
      <c r="E9" s="20">
        <v>0.18815388887728049</v>
      </c>
      <c r="G9" s="20">
        <v>0.17304460321453319</v>
      </c>
      <c r="H9" s="20">
        <v>0.3155285734683892</v>
      </c>
      <c r="I9" s="20">
        <v>0.22018493794172009</v>
      </c>
      <c r="J9" s="20">
        <v>0.18718447068947061</v>
      </c>
      <c r="K9" s="20">
        <v>0.21734872100646949</v>
      </c>
      <c r="L9" s="20">
        <v>0.1045524201850741</v>
      </c>
      <c r="N9" s="20">
        <v>0.12189867557971371</v>
      </c>
      <c r="O9" s="20">
        <v>9.3997472688568867E-2</v>
      </c>
      <c r="P9" s="20">
        <v>0.12351388137449371</v>
      </c>
      <c r="Q9" s="20">
        <v>0.1203288035842954</v>
      </c>
      <c r="R9" s="20">
        <v>0.287627191735565</v>
      </c>
      <c r="S9" s="20">
        <v>0.21108444233464391</v>
      </c>
      <c r="T9" s="20">
        <v>0.24587875210312721</v>
      </c>
      <c r="U9" s="20">
        <v>0.15790941282319171</v>
      </c>
      <c r="V9" s="20">
        <v>0.24555234087563749</v>
      </c>
      <c r="W9" s="20">
        <v>0.15810213243334531</v>
      </c>
      <c r="X9" s="20">
        <v>0.14919957116257221</v>
      </c>
      <c r="Y9" s="20">
        <v>0.23627098615065961</v>
      </c>
      <c r="AA9" s="20">
        <v>0.22535093697876299</v>
      </c>
      <c r="AB9" s="20">
        <v>0.2039846370908906</v>
      </c>
      <c r="AC9" s="20">
        <v>0.1678117921984201</v>
      </c>
      <c r="AD9" s="20">
        <v>0.17876848728251529</v>
      </c>
      <c r="AF9" s="20">
        <v>0.10818889351234071</v>
      </c>
      <c r="AG9" s="20">
        <v>0.32026942938873593</v>
      </c>
      <c r="AH9" s="20">
        <v>8.853243814827419E-2</v>
      </c>
      <c r="AI9" s="20">
        <v>0.15131771446598219</v>
      </c>
      <c r="AJ9" s="20">
        <v>7.4439437552883014E-2</v>
      </c>
      <c r="AK9" s="20">
        <v>0.13652253874050879</v>
      </c>
      <c r="AL9" s="20">
        <v>0.28656428506215881</v>
      </c>
      <c r="AM9" s="20">
        <v>0.1199038890712099</v>
      </c>
      <c r="AO9" s="20">
        <v>0.1359915930411375</v>
      </c>
      <c r="AP9" s="20">
        <v>0.37817046528618098</v>
      </c>
      <c r="AQ9" s="20">
        <v>9.9668498714854864E-2</v>
      </c>
      <c r="AR9" s="20">
        <v>0.1643596640566117</v>
      </c>
      <c r="AS9" s="20">
        <v>7.8037761004026193E-2</v>
      </c>
      <c r="AT9" s="20">
        <v>0.17630287168274131</v>
      </c>
      <c r="AU9" s="20">
        <v>0</v>
      </c>
      <c r="AV9" s="20">
        <v>6.7172046285783479E-2</v>
      </c>
      <c r="AW9" s="20">
        <v>7.9593115434912973E-2</v>
      </c>
    </row>
    <row r="10" spans="2:51" ht="19" customHeight="1" x14ac:dyDescent="0.35">
      <c r="B10" s="22" t="s">
        <v>134</v>
      </c>
      <c r="C10" s="20">
        <v>0.37400049528452112</v>
      </c>
      <c r="D10" s="20">
        <v>0.35395017046579341</v>
      </c>
      <c r="E10" s="20">
        <v>0.39735063904926132</v>
      </c>
      <c r="G10" s="20">
        <v>0.39706424114391309</v>
      </c>
      <c r="H10" s="20">
        <v>0.3764184396147624</v>
      </c>
      <c r="I10" s="20">
        <v>0.39776285910181591</v>
      </c>
      <c r="J10" s="20">
        <v>0.37240483422359061</v>
      </c>
      <c r="K10" s="20">
        <v>0.37138034892576272</v>
      </c>
      <c r="L10" s="20">
        <v>0.34527082831175182</v>
      </c>
      <c r="N10" s="20">
        <v>0.40412305775438179</v>
      </c>
      <c r="O10" s="20">
        <v>0.424334708954829</v>
      </c>
      <c r="P10" s="20">
        <v>0.35503793783215259</v>
      </c>
      <c r="Q10" s="20">
        <v>0.43443956214648388</v>
      </c>
      <c r="R10" s="20">
        <v>0.32734831758729072</v>
      </c>
      <c r="S10" s="20">
        <v>0.3353478823665117</v>
      </c>
      <c r="T10" s="20">
        <v>0.35802595182541769</v>
      </c>
      <c r="U10" s="20">
        <v>0.41308637119405311</v>
      </c>
      <c r="V10" s="20">
        <v>0.33516488860270938</v>
      </c>
      <c r="W10" s="20">
        <v>0.39580687406650339</v>
      </c>
      <c r="X10" s="20">
        <v>0.4510808047682725</v>
      </c>
      <c r="Y10" s="20">
        <v>0.35921116192561853</v>
      </c>
      <c r="AA10" s="20">
        <v>0.41251834185327091</v>
      </c>
      <c r="AB10" s="20">
        <v>0.36920818175079068</v>
      </c>
      <c r="AC10" s="20">
        <v>0.3606988397872945</v>
      </c>
      <c r="AD10" s="20">
        <v>0.33640038406428602</v>
      </c>
      <c r="AF10" s="20">
        <v>0.30104063358156069</v>
      </c>
      <c r="AG10" s="20">
        <v>0.40959978441723077</v>
      </c>
      <c r="AH10" s="20">
        <v>0.52687624531093558</v>
      </c>
      <c r="AI10" s="20">
        <v>0.38141324838532142</v>
      </c>
      <c r="AJ10" s="20">
        <v>0.25632372132750159</v>
      </c>
      <c r="AK10" s="20">
        <v>0.38704115531917932</v>
      </c>
      <c r="AL10" s="20">
        <v>9.2887647634999737E-2</v>
      </c>
      <c r="AM10" s="20">
        <v>0.41178195346366431</v>
      </c>
      <c r="AO10" s="20">
        <v>0.31986488710718419</v>
      </c>
      <c r="AP10" s="20">
        <v>0.4483257601235055</v>
      </c>
      <c r="AQ10" s="20">
        <v>0.46256234645119232</v>
      </c>
      <c r="AR10" s="20">
        <v>0.38546086341098679</v>
      </c>
      <c r="AS10" s="20">
        <v>0.27141386019648328</v>
      </c>
      <c r="AT10" s="20">
        <v>0.32160779665014949</v>
      </c>
      <c r="AU10" s="20">
        <v>0.47604618034374641</v>
      </c>
      <c r="AV10" s="20">
        <v>0.33213884981785319</v>
      </c>
      <c r="AW10" s="20">
        <v>0.38279052215209058</v>
      </c>
    </row>
    <row r="11" spans="2:51" ht="32" customHeight="1" x14ac:dyDescent="0.35">
      <c r="B11" s="22" t="s">
        <v>135</v>
      </c>
      <c r="C11" s="20">
        <v>0.21646381150534191</v>
      </c>
      <c r="D11" s="20">
        <v>0.226413739265902</v>
      </c>
      <c r="E11" s="20">
        <v>0.20373502276349961</v>
      </c>
      <c r="G11" s="20">
        <v>0.2434475570625835</v>
      </c>
      <c r="H11" s="20">
        <v>0.18128406598122959</v>
      </c>
      <c r="I11" s="20">
        <v>0.2099915894868655</v>
      </c>
      <c r="J11" s="20">
        <v>0.18369831466539671</v>
      </c>
      <c r="K11" s="20">
        <v>0.19382217389258011</v>
      </c>
      <c r="L11" s="20">
        <v>0.26476500813527148</v>
      </c>
      <c r="N11" s="20">
        <v>0.17206335531910411</v>
      </c>
      <c r="O11" s="20">
        <v>0.25867370584633281</v>
      </c>
      <c r="P11" s="20">
        <v>0.2069809862516698</v>
      </c>
      <c r="Q11" s="20">
        <v>0.2260287762844165</v>
      </c>
      <c r="R11" s="20">
        <v>0.19423082007444539</v>
      </c>
      <c r="S11" s="20">
        <v>0.29959667146135172</v>
      </c>
      <c r="T11" s="20">
        <v>0.16679679214505791</v>
      </c>
      <c r="U11" s="20">
        <v>0.24646698216306931</v>
      </c>
      <c r="V11" s="20">
        <v>0.24078878038134599</v>
      </c>
      <c r="W11" s="20">
        <v>0.18527991269005739</v>
      </c>
      <c r="X11" s="20">
        <v>0.22388839325773069</v>
      </c>
      <c r="Y11" s="20">
        <v>0.20114143733950901</v>
      </c>
      <c r="AA11" s="20">
        <v>0.1861230792521007</v>
      </c>
      <c r="AB11" s="20">
        <v>0.21440373737781221</v>
      </c>
      <c r="AC11" s="20">
        <v>0.22976738920898701</v>
      </c>
      <c r="AD11" s="20">
        <v>0.25196406552836198</v>
      </c>
      <c r="AF11" s="20">
        <v>0.23835100178156809</v>
      </c>
      <c r="AG11" s="20">
        <v>0.19497193038713989</v>
      </c>
      <c r="AH11" s="20">
        <v>0.22269635154379819</v>
      </c>
      <c r="AI11" s="20">
        <v>0.25037832130030391</v>
      </c>
      <c r="AJ11" s="20">
        <v>0.20101603672310181</v>
      </c>
      <c r="AK11" s="20">
        <v>0.16206623714811089</v>
      </c>
      <c r="AL11" s="20">
        <v>8.0312742725062863E-2</v>
      </c>
      <c r="AM11" s="20">
        <v>0.28582581504238302</v>
      </c>
      <c r="AO11" s="20">
        <v>0.24408803791050709</v>
      </c>
      <c r="AP11" s="20">
        <v>0.14409947339685161</v>
      </c>
      <c r="AQ11" s="20">
        <v>0.28759662370323591</v>
      </c>
      <c r="AR11" s="20">
        <v>0.28925904531625662</v>
      </c>
      <c r="AS11" s="20">
        <v>0.20996511355074041</v>
      </c>
      <c r="AT11" s="20">
        <v>0.17064769211714689</v>
      </c>
      <c r="AU11" s="20">
        <v>0.28957917834308261</v>
      </c>
      <c r="AV11" s="20">
        <v>0.34698564250485142</v>
      </c>
      <c r="AW11" s="20">
        <v>0.25345117409924722</v>
      </c>
    </row>
    <row r="12" spans="2:51" ht="19" customHeight="1" x14ac:dyDescent="0.35">
      <c r="B12" s="22" t="s">
        <v>136</v>
      </c>
      <c r="C12" s="20">
        <v>8.9924911986108677E-2</v>
      </c>
      <c r="D12" s="20">
        <v>8.5440492474481794E-2</v>
      </c>
      <c r="E12" s="20">
        <v>9.5175092866063321E-2</v>
      </c>
      <c r="G12" s="20">
        <v>0.10847087359228549</v>
      </c>
      <c r="H12" s="20">
        <v>8.3422102852043739E-2</v>
      </c>
      <c r="I12" s="20">
        <v>6.4494497334135634E-2</v>
      </c>
      <c r="J12" s="20">
        <v>7.9654740861107659E-2</v>
      </c>
      <c r="K12" s="20">
        <v>7.024623782183298E-2</v>
      </c>
      <c r="L12" s="20">
        <v>0.11747413504945819</v>
      </c>
      <c r="N12" s="20">
        <v>0.16141523073255129</v>
      </c>
      <c r="O12" s="20">
        <v>6.7654402735092045E-2</v>
      </c>
      <c r="P12" s="20">
        <v>0.14712271945152949</v>
      </c>
      <c r="Q12" s="20">
        <v>0.1306143729844661</v>
      </c>
      <c r="R12" s="20">
        <v>8.7028005885792639E-2</v>
      </c>
      <c r="S12" s="20">
        <v>4.6712601347372269E-2</v>
      </c>
      <c r="T12" s="20">
        <v>7.1309603057787524E-2</v>
      </c>
      <c r="U12" s="20">
        <v>8.2775692002046625E-2</v>
      </c>
      <c r="V12" s="20">
        <v>6.8044954009573194E-2</v>
      </c>
      <c r="W12" s="20">
        <v>8.5006763434219146E-2</v>
      </c>
      <c r="X12" s="20">
        <v>8.9072694148729578E-2</v>
      </c>
      <c r="Y12" s="20">
        <v>9.5457388220576506E-2</v>
      </c>
      <c r="AA12" s="20">
        <v>6.3644067975517887E-2</v>
      </c>
      <c r="AB12" s="20">
        <v>9.7883883547286651E-2</v>
      </c>
      <c r="AC12" s="20">
        <v>9.4724986115114915E-2</v>
      </c>
      <c r="AD12" s="20">
        <v>0.1114170520811391</v>
      </c>
      <c r="AF12" s="20">
        <v>0.14095061572786469</v>
      </c>
      <c r="AG12" s="20">
        <v>4.5823472297670378E-2</v>
      </c>
      <c r="AH12" s="20">
        <v>0.1113904363185655</v>
      </c>
      <c r="AI12" s="20">
        <v>6.6427569616314755E-2</v>
      </c>
      <c r="AJ12" s="20">
        <v>0.13915747817963309</v>
      </c>
      <c r="AK12" s="20">
        <v>0.12366904381377709</v>
      </c>
      <c r="AL12" s="20">
        <v>0.1244437190491807</v>
      </c>
      <c r="AM12" s="20">
        <v>0.10491277985415561</v>
      </c>
      <c r="AO12" s="20">
        <v>0.14640618548538711</v>
      </c>
      <c r="AP12" s="20">
        <v>2.3636263596332141E-2</v>
      </c>
      <c r="AQ12" s="20">
        <v>0.113630133545237</v>
      </c>
      <c r="AR12" s="20">
        <v>7.7303297814124983E-2</v>
      </c>
      <c r="AS12" s="20">
        <v>0.14696897233165129</v>
      </c>
      <c r="AT12" s="20">
        <v>0.13923293032550729</v>
      </c>
      <c r="AU12" s="20">
        <v>7.0900950660489598E-2</v>
      </c>
      <c r="AV12" s="20">
        <v>7.6635662888315179E-2</v>
      </c>
      <c r="AW12" s="20">
        <v>8.6470508782612296E-2</v>
      </c>
    </row>
    <row r="13" spans="2:51" ht="19" customHeight="1" x14ac:dyDescent="0.35">
      <c r="B13" s="22" t="s">
        <v>137</v>
      </c>
      <c r="C13" s="20">
        <v>0.11192602866072859</v>
      </c>
      <c r="D13" s="20">
        <v>0.1239692419937647</v>
      </c>
      <c r="E13" s="20">
        <v>9.9387724432085475E-2</v>
      </c>
      <c r="G13" s="20">
        <v>5.2362984063586353E-2</v>
      </c>
      <c r="H13" s="20">
        <v>3.3206310690225782E-2</v>
      </c>
      <c r="I13" s="20">
        <v>9.5989220055393565E-2</v>
      </c>
      <c r="J13" s="20">
        <v>0.17113719965838101</v>
      </c>
      <c r="K13" s="20">
        <v>0.1409237002544059</v>
      </c>
      <c r="L13" s="20">
        <v>0.1641849924454796</v>
      </c>
      <c r="N13" s="20">
        <v>0.12984238736736309</v>
      </c>
      <c r="O13" s="20">
        <v>0.1152125434127704</v>
      </c>
      <c r="P13" s="20">
        <v>0.16734447509015471</v>
      </c>
      <c r="Q13" s="20">
        <v>8.8588485000338058E-2</v>
      </c>
      <c r="R13" s="20">
        <v>9.7780105716009105E-2</v>
      </c>
      <c r="S13" s="20">
        <v>0.10725840249012041</v>
      </c>
      <c r="T13" s="20">
        <v>0.14540907733739869</v>
      </c>
      <c r="U13" s="20">
        <v>9.164162240650868E-2</v>
      </c>
      <c r="V13" s="20">
        <v>8.8060032631834928E-2</v>
      </c>
      <c r="W13" s="20">
        <v>0.16004860258848941</v>
      </c>
      <c r="X13" s="20">
        <v>8.6758536662695049E-2</v>
      </c>
      <c r="Y13" s="20">
        <v>0.1079190263636364</v>
      </c>
      <c r="AA13" s="20">
        <v>9.9293229414268103E-2</v>
      </c>
      <c r="AB13" s="20">
        <v>0.1027333742548984</v>
      </c>
      <c r="AC13" s="20">
        <v>0.14184758928785049</v>
      </c>
      <c r="AD13" s="20">
        <v>0.1138951708980576</v>
      </c>
      <c r="AF13" s="20">
        <v>0.2030232023260094</v>
      </c>
      <c r="AG13" s="20">
        <v>2.3270263739075921E-2</v>
      </c>
      <c r="AH13" s="20">
        <v>5.0504528678426301E-2</v>
      </c>
      <c r="AI13" s="20">
        <v>0.1174809041336769</v>
      </c>
      <c r="AJ13" s="20">
        <v>0.32206062975155109</v>
      </c>
      <c r="AK13" s="20">
        <v>0.1542216434262409</v>
      </c>
      <c r="AL13" s="20">
        <v>0.18626153196559209</v>
      </c>
      <c r="AM13" s="20">
        <v>7.7575562568587081E-2</v>
      </c>
      <c r="AO13" s="20">
        <v>0.14907420991005979</v>
      </c>
      <c r="AP13" s="20">
        <v>3.301123720723009E-3</v>
      </c>
      <c r="AQ13" s="20">
        <v>3.6542397585480148E-2</v>
      </c>
      <c r="AR13" s="20">
        <v>6.575899870265263E-2</v>
      </c>
      <c r="AS13" s="20">
        <v>0.27532930888037022</v>
      </c>
      <c r="AT13" s="20">
        <v>0.1615994770450454</v>
      </c>
      <c r="AU13" s="20">
        <v>0.1634736906526813</v>
      </c>
      <c r="AV13" s="20">
        <v>0.14293059762744381</v>
      </c>
      <c r="AW13" s="20">
        <v>0.19769467953113659</v>
      </c>
    </row>
    <row r="14" spans="2:51" ht="19" customHeight="1" x14ac:dyDescent="0.35">
      <c r="B14" s="22" t="s">
        <v>138</v>
      </c>
      <c r="C14" s="20">
        <v>9.9183211224551284E-3</v>
      </c>
      <c r="D14" s="20">
        <v>4.1562868995964871E-3</v>
      </c>
      <c r="E14" s="20">
        <v>1.6197632011809869E-2</v>
      </c>
      <c r="G14" s="20">
        <v>2.5609740923098211E-2</v>
      </c>
      <c r="H14" s="20">
        <v>1.0140507393349211E-2</v>
      </c>
      <c r="I14" s="20">
        <v>1.157689608006947E-2</v>
      </c>
      <c r="J14" s="20">
        <v>5.9204399020534567E-3</v>
      </c>
      <c r="K14" s="20">
        <v>6.2788180989489769E-3</v>
      </c>
      <c r="L14" s="20">
        <v>3.7526158729646068E-3</v>
      </c>
      <c r="N14" s="20">
        <v>1.0657293246886241E-2</v>
      </c>
      <c r="O14" s="20">
        <v>4.0127166362407013E-2</v>
      </c>
      <c r="P14" s="20">
        <v>0</v>
      </c>
      <c r="Q14" s="20">
        <v>0</v>
      </c>
      <c r="R14" s="20">
        <v>5.9855590008970026E-3</v>
      </c>
      <c r="S14" s="20">
        <v>0</v>
      </c>
      <c r="T14" s="20">
        <v>1.257982353121085E-2</v>
      </c>
      <c r="U14" s="20">
        <v>8.1199194111305252E-3</v>
      </c>
      <c r="V14" s="20">
        <v>2.2389003498899031E-2</v>
      </c>
      <c r="W14" s="20">
        <v>1.5755714787385341E-2</v>
      </c>
      <c r="X14" s="20">
        <v>0</v>
      </c>
      <c r="Y14" s="20">
        <v>0</v>
      </c>
      <c r="AA14" s="20">
        <v>1.3070344526079501E-2</v>
      </c>
      <c r="AB14" s="20">
        <v>1.178618597832135E-2</v>
      </c>
      <c r="AC14" s="20">
        <v>5.1494034023330526E-3</v>
      </c>
      <c r="AD14" s="20">
        <v>7.5548401456402518E-3</v>
      </c>
      <c r="AF14" s="20">
        <v>8.4456530706564087E-3</v>
      </c>
      <c r="AG14" s="20">
        <v>6.0651197701468906E-3</v>
      </c>
      <c r="AH14" s="20">
        <v>0</v>
      </c>
      <c r="AI14" s="20">
        <v>3.2982242098400699E-2</v>
      </c>
      <c r="AJ14" s="20">
        <v>7.002696465329316E-3</v>
      </c>
      <c r="AK14" s="20">
        <v>3.6479381552183048E-2</v>
      </c>
      <c r="AL14" s="20">
        <v>0.2295300735630057</v>
      </c>
      <c r="AM14" s="20">
        <v>0</v>
      </c>
      <c r="AO14" s="20">
        <v>4.5750865457242218E-3</v>
      </c>
      <c r="AP14" s="20">
        <v>2.4669138764066081E-3</v>
      </c>
      <c r="AQ14" s="20">
        <v>0</v>
      </c>
      <c r="AR14" s="20">
        <v>1.7858130699367349E-2</v>
      </c>
      <c r="AS14" s="20">
        <v>1.828498403672859E-2</v>
      </c>
      <c r="AT14" s="20">
        <v>3.0609232179409619E-2</v>
      </c>
      <c r="AU14" s="20">
        <v>0</v>
      </c>
      <c r="AV14" s="20">
        <v>3.4137200875753178E-2</v>
      </c>
      <c r="AW14" s="20">
        <v>0</v>
      </c>
    </row>
    <row r="16" spans="2:51" x14ac:dyDescent="0.35">
      <c r="B16" s="24" t="s">
        <v>17</v>
      </c>
    </row>
    <row r="17" spans="2:2" x14ac:dyDescent="0.35">
      <c r="B17" t="s">
        <v>163</v>
      </c>
    </row>
    <row r="18" spans="2:2" x14ac:dyDescent="0.35">
      <c r="B18"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2:G19"/>
  <sheetViews>
    <sheetView showGridLines="0" workbookViewId="0"/>
  </sheetViews>
  <sheetFormatPr defaultRowHeight="14.5" x14ac:dyDescent="0.35"/>
  <cols>
    <col min="1" max="1" width="5" customWidth="1"/>
    <col min="2" max="2" width="25" customWidth="1"/>
    <col min="3" max="7" width="20" customWidth="1"/>
  </cols>
  <sheetData>
    <row r="2" spans="2:7" ht="40" customHeight="1" x14ac:dyDescent="0.35">
      <c r="D2" s="21" t="s">
        <v>189</v>
      </c>
    </row>
    <row r="6" spans="2:7" ht="88" customHeight="1" x14ac:dyDescent="0.35">
      <c r="C6" s="23" t="s">
        <v>190</v>
      </c>
      <c r="D6" s="23" t="s">
        <v>191</v>
      </c>
      <c r="E6" s="23" t="s">
        <v>192</v>
      </c>
      <c r="F6" s="23" t="s">
        <v>193</v>
      </c>
      <c r="G6" s="23" t="s">
        <v>194</v>
      </c>
    </row>
    <row r="7" spans="2:7" x14ac:dyDescent="0.35">
      <c r="B7" s="22" t="s">
        <v>144</v>
      </c>
      <c r="C7" s="20">
        <v>0.472884388495038</v>
      </c>
      <c r="D7" s="20">
        <v>0.44006476492294361</v>
      </c>
      <c r="E7" s="20">
        <v>0.45435966146908618</v>
      </c>
      <c r="F7" s="20">
        <v>0.33124037985598509</v>
      </c>
      <c r="G7" s="20">
        <v>0.32365130516924329</v>
      </c>
    </row>
    <row r="8" spans="2:7" x14ac:dyDescent="0.35">
      <c r="B8" s="22" t="s">
        <v>145</v>
      </c>
      <c r="C8" s="20">
        <v>0.32839162742506123</v>
      </c>
      <c r="D8" s="20">
        <v>0.22557202387690661</v>
      </c>
      <c r="E8" s="20">
        <v>0.28305167073819493</v>
      </c>
      <c r="F8" s="20">
        <v>0.31455087774662649</v>
      </c>
      <c r="G8" s="20">
        <v>0.32164895522648951</v>
      </c>
    </row>
    <row r="9" spans="2:7" x14ac:dyDescent="0.35">
      <c r="B9" s="22" t="s">
        <v>146</v>
      </c>
      <c r="C9" s="20">
        <v>0.1368946904531384</v>
      </c>
      <c r="D9" s="20">
        <v>0.1876374594471775</v>
      </c>
      <c r="E9" s="20">
        <v>0.17652720787166709</v>
      </c>
      <c r="F9" s="20">
        <v>0.17101043393281379</v>
      </c>
      <c r="G9" s="20">
        <v>0.19788296472847081</v>
      </c>
    </row>
    <row r="10" spans="2:7" x14ac:dyDescent="0.35">
      <c r="B10" s="22" t="s">
        <v>147</v>
      </c>
      <c r="C10" s="20">
        <v>2.725269296147026E-2</v>
      </c>
      <c r="D10" s="20">
        <v>7.0179017339107599E-2</v>
      </c>
      <c r="E10" s="20">
        <v>3.8519880548920943E-2</v>
      </c>
      <c r="F10" s="20">
        <v>8.1978263825986747E-2</v>
      </c>
      <c r="G10" s="20">
        <v>7.3452756330790833E-2</v>
      </c>
    </row>
    <row r="11" spans="2:7" x14ac:dyDescent="0.35">
      <c r="B11" s="22" t="s">
        <v>148</v>
      </c>
      <c r="C11" s="20">
        <v>1.178352799454075E-2</v>
      </c>
      <c r="D11" s="20">
        <v>4.3201171116385613E-2</v>
      </c>
      <c r="E11" s="20">
        <v>2.433893853577971E-2</v>
      </c>
      <c r="F11" s="20">
        <v>5.8813684092898028E-2</v>
      </c>
      <c r="G11" s="20">
        <v>5.1873464357800027E-2</v>
      </c>
    </row>
    <row r="12" spans="2:7" x14ac:dyDescent="0.35">
      <c r="B12" s="22" t="s">
        <v>138</v>
      </c>
      <c r="C12" s="20">
        <v>2.2793072670751421E-2</v>
      </c>
      <c r="D12" s="20">
        <v>3.3345563297479168E-2</v>
      </c>
      <c r="E12" s="20">
        <v>2.3202640836351159E-2</v>
      </c>
      <c r="F12" s="20">
        <v>4.2406360545689803E-2</v>
      </c>
      <c r="G12" s="20">
        <v>3.1490554187205581E-2</v>
      </c>
    </row>
    <row r="15" spans="2:7" x14ac:dyDescent="0.35">
      <c r="B15" t="s">
        <v>163</v>
      </c>
    </row>
    <row r="16" spans="2:7" x14ac:dyDescent="0.35">
      <c r="B16" t="s">
        <v>9</v>
      </c>
    </row>
    <row r="19" spans="2:2" x14ac:dyDescent="0.35">
      <c r="B19" t="str">
        <f>HYPERLINK("#Contents!A1", "Return to Contents")</f>
        <v>Return to Contents</v>
      </c>
    </row>
  </sheetData>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143</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144</v>
      </c>
      <c r="C9" s="20">
        <v>0.472884388495038</v>
      </c>
      <c r="D9" s="20">
        <v>0.43652746719458863</v>
      </c>
      <c r="E9" s="20">
        <v>0.50878903108532347</v>
      </c>
      <c r="G9" s="20">
        <v>0.40739372931892009</v>
      </c>
      <c r="H9" s="20">
        <v>0.50626915219975033</v>
      </c>
      <c r="I9" s="20">
        <v>0.50237668349233811</v>
      </c>
      <c r="J9" s="20">
        <v>0.50015758210292793</v>
      </c>
      <c r="K9" s="20">
        <v>0.48921906386871122</v>
      </c>
      <c r="L9" s="20">
        <v>0.43235518805853229</v>
      </c>
      <c r="N9" s="20">
        <v>0.50144745241745758</v>
      </c>
      <c r="O9" s="20">
        <v>0.47701632044219061</v>
      </c>
      <c r="P9" s="20">
        <v>0.50426303330492139</v>
      </c>
      <c r="Q9" s="20">
        <v>0.51628320474352962</v>
      </c>
      <c r="R9" s="20">
        <v>0.5101120034762775</v>
      </c>
      <c r="S9" s="20">
        <v>0.54991550420457858</v>
      </c>
      <c r="T9" s="20">
        <v>0.53855138538273839</v>
      </c>
      <c r="U9" s="20">
        <v>0.39110809370684407</v>
      </c>
      <c r="V9" s="20">
        <v>0.41861536201693678</v>
      </c>
      <c r="W9" s="20">
        <v>0.3984261510469751</v>
      </c>
      <c r="X9" s="20">
        <v>0.48243344022509221</v>
      </c>
      <c r="Y9" s="20">
        <v>0.50629685907776667</v>
      </c>
      <c r="AA9" s="20">
        <v>0.48107619691602921</v>
      </c>
      <c r="AB9" s="20">
        <v>0.50096457521664706</v>
      </c>
      <c r="AC9" s="20">
        <v>0.41292266452255078</v>
      </c>
      <c r="AD9" s="20">
        <v>0.48622200759015383</v>
      </c>
      <c r="AF9" s="20">
        <v>0.38290586328546822</v>
      </c>
      <c r="AG9" s="20">
        <v>0.55826992911300777</v>
      </c>
      <c r="AH9" s="20">
        <v>0.42241199068062918</v>
      </c>
      <c r="AI9" s="20">
        <v>0.45702177074319028</v>
      </c>
      <c r="AJ9" s="20">
        <v>0.40665626662723242</v>
      </c>
      <c r="AK9" s="20">
        <v>0.51243718070511213</v>
      </c>
      <c r="AL9" s="20">
        <v>0.46353443144157908</v>
      </c>
      <c r="AM9" s="20">
        <v>0.46299877605395712</v>
      </c>
      <c r="AO9" s="20">
        <v>0.41012365711858978</v>
      </c>
      <c r="AP9" s="20">
        <v>0.54998508400998602</v>
      </c>
      <c r="AQ9" s="20">
        <v>0.4311940803610963</v>
      </c>
      <c r="AR9" s="20">
        <v>0.50764177044407255</v>
      </c>
      <c r="AS9" s="20">
        <v>0.43769098149174512</v>
      </c>
      <c r="AT9" s="20">
        <v>0.48705828784937039</v>
      </c>
      <c r="AU9" s="20">
        <v>0.33018615715312599</v>
      </c>
      <c r="AV9" s="20">
        <v>0.50143104743697198</v>
      </c>
      <c r="AW9" s="20">
        <v>0.50448435295733951</v>
      </c>
    </row>
    <row r="10" spans="2:51" ht="19" customHeight="1" x14ac:dyDescent="0.35">
      <c r="B10" s="22" t="s">
        <v>145</v>
      </c>
      <c r="C10" s="20">
        <v>0.32839162742506123</v>
      </c>
      <c r="D10" s="20">
        <v>0.34798455164831149</v>
      </c>
      <c r="E10" s="20">
        <v>0.30959610774523272</v>
      </c>
      <c r="G10" s="20">
        <v>0.31579013155862262</v>
      </c>
      <c r="H10" s="20">
        <v>0.30756381821910778</v>
      </c>
      <c r="I10" s="20">
        <v>0.27294789341411468</v>
      </c>
      <c r="J10" s="20">
        <v>0.31865153599499019</v>
      </c>
      <c r="K10" s="20">
        <v>0.34531068044413421</v>
      </c>
      <c r="L10" s="20">
        <v>0.39500749317032358</v>
      </c>
      <c r="N10" s="20">
        <v>0.29127994068386098</v>
      </c>
      <c r="O10" s="20">
        <v>0.29182010516771861</v>
      </c>
      <c r="P10" s="20">
        <v>0.33035906393943892</v>
      </c>
      <c r="Q10" s="20">
        <v>0.29810778700781398</v>
      </c>
      <c r="R10" s="20">
        <v>0.32590555001302851</v>
      </c>
      <c r="S10" s="20">
        <v>0.29459970903013771</v>
      </c>
      <c r="T10" s="20">
        <v>0.29544908238670919</v>
      </c>
      <c r="U10" s="20">
        <v>0.3450634204785315</v>
      </c>
      <c r="V10" s="20">
        <v>0.35337178380844703</v>
      </c>
      <c r="W10" s="20">
        <v>0.37730481438601632</v>
      </c>
      <c r="X10" s="20">
        <v>0.35732873788834579</v>
      </c>
      <c r="Y10" s="20">
        <v>0.2969351084867014</v>
      </c>
      <c r="AA10" s="20">
        <v>0.35367418782435051</v>
      </c>
      <c r="AB10" s="20">
        <v>0.32282100822984799</v>
      </c>
      <c r="AC10" s="20">
        <v>0.34466724911489832</v>
      </c>
      <c r="AD10" s="20">
        <v>0.2935927073092911</v>
      </c>
      <c r="AF10" s="20">
        <v>0.39640540702207039</v>
      </c>
      <c r="AG10" s="20">
        <v>0.29818677664763632</v>
      </c>
      <c r="AH10" s="20">
        <v>0.33191643809144239</v>
      </c>
      <c r="AI10" s="20">
        <v>0.2704592900939653</v>
      </c>
      <c r="AJ10" s="20">
        <v>0.356530101584142</v>
      </c>
      <c r="AK10" s="20">
        <v>0.33508527843971259</v>
      </c>
      <c r="AL10" s="20">
        <v>0.31160841765715569</v>
      </c>
      <c r="AM10" s="20">
        <v>0.31894951951469308</v>
      </c>
      <c r="AO10" s="20">
        <v>0.39838401505244347</v>
      </c>
      <c r="AP10" s="20">
        <v>0.30845876625969471</v>
      </c>
      <c r="AQ10" s="20">
        <v>0.36053427754149359</v>
      </c>
      <c r="AR10" s="20">
        <v>0.26858977518940741</v>
      </c>
      <c r="AS10" s="20">
        <v>0.34283302466560739</v>
      </c>
      <c r="AT10" s="20">
        <v>0.28348214712414349</v>
      </c>
      <c r="AU10" s="20">
        <v>0.38488758524448358</v>
      </c>
      <c r="AV10" s="20">
        <v>0.28399784594322719</v>
      </c>
      <c r="AW10" s="20">
        <v>0.25700509188021381</v>
      </c>
    </row>
    <row r="11" spans="2:51" ht="32" customHeight="1" x14ac:dyDescent="0.35">
      <c r="B11" s="22" t="s">
        <v>146</v>
      </c>
      <c r="C11" s="20">
        <v>0.1368946904531384</v>
      </c>
      <c r="D11" s="20">
        <v>0.1516127713004167</v>
      </c>
      <c r="E11" s="20">
        <v>0.1223461951635121</v>
      </c>
      <c r="G11" s="20">
        <v>0.15151558692577211</v>
      </c>
      <c r="H11" s="20">
        <v>0.1092742700505149</v>
      </c>
      <c r="I11" s="20">
        <v>0.1589701602645319</v>
      </c>
      <c r="J11" s="20">
        <v>0.14372091303744339</v>
      </c>
      <c r="K11" s="20">
        <v>0.1216815514651768</v>
      </c>
      <c r="L11" s="20">
        <v>0.1365346752920896</v>
      </c>
      <c r="N11" s="20">
        <v>0.14733510636953359</v>
      </c>
      <c r="O11" s="20">
        <v>0.13905548779211671</v>
      </c>
      <c r="P11" s="20">
        <v>0.12512727188965711</v>
      </c>
      <c r="Q11" s="20">
        <v>0.1238286931173976</v>
      </c>
      <c r="R11" s="20">
        <v>0.1007685823295172</v>
      </c>
      <c r="S11" s="20">
        <v>9.5976776118088081E-2</v>
      </c>
      <c r="T11" s="20">
        <v>0.1012191657446633</v>
      </c>
      <c r="U11" s="20">
        <v>0.18690052561296189</v>
      </c>
      <c r="V11" s="20">
        <v>0.18381130598344891</v>
      </c>
      <c r="W11" s="20">
        <v>0.14636391184318251</v>
      </c>
      <c r="X11" s="20">
        <v>9.6240317620377491E-2</v>
      </c>
      <c r="Y11" s="20">
        <v>0.1458692947058573</v>
      </c>
      <c r="AA11" s="20">
        <v>0.1319189301748861</v>
      </c>
      <c r="AB11" s="20">
        <v>0.12110538459824639</v>
      </c>
      <c r="AC11" s="20">
        <v>0.16610816623283239</v>
      </c>
      <c r="AD11" s="20">
        <v>0.1328633232604147</v>
      </c>
      <c r="AF11" s="20">
        <v>0.17125037561951431</v>
      </c>
      <c r="AG11" s="20">
        <v>9.8961208647157822E-2</v>
      </c>
      <c r="AH11" s="20">
        <v>0.20226671726778001</v>
      </c>
      <c r="AI11" s="20">
        <v>0.1738974661521259</v>
      </c>
      <c r="AJ11" s="20">
        <v>0.17804051689389591</v>
      </c>
      <c r="AK11" s="20">
        <v>7.454763517730631E-2</v>
      </c>
      <c r="AL11" s="20">
        <v>0.1094892232178471</v>
      </c>
      <c r="AM11" s="20">
        <v>0.1248461642253209</v>
      </c>
      <c r="AO11" s="20">
        <v>0.1511728234923119</v>
      </c>
      <c r="AP11" s="20">
        <v>0.1029686202975065</v>
      </c>
      <c r="AQ11" s="20">
        <v>0.14909624192396231</v>
      </c>
      <c r="AR11" s="20">
        <v>0.15029007137494599</v>
      </c>
      <c r="AS11" s="20">
        <v>0.15766967118388359</v>
      </c>
      <c r="AT11" s="20">
        <v>0.14427516039451849</v>
      </c>
      <c r="AU11" s="20">
        <v>0.12618190611724059</v>
      </c>
      <c r="AV11" s="20">
        <v>0.1395269181192359</v>
      </c>
      <c r="AW11" s="20">
        <v>0.13171826194618089</v>
      </c>
    </row>
    <row r="12" spans="2:51" ht="19" customHeight="1" x14ac:dyDescent="0.35">
      <c r="B12" s="22" t="s">
        <v>147</v>
      </c>
      <c r="C12" s="20">
        <v>2.725269296147026E-2</v>
      </c>
      <c r="D12" s="20">
        <v>2.8664384696092681E-2</v>
      </c>
      <c r="E12" s="20">
        <v>2.602163027515721E-2</v>
      </c>
      <c r="G12" s="20">
        <v>4.8941046402005688E-2</v>
      </c>
      <c r="H12" s="20">
        <v>2.564600258921667E-2</v>
      </c>
      <c r="I12" s="20">
        <v>2.4036909211551039E-2</v>
      </c>
      <c r="J12" s="20">
        <v>2.0095626432196381E-2</v>
      </c>
      <c r="K12" s="20">
        <v>2.304831177839187E-2</v>
      </c>
      <c r="L12" s="20">
        <v>2.5363286725225798E-2</v>
      </c>
      <c r="N12" s="20">
        <v>2.9700730819759009E-2</v>
      </c>
      <c r="O12" s="20">
        <v>6.3500790383104078E-2</v>
      </c>
      <c r="P12" s="20">
        <v>2.8462582739504041E-2</v>
      </c>
      <c r="Q12" s="20">
        <v>2.410292723059039E-2</v>
      </c>
      <c r="R12" s="20">
        <v>2.1149367794103681E-2</v>
      </c>
      <c r="S12" s="20">
        <v>2.8962505595818491E-2</v>
      </c>
      <c r="T12" s="20">
        <v>3.0702157474464559E-2</v>
      </c>
      <c r="U12" s="20">
        <v>3.2241523131294358E-2</v>
      </c>
      <c r="V12" s="20">
        <v>4.001341684341047E-2</v>
      </c>
      <c r="W12" s="20">
        <v>1.217402756761664E-2</v>
      </c>
      <c r="X12" s="20">
        <v>1.4148963165492559E-2</v>
      </c>
      <c r="Y12" s="20">
        <v>2.5215780963356631E-2</v>
      </c>
      <c r="AA12" s="20">
        <v>1.9998246577884921E-2</v>
      </c>
      <c r="AB12" s="20">
        <v>3.2288569434921248E-2</v>
      </c>
      <c r="AC12" s="20">
        <v>2.9326569153513841E-2</v>
      </c>
      <c r="AD12" s="20">
        <v>2.822330868545269E-2</v>
      </c>
      <c r="AF12" s="20">
        <v>3.5834308768324427E-2</v>
      </c>
      <c r="AG12" s="20">
        <v>2.631482835833307E-2</v>
      </c>
      <c r="AH12" s="20">
        <v>2.664091853272145E-2</v>
      </c>
      <c r="AI12" s="20">
        <v>5.1049826318999368E-2</v>
      </c>
      <c r="AJ12" s="20">
        <v>1.521148328656079E-2</v>
      </c>
      <c r="AK12" s="20">
        <v>3.8230410681549663E-2</v>
      </c>
      <c r="AL12" s="20">
        <v>0</v>
      </c>
      <c r="AM12" s="20">
        <v>2.4348548557778529E-2</v>
      </c>
      <c r="AO12" s="20">
        <v>3.1803813042037499E-2</v>
      </c>
      <c r="AP12" s="20">
        <v>2.283307367351604E-2</v>
      </c>
      <c r="AQ12" s="20">
        <v>3.6998658809855527E-2</v>
      </c>
      <c r="AR12" s="20">
        <v>3.346860249884509E-2</v>
      </c>
      <c r="AS12" s="20">
        <v>1.608185372528545E-2</v>
      </c>
      <c r="AT12" s="20">
        <v>5.0562775525028483E-2</v>
      </c>
      <c r="AU12" s="20">
        <v>4.2303592231180423E-2</v>
      </c>
      <c r="AV12" s="20">
        <v>6.1833032704354373E-3</v>
      </c>
      <c r="AW12" s="20">
        <v>6.3401075921980424E-2</v>
      </c>
    </row>
    <row r="13" spans="2:51" ht="19" customHeight="1" x14ac:dyDescent="0.35">
      <c r="B13" s="22" t="s">
        <v>148</v>
      </c>
      <c r="C13" s="20">
        <v>1.178352799454075E-2</v>
      </c>
      <c r="D13" s="20">
        <v>1.801203082195596E-2</v>
      </c>
      <c r="E13" s="20">
        <v>5.7448083689748998E-3</v>
      </c>
      <c r="G13" s="20">
        <v>2.2511483449512829E-2</v>
      </c>
      <c r="H13" s="20">
        <v>9.7453680559073386E-3</v>
      </c>
      <c r="I13" s="20">
        <v>1.190585799865391E-2</v>
      </c>
      <c r="J13" s="20">
        <v>1.4871841330199909E-2</v>
      </c>
      <c r="K13" s="20">
        <v>1.3844097344028829E-2</v>
      </c>
      <c r="L13" s="20">
        <v>2.330382019649864E-3</v>
      </c>
      <c r="N13" s="20">
        <v>5.6371697841825306E-3</v>
      </c>
      <c r="O13" s="20">
        <v>1.4549627393334879E-2</v>
      </c>
      <c r="P13" s="20">
        <v>1.178804812647837E-2</v>
      </c>
      <c r="Q13" s="20">
        <v>0</v>
      </c>
      <c r="R13" s="20">
        <v>8.0085378919521298E-3</v>
      </c>
      <c r="S13" s="20">
        <v>5.7130482907770154E-3</v>
      </c>
      <c r="T13" s="20">
        <v>6.893995304992905E-3</v>
      </c>
      <c r="U13" s="20">
        <v>1.8993397363295139E-2</v>
      </c>
      <c r="V13" s="20">
        <v>0</v>
      </c>
      <c r="W13" s="20">
        <v>2.464759464067184E-2</v>
      </c>
      <c r="X13" s="20">
        <v>3.7177004409047178E-2</v>
      </c>
      <c r="Y13" s="20">
        <v>6.0883338240402358E-3</v>
      </c>
      <c r="AA13" s="20">
        <v>8.7426477179257441E-3</v>
      </c>
      <c r="AB13" s="20">
        <v>4.5473650266884182E-3</v>
      </c>
      <c r="AC13" s="20">
        <v>1.397434064792233E-2</v>
      </c>
      <c r="AD13" s="20">
        <v>2.0753148351834359E-2</v>
      </c>
      <c r="AF13" s="20">
        <v>8.610245779676692E-3</v>
      </c>
      <c r="AG13" s="20">
        <v>6.1648640556679684E-3</v>
      </c>
      <c r="AH13" s="20">
        <v>7.3195852551316137E-3</v>
      </c>
      <c r="AI13" s="20">
        <v>1.988530097196544E-2</v>
      </c>
      <c r="AJ13" s="20">
        <v>2.406323939761721E-2</v>
      </c>
      <c r="AK13" s="20">
        <v>0</v>
      </c>
      <c r="AL13" s="20">
        <v>0</v>
      </c>
      <c r="AM13" s="20">
        <v>1.802259028538146E-2</v>
      </c>
      <c r="AO13" s="20">
        <v>5.9629339563572652E-3</v>
      </c>
      <c r="AP13" s="20">
        <v>5.5899843442485733E-3</v>
      </c>
      <c r="AQ13" s="20">
        <v>0</v>
      </c>
      <c r="AR13" s="20">
        <v>1.0653013451240581E-2</v>
      </c>
      <c r="AS13" s="20">
        <v>2.452260493660845E-2</v>
      </c>
      <c r="AT13" s="20">
        <v>0</v>
      </c>
      <c r="AU13" s="20">
        <v>1.052075893985341E-2</v>
      </c>
      <c r="AV13" s="20">
        <v>1.377352993169219E-2</v>
      </c>
      <c r="AW13" s="20">
        <v>3.4018154467554768E-2</v>
      </c>
    </row>
    <row r="14" spans="2:51" ht="19" customHeight="1" x14ac:dyDescent="0.35">
      <c r="B14" s="22" t="s">
        <v>138</v>
      </c>
      <c r="C14" s="20">
        <v>2.2793072670751421E-2</v>
      </c>
      <c r="D14" s="20">
        <v>1.7198794338634471E-2</v>
      </c>
      <c r="E14" s="20">
        <v>2.750222736179948E-2</v>
      </c>
      <c r="G14" s="20">
        <v>5.384802234516689E-2</v>
      </c>
      <c r="H14" s="20">
        <v>4.1501388885502803E-2</v>
      </c>
      <c r="I14" s="20">
        <v>2.976249561881034E-2</v>
      </c>
      <c r="J14" s="20">
        <v>2.502501102242143E-3</v>
      </c>
      <c r="K14" s="20">
        <v>6.896295099557203E-3</v>
      </c>
      <c r="L14" s="20">
        <v>8.4089747341787278E-3</v>
      </c>
      <c r="N14" s="20">
        <v>2.4599599925206279E-2</v>
      </c>
      <c r="O14" s="20">
        <v>1.405766882153513E-2</v>
      </c>
      <c r="P14" s="20">
        <v>0</v>
      </c>
      <c r="Q14" s="20">
        <v>3.7677387900668331E-2</v>
      </c>
      <c r="R14" s="20">
        <v>3.4055958495120747E-2</v>
      </c>
      <c r="S14" s="20">
        <v>2.4832456760599989E-2</v>
      </c>
      <c r="T14" s="20">
        <v>2.7184213706431641E-2</v>
      </c>
      <c r="U14" s="20">
        <v>2.5693039707072939E-2</v>
      </c>
      <c r="V14" s="20">
        <v>4.1881313477569598E-3</v>
      </c>
      <c r="W14" s="20">
        <v>4.1083500515537559E-2</v>
      </c>
      <c r="X14" s="20">
        <v>1.267153669164486E-2</v>
      </c>
      <c r="Y14" s="20">
        <v>1.9594622942277699E-2</v>
      </c>
      <c r="AA14" s="20">
        <v>4.5897907889235886E-3</v>
      </c>
      <c r="AB14" s="20">
        <v>1.8273097493648631E-2</v>
      </c>
      <c r="AC14" s="20">
        <v>3.3001010328282239E-2</v>
      </c>
      <c r="AD14" s="20">
        <v>3.8345504802853377E-2</v>
      </c>
      <c r="AF14" s="20">
        <v>4.9937995249460538E-3</v>
      </c>
      <c r="AG14" s="20">
        <v>1.210239317819722E-2</v>
      </c>
      <c r="AH14" s="20">
        <v>9.4443501722950626E-3</v>
      </c>
      <c r="AI14" s="20">
        <v>2.7686345719753879E-2</v>
      </c>
      <c r="AJ14" s="20">
        <v>1.9498392210551631E-2</v>
      </c>
      <c r="AK14" s="20">
        <v>3.9699494996319189E-2</v>
      </c>
      <c r="AL14" s="20">
        <v>0.1153679276834179</v>
      </c>
      <c r="AM14" s="20">
        <v>5.0834401362868847E-2</v>
      </c>
      <c r="AO14" s="20">
        <v>2.5527573382601409E-3</v>
      </c>
      <c r="AP14" s="20">
        <v>1.0164471415048179E-2</v>
      </c>
      <c r="AQ14" s="20">
        <v>2.217674136359225E-2</v>
      </c>
      <c r="AR14" s="20">
        <v>2.9356767041488568E-2</v>
      </c>
      <c r="AS14" s="20">
        <v>2.1201863996869841E-2</v>
      </c>
      <c r="AT14" s="20">
        <v>3.4621629106939153E-2</v>
      </c>
      <c r="AU14" s="20">
        <v>0.1059200003141159</v>
      </c>
      <c r="AV14" s="20">
        <v>5.5087355298437328E-2</v>
      </c>
      <c r="AW14" s="20">
        <v>9.3730628267306004E-3</v>
      </c>
    </row>
    <row r="16" spans="2:51" x14ac:dyDescent="0.35">
      <c r="B16" t="s">
        <v>163</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149</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144</v>
      </c>
      <c r="C9" s="20">
        <v>0.44006476492294361</v>
      </c>
      <c r="D9" s="20">
        <v>0.44548953611728048</v>
      </c>
      <c r="E9" s="20">
        <v>0.43562320612393879</v>
      </c>
      <c r="G9" s="20">
        <v>0.34854175911143948</v>
      </c>
      <c r="H9" s="20">
        <v>0.41742877916991838</v>
      </c>
      <c r="I9" s="20">
        <v>0.43300080259458601</v>
      </c>
      <c r="J9" s="20">
        <v>0.47919919357245988</v>
      </c>
      <c r="K9" s="20">
        <v>0.49520144795971421</v>
      </c>
      <c r="L9" s="20">
        <v>0.45620465340429889</v>
      </c>
      <c r="N9" s="20">
        <v>0.49136210830087562</v>
      </c>
      <c r="O9" s="20">
        <v>0.5633380746721961</v>
      </c>
      <c r="P9" s="20">
        <v>0.49021561459465651</v>
      </c>
      <c r="Q9" s="20">
        <v>0.4952308607309252</v>
      </c>
      <c r="R9" s="20">
        <v>0.48966736040909159</v>
      </c>
      <c r="S9" s="20">
        <v>0.43589094024032993</v>
      </c>
      <c r="T9" s="20">
        <v>0.4020228228844811</v>
      </c>
      <c r="U9" s="20">
        <v>0.41255952993964551</v>
      </c>
      <c r="V9" s="20">
        <v>0.38566886876114342</v>
      </c>
      <c r="W9" s="20">
        <v>0.43591629676839883</v>
      </c>
      <c r="X9" s="20">
        <v>0.41957161611706523</v>
      </c>
      <c r="Y9" s="20">
        <v>0.40404320055294801</v>
      </c>
      <c r="AA9" s="20">
        <v>0.43301094647821842</v>
      </c>
      <c r="AB9" s="20">
        <v>0.44383644724072691</v>
      </c>
      <c r="AC9" s="20">
        <v>0.39804545597031732</v>
      </c>
      <c r="AD9" s="20">
        <v>0.48048327099455063</v>
      </c>
      <c r="AF9" s="20">
        <v>0.42752554445850072</v>
      </c>
      <c r="AG9" s="20">
        <v>0.42620969853923352</v>
      </c>
      <c r="AH9" s="20">
        <v>0.33802392703034678</v>
      </c>
      <c r="AI9" s="20">
        <v>0.43363241627648608</v>
      </c>
      <c r="AJ9" s="20">
        <v>0.52478676288992954</v>
      </c>
      <c r="AK9" s="20">
        <v>0.56675694531265641</v>
      </c>
      <c r="AL9" s="20">
        <v>0.32063006581991571</v>
      </c>
      <c r="AM9" s="20">
        <v>0.44764410342386052</v>
      </c>
      <c r="AO9" s="20">
        <v>0.39324955206479778</v>
      </c>
      <c r="AP9" s="20">
        <v>0.39719934593336209</v>
      </c>
      <c r="AQ9" s="20">
        <v>0.36956429451501632</v>
      </c>
      <c r="AR9" s="20">
        <v>0.46736352666155678</v>
      </c>
      <c r="AS9" s="20">
        <v>0.53643883767353784</v>
      </c>
      <c r="AT9" s="20">
        <v>0.53367093369312391</v>
      </c>
      <c r="AU9" s="20">
        <v>0.36139164779781868</v>
      </c>
      <c r="AV9" s="20">
        <v>0.38277670465937008</v>
      </c>
      <c r="AW9" s="20">
        <v>0.54896320450301639</v>
      </c>
    </row>
    <row r="10" spans="2:51" ht="19" customHeight="1" x14ac:dyDescent="0.35">
      <c r="B10" s="22" t="s">
        <v>145</v>
      </c>
      <c r="C10" s="20">
        <v>0.22557202387690661</v>
      </c>
      <c r="D10" s="20">
        <v>0.23198970410005809</v>
      </c>
      <c r="E10" s="20">
        <v>0.21873897142437751</v>
      </c>
      <c r="G10" s="20">
        <v>0.2303106546647381</v>
      </c>
      <c r="H10" s="20">
        <v>0.20734488479933219</v>
      </c>
      <c r="I10" s="20">
        <v>0.23315505980841</v>
      </c>
      <c r="J10" s="20">
        <v>0.2435886515044344</v>
      </c>
      <c r="K10" s="20">
        <v>0.27171832429438769</v>
      </c>
      <c r="L10" s="20">
        <v>0.1854185653331071</v>
      </c>
      <c r="N10" s="20">
        <v>0.2058742832476135</v>
      </c>
      <c r="O10" s="20">
        <v>0.16462617191566259</v>
      </c>
      <c r="P10" s="20">
        <v>0.17774899054050081</v>
      </c>
      <c r="Q10" s="20">
        <v>0.17432786157669519</v>
      </c>
      <c r="R10" s="20">
        <v>0.26152584070309959</v>
      </c>
      <c r="S10" s="20">
        <v>0.22019028047521311</v>
      </c>
      <c r="T10" s="20">
        <v>0.24177344024360539</v>
      </c>
      <c r="U10" s="20">
        <v>0.21153114646271581</v>
      </c>
      <c r="V10" s="20">
        <v>0.2435544362518175</v>
      </c>
      <c r="W10" s="20">
        <v>0.2330077714109596</v>
      </c>
      <c r="X10" s="20">
        <v>0.25104340412121962</v>
      </c>
      <c r="Y10" s="20">
        <v>0.21606677398746929</v>
      </c>
      <c r="AA10" s="20">
        <v>0.25262705333698487</v>
      </c>
      <c r="AB10" s="20">
        <v>0.222896256759821</v>
      </c>
      <c r="AC10" s="20">
        <v>0.22617972449500609</v>
      </c>
      <c r="AD10" s="20">
        <v>0.1977505183252099</v>
      </c>
      <c r="AF10" s="20">
        <v>0.2353961947394225</v>
      </c>
      <c r="AG10" s="20">
        <v>0.24281339589862971</v>
      </c>
      <c r="AH10" s="20">
        <v>0.28363589903842462</v>
      </c>
      <c r="AI10" s="20">
        <v>0.240168858409949</v>
      </c>
      <c r="AJ10" s="20">
        <v>0.21785867972384321</v>
      </c>
      <c r="AK10" s="20">
        <v>0.16160968442116819</v>
      </c>
      <c r="AL10" s="20">
        <v>0.21618635932074329</v>
      </c>
      <c r="AM10" s="20">
        <v>0.17903892225939649</v>
      </c>
      <c r="AO10" s="20">
        <v>0.25728112111587231</v>
      </c>
      <c r="AP10" s="20">
        <v>0.24824001686368971</v>
      </c>
      <c r="AQ10" s="20">
        <v>0.29333633668019282</v>
      </c>
      <c r="AR10" s="20">
        <v>0.22696884603163031</v>
      </c>
      <c r="AS10" s="20">
        <v>0.20042334177050769</v>
      </c>
      <c r="AT10" s="20">
        <v>0.16661140796372181</v>
      </c>
      <c r="AU10" s="20">
        <v>0.1154176928804076</v>
      </c>
      <c r="AV10" s="20">
        <v>0.23524358954460209</v>
      </c>
      <c r="AW10" s="20">
        <v>0.13507989817606059</v>
      </c>
    </row>
    <row r="11" spans="2:51" ht="32" customHeight="1" x14ac:dyDescent="0.35">
      <c r="B11" s="22" t="s">
        <v>146</v>
      </c>
      <c r="C11" s="20">
        <v>0.1876374594471775</v>
      </c>
      <c r="D11" s="20">
        <v>0.17552689340010921</v>
      </c>
      <c r="E11" s="20">
        <v>0.19966835126144289</v>
      </c>
      <c r="G11" s="20">
        <v>0.2194723603068873</v>
      </c>
      <c r="H11" s="20">
        <v>0.20532380597547339</v>
      </c>
      <c r="I11" s="20">
        <v>0.2027647416505077</v>
      </c>
      <c r="J11" s="20">
        <v>0.15240763200564819</v>
      </c>
      <c r="K11" s="20">
        <v>0.1498138125741427</v>
      </c>
      <c r="L11" s="20">
        <v>0.19382031462066479</v>
      </c>
      <c r="N11" s="20">
        <v>0.17189113031719261</v>
      </c>
      <c r="O11" s="20">
        <v>0.19198145625968871</v>
      </c>
      <c r="P11" s="20">
        <v>0.22108141582456081</v>
      </c>
      <c r="Q11" s="20">
        <v>0.1919577818509168</v>
      </c>
      <c r="R11" s="20">
        <v>0.14382721541210861</v>
      </c>
      <c r="S11" s="20">
        <v>0.20743064081969961</v>
      </c>
      <c r="T11" s="20">
        <v>0.1671515265587597</v>
      </c>
      <c r="U11" s="20">
        <v>0.207491431843281</v>
      </c>
      <c r="V11" s="20">
        <v>0.2013876205304275</v>
      </c>
      <c r="W11" s="20">
        <v>0.19033018129865059</v>
      </c>
      <c r="X11" s="20">
        <v>0.17093049164103041</v>
      </c>
      <c r="Y11" s="20">
        <v>0.2030127192302997</v>
      </c>
      <c r="AA11" s="20">
        <v>0.17897999836084991</v>
      </c>
      <c r="AB11" s="20">
        <v>0.19629745071976629</v>
      </c>
      <c r="AC11" s="20">
        <v>0.20278389904893701</v>
      </c>
      <c r="AD11" s="20">
        <v>0.17468537370177301</v>
      </c>
      <c r="AF11" s="20">
        <v>0.18232501929435019</v>
      </c>
      <c r="AG11" s="20">
        <v>0.19110673611602499</v>
      </c>
      <c r="AH11" s="20">
        <v>0.2191505422556986</v>
      </c>
      <c r="AI11" s="20">
        <v>0.18114120972584991</v>
      </c>
      <c r="AJ11" s="20">
        <v>0.1149278171746806</v>
      </c>
      <c r="AK11" s="20">
        <v>0.1528431617250457</v>
      </c>
      <c r="AL11" s="20">
        <v>0.22992552193337731</v>
      </c>
      <c r="AM11" s="20">
        <v>0.22647136735688611</v>
      </c>
      <c r="AO11" s="20">
        <v>0.2043302921239086</v>
      </c>
      <c r="AP11" s="20">
        <v>0.22002240695108891</v>
      </c>
      <c r="AQ11" s="20">
        <v>0.1970578552995095</v>
      </c>
      <c r="AR11" s="20">
        <v>0.1854484049112099</v>
      </c>
      <c r="AS11" s="20">
        <v>0.11833487135884781</v>
      </c>
      <c r="AT11" s="20">
        <v>0.17985583067266589</v>
      </c>
      <c r="AU11" s="20">
        <v>0.28004890689366768</v>
      </c>
      <c r="AV11" s="20">
        <v>0.17524971191997599</v>
      </c>
      <c r="AW11" s="20">
        <v>0.1981631741957563</v>
      </c>
    </row>
    <row r="12" spans="2:51" ht="19" customHeight="1" x14ac:dyDescent="0.35">
      <c r="B12" s="22" t="s">
        <v>147</v>
      </c>
      <c r="C12" s="20">
        <v>7.0179017339107599E-2</v>
      </c>
      <c r="D12" s="20">
        <v>7.3574400587620936E-2</v>
      </c>
      <c r="E12" s="20">
        <v>6.6627201453943796E-2</v>
      </c>
      <c r="G12" s="20">
        <v>8.3735276893369556E-2</v>
      </c>
      <c r="H12" s="20">
        <v>9.0119201226438655E-2</v>
      </c>
      <c r="I12" s="20">
        <v>5.0059661914093938E-2</v>
      </c>
      <c r="J12" s="20">
        <v>6.6773226941234887E-2</v>
      </c>
      <c r="K12" s="20">
        <v>5.1326346379361273E-2</v>
      </c>
      <c r="L12" s="20">
        <v>7.6714296620938038E-2</v>
      </c>
      <c r="N12" s="20">
        <v>4.4635970799546273E-2</v>
      </c>
      <c r="O12" s="20">
        <v>1.6424095030332011E-2</v>
      </c>
      <c r="P12" s="20">
        <v>2.7030752117851411E-2</v>
      </c>
      <c r="Q12" s="20">
        <v>6.8678974909155005E-2</v>
      </c>
      <c r="R12" s="20">
        <v>4.5722202757915033E-2</v>
      </c>
      <c r="S12" s="20">
        <v>6.2114983342622977E-2</v>
      </c>
      <c r="T12" s="20">
        <v>9.9628635386307965E-2</v>
      </c>
      <c r="U12" s="20">
        <v>7.2092143164224187E-2</v>
      </c>
      <c r="V12" s="20">
        <v>9.130839380104934E-2</v>
      </c>
      <c r="W12" s="20">
        <v>7.577888073514337E-2</v>
      </c>
      <c r="X12" s="20">
        <v>5.5298606101216848E-2</v>
      </c>
      <c r="Y12" s="20">
        <v>0.1228372206062653</v>
      </c>
      <c r="AA12" s="20">
        <v>7.9337637522905444E-2</v>
      </c>
      <c r="AB12" s="20">
        <v>7.1817660033599615E-2</v>
      </c>
      <c r="AC12" s="20">
        <v>7.9243682069406338E-2</v>
      </c>
      <c r="AD12" s="20">
        <v>5.1111509429105799E-2</v>
      </c>
      <c r="AF12" s="20">
        <v>7.9280910951221917E-2</v>
      </c>
      <c r="AG12" s="20">
        <v>7.9624519955035361E-2</v>
      </c>
      <c r="AH12" s="20">
        <v>7.6762751504884097E-2</v>
      </c>
      <c r="AI12" s="20">
        <v>8.6410044266606548E-2</v>
      </c>
      <c r="AJ12" s="20">
        <v>6.2783352698398118E-2</v>
      </c>
      <c r="AK12" s="20">
        <v>5.7350776828657073E-2</v>
      </c>
      <c r="AL12" s="20">
        <v>3.5428480955866412E-2</v>
      </c>
      <c r="AM12" s="20">
        <v>4.9537337649470617E-2</v>
      </c>
      <c r="AO12" s="20">
        <v>6.7879257004679047E-2</v>
      </c>
      <c r="AP12" s="20">
        <v>9.1288560506529295E-2</v>
      </c>
      <c r="AQ12" s="20">
        <v>8.5379858063617683E-2</v>
      </c>
      <c r="AR12" s="20">
        <v>7.1988389626719551E-2</v>
      </c>
      <c r="AS12" s="20">
        <v>5.5756934579862513E-2</v>
      </c>
      <c r="AT12" s="20">
        <v>4.9081937056281152E-2</v>
      </c>
      <c r="AU12" s="20">
        <v>6.2947471490355011E-2</v>
      </c>
      <c r="AV12" s="20">
        <v>6.2915666862217279E-2</v>
      </c>
      <c r="AW12" s="20">
        <v>3.4044010782370369E-2</v>
      </c>
    </row>
    <row r="13" spans="2:51" ht="19" customHeight="1" x14ac:dyDescent="0.35">
      <c r="B13" s="22" t="s">
        <v>148</v>
      </c>
      <c r="C13" s="20">
        <v>4.3201171116385613E-2</v>
      </c>
      <c r="D13" s="20">
        <v>5.3102548111636068E-2</v>
      </c>
      <c r="E13" s="20">
        <v>3.3738472731050823E-2</v>
      </c>
      <c r="G13" s="20">
        <v>6.4020168459618387E-2</v>
      </c>
      <c r="H13" s="20">
        <v>2.9876084587708799E-2</v>
      </c>
      <c r="I13" s="20">
        <v>3.8537091688337681E-2</v>
      </c>
      <c r="J13" s="20">
        <v>3.6231574521584133E-2</v>
      </c>
      <c r="K13" s="20">
        <v>1.6601677420308041E-2</v>
      </c>
      <c r="L13" s="20">
        <v>6.7556630211298319E-2</v>
      </c>
      <c r="N13" s="20">
        <v>4.2305782018753853E-2</v>
      </c>
      <c r="O13" s="20">
        <v>1.31272135396649E-2</v>
      </c>
      <c r="P13" s="20">
        <v>7.3865787440930739E-2</v>
      </c>
      <c r="Q13" s="20">
        <v>2.389282579592571E-2</v>
      </c>
      <c r="R13" s="20">
        <v>3.1726101974823187E-2</v>
      </c>
      <c r="S13" s="20">
        <v>5.7045367216150319E-2</v>
      </c>
      <c r="T13" s="20">
        <v>4.6836503963112078E-2</v>
      </c>
      <c r="U13" s="20">
        <v>4.6997744114886053E-2</v>
      </c>
      <c r="V13" s="20">
        <v>4.3270529882940972E-2</v>
      </c>
      <c r="W13" s="20">
        <v>2.901476390744772E-2</v>
      </c>
      <c r="X13" s="20">
        <v>6.3900631184830969E-2</v>
      </c>
      <c r="Y13" s="20">
        <v>4.2809651243072407E-2</v>
      </c>
      <c r="AA13" s="20">
        <v>4.1210229155018423E-2</v>
      </c>
      <c r="AB13" s="20">
        <v>3.3402318255851819E-2</v>
      </c>
      <c r="AC13" s="20">
        <v>5.5439492473246518E-2</v>
      </c>
      <c r="AD13" s="20">
        <v>4.5090674697413007E-2</v>
      </c>
      <c r="AF13" s="20">
        <v>4.8623143157514537E-2</v>
      </c>
      <c r="AG13" s="20">
        <v>3.9805461113460748E-2</v>
      </c>
      <c r="AH13" s="20">
        <v>5.2192037865894908E-2</v>
      </c>
      <c r="AI13" s="20">
        <v>5.8647471321108598E-2</v>
      </c>
      <c r="AJ13" s="20">
        <v>7.1523629530771418E-2</v>
      </c>
      <c r="AK13" s="20">
        <v>1.892835932452128E-2</v>
      </c>
      <c r="AL13" s="20">
        <v>3.2781219956824287E-2</v>
      </c>
      <c r="AM13" s="20">
        <v>2.2833002090518788E-2</v>
      </c>
      <c r="AO13" s="20">
        <v>5.2182621839592352E-2</v>
      </c>
      <c r="AP13" s="20">
        <v>2.2394645350238399E-2</v>
      </c>
      <c r="AQ13" s="20">
        <v>5.4661655441663702E-2</v>
      </c>
      <c r="AR13" s="20">
        <v>2.7811551642130221E-2</v>
      </c>
      <c r="AS13" s="20">
        <v>6.6930685083429739E-2</v>
      </c>
      <c r="AT13" s="20">
        <v>5.1483743167299381E-2</v>
      </c>
      <c r="AU13" s="20">
        <v>3.4552741358768888E-2</v>
      </c>
      <c r="AV13" s="20">
        <v>2.8105334943351781E-2</v>
      </c>
      <c r="AW13" s="20">
        <v>5.9846526745648998E-2</v>
      </c>
    </row>
    <row r="14" spans="2:51" ht="19" customHeight="1" x14ac:dyDescent="0.35">
      <c r="B14" s="22" t="s">
        <v>138</v>
      </c>
      <c r="C14" s="20">
        <v>3.3345563297479168E-2</v>
      </c>
      <c r="D14" s="20">
        <v>2.0316917683295181E-2</v>
      </c>
      <c r="E14" s="20">
        <v>4.5603797005246097E-2</v>
      </c>
      <c r="G14" s="20">
        <v>5.3919780563947299E-2</v>
      </c>
      <c r="H14" s="20">
        <v>4.9907244241128711E-2</v>
      </c>
      <c r="I14" s="20">
        <v>4.2482642344064507E-2</v>
      </c>
      <c r="J14" s="20">
        <v>2.179972145463838E-2</v>
      </c>
      <c r="K14" s="20">
        <v>1.533839137208628E-2</v>
      </c>
      <c r="L14" s="20">
        <v>2.028553980969271E-2</v>
      </c>
      <c r="N14" s="20">
        <v>4.3930725316018042E-2</v>
      </c>
      <c r="O14" s="20">
        <v>5.0502988582455569E-2</v>
      </c>
      <c r="P14" s="20">
        <v>1.00574394814995E-2</v>
      </c>
      <c r="Q14" s="20">
        <v>4.5911695136382019E-2</v>
      </c>
      <c r="R14" s="20">
        <v>2.7531278742961809E-2</v>
      </c>
      <c r="S14" s="20">
        <v>1.7327787905983948E-2</v>
      </c>
      <c r="T14" s="20">
        <v>4.2587070963733938E-2</v>
      </c>
      <c r="U14" s="20">
        <v>4.9328004475247447E-2</v>
      </c>
      <c r="V14" s="20">
        <v>3.4810150772621423E-2</v>
      </c>
      <c r="W14" s="20">
        <v>3.595210587939987E-2</v>
      </c>
      <c r="X14" s="20">
        <v>3.9255250834636969E-2</v>
      </c>
      <c r="Y14" s="20">
        <v>1.123043437994539E-2</v>
      </c>
      <c r="AA14" s="20">
        <v>1.4834135146023039E-2</v>
      </c>
      <c r="AB14" s="20">
        <v>3.1749866990234132E-2</v>
      </c>
      <c r="AC14" s="20">
        <v>3.8307745943086932E-2</v>
      </c>
      <c r="AD14" s="20">
        <v>5.087865285194762E-2</v>
      </c>
      <c r="AF14" s="20">
        <v>2.6849187398990081E-2</v>
      </c>
      <c r="AG14" s="20">
        <v>2.044018837761576E-2</v>
      </c>
      <c r="AH14" s="20">
        <v>3.0234842304750702E-2</v>
      </c>
      <c r="AI14" s="20">
        <v>0</v>
      </c>
      <c r="AJ14" s="20">
        <v>8.1197579823770044E-3</v>
      </c>
      <c r="AK14" s="20">
        <v>4.2511072387951182E-2</v>
      </c>
      <c r="AL14" s="20">
        <v>0.16504835201327281</v>
      </c>
      <c r="AM14" s="20">
        <v>7.4475267219867539E-2</v>
      </c>
      <c r="AO14" s="20">
        <v>2.5077155851149981E-2</v>
      </c>
      <c r="AP14" s="20">
        <v>2.0855024395091581E-2</v>
      </c>
      <c r="AQ14" s="20">
        <v>0</v>
      </c>
      <c r="AR14" s="20">
        <v>2.041928112675322E-2</v>
      </c>
      <c r="AS14" s="20">
        <v>2.211532953381436E-2</v>
      </c>
      <c r="AT14" s="20">
        <v>1.929614744690792E-2</v>
      </c>
      <c r="AU14" s="20">
        <v>0.1456415395789821</v>
      </c>
      <c r="AV14" s="20">
        <v>0.1157089920704828</v>
      </c>
      <c r="AW14" s="20">
        <v>2.3903185597147391E-2</v>
      </c>
    </row>
    <row r="16" spans="2:51" x14ac:dyDescent="0.35">
      <c r="B16" t="s">
        <v>163</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150</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144</v>
      </c>
      <c r="C9" s="20">
        <v>0.45435966146908618</v>
      </c>
      <c r="D9" s="20">
        <v>0.42199137769783363</v>
      </c>
      <c r="E9" s="20">
        <v>0.48613566197330738</v>
      </c>
      <c r="G9" s="20">
        <v>0.56229947538470959</v>
      </c>
      <c r="H9" s="20">
        <v>0.50174948398890296</v>
      </c>
      <c r="I9" s="20">
        <v>0.50432686851377206</v>
      </c>
      <c r="J9" s="20">
        <v>0.44852475398549152</v>
      </c>
      <c r="K9" s="20">
        <v>0.43164416102463948</v>
      </c>
      <c r="L9" s="20">
        <v>0.32370782552714988</v>
      </c>
      <c r="N9" s="20">
        <v>0.24638197656904859</v>
      </c>
      <c r="O9" s="20">
        <v>0.39287582045086938</v>
      </c>
      <c r="P9" s="20">
        <v>0.44412608729394781</v>
      </c>
      <c r="Q9" s="20">
        <v>0.55013543767761686</v>
      </c>
      <c r="R9" s="20">
        <v>0.52681603116967712</v>
      </c>
      <c r="S9" s="20">
        <v>0.50461837423837841</v>
      </c>
      <c r="T9" s="20">
        <v>0.4867281516108945</v>
      </c>
      <c r="U9" s="20">
        <v>0.41662841464556938</v>
      </c>
      <c r="V9" s="20">
        <v>0.43509624569181038</v>
      </c>
      <c r="W9" s="20">
        <v>0.45866323776611723</v>
      </c>
      <c r="X9" s="20">
        <v>0.53409699644755737</v>
      </c>
      <c r="Y9" s="20">
        <v>0.47795368359214169</v>
      </c>
      <c r="AA9" s="20">
        <v>0.42231609975740703</v>
      </c>
      <c r="AB9" s="20">
        <v>0.48415129623027242</v>
      </c>
      <c r="AC9" s="20">
        <v>0.43758715826802502</v>
      </c>
      <c r="AD9" s="20">
        <v>0.47354070861203529</v>
      </c>
      <c r="AF9" s="20">
        <v>0.31083518779003239</v>
      </c>
      <c r="AG9" s="20">
        <v>0.55242882932204662</v>
      </c>
      <c r="AH9" s="20">
        <v>0.42792074832461607</v>
      </c>
      <c r="AI9" s="20">
        <v>0.53902868597458564</v>
      </c>
      <c r="AJ9" s="20">
        <v>0.36577794451598172</v>
      </c>
      <c r="AK9" s="20">
        <v>0.24512058832256151</v>
      </c>
      <c r="AL9" s="20">
        <v>0.49728036346531063</v>
      </c>
      <c r="AM9" s="20">
        <v>0.47776008721992358</v>
      </c>
      <c r="AO9" s="20">
        <v>0.37100418874945801</v>
      </c>
      <c r="AP9" s="20">
        <v>0.53505652127848857</v>
      </c>
      <c r="AQ9" s="20">
        <v>0.42551838724824181</v>
      </c>
      <c r="AR9" s="20">
        <v>0.64370332159074106</v>
      </c>
      <c r="AS9" s="20">
        <v>0.38736855226504979</v>
      </c>
      <c r="AT9" s="20">
        <v>0.2431869377708927</v>
      </c>
      <c r="AU9" s="20">
        <v>0.45416257456135328</v>
      </c>
      <c r="AV9" s="20">
        <v>0.43089355520651618</v>
      </c>
      <c r="AW9" s="20">
        <v>0.42767549634587182</v>
      </c>
    </row>
    <row r="10" spans="2:51" ht="19" customHeight="1" x14ac:dyDescent="0.35">
      <c r="B10" s="22" t="s">
        <v>145</v>
      </c>
      <c r="C10" s="20">
        <v>0.28305167073819493</v>
      </c>
      <c r="D10" s="20">
        <v>0.29091683923740952</v>
      </c>
      <c r="E10" s="20">
        <v>0.27631062788391642</v>
      </c>
      <c r="G10" s="20">
        <v>0.20106217075472779</v>
      </c>
      <c r="H10" s="20">
        <v>0.2732162324071396</v>
      </c>
      <c r="I10" s="20">
        <v>0.24201077212038519</v>
      </c>
      <c r="J10" s="20">
        <v>0.31345327643259291</v>
      </c>
      <c r="K10" s="20">
        <v>0.3099466438381544</v>
      </c>
      <c r="L10" s="20">
        <v>0.33605625896392738</v>
      </c>
      <c r="N10" s="20">
        <v>0.2441484380848977</v>
      </c>
      <c r="O10" s="20">
        <v>0.30504814393936558</v>
      </c>
      <c r="P10" s="20">
        <v>0.21769676252601761</v>
      </c>
      <c r="Q10" s="20">
        <v>0.25432659174137229</v>
      </c>
      <c r="R10" s="20">
        <v>0.30554806151608432</v>
      </c>
      <c r="S10" s="20">
        <v>0.30342195658321119</v>
      </c>
      <c r="T10" s="20">
        <v>0.25275393087862519</v>
      </c>
      <c r="U10" s="20">
        <v>0.30004750694720328</v>
      </c>
      <c r="V10" s="20">
        <v>0.29369889913944208</v>
      </c>
      <c r="W10" s="20">
        <v>0.31762810336378011</v>
      </c>
      <c r="X10" s="20">
        <v>0.26295922120699672</v>
      </c>
      <c r="Y10" s="20">
        <v>0.27623663086874178</v>
      </c>
      <c r="AA10" s="20">
        <v>0.31550287679653122</v>
      </c>
      <c r="AB10" s="20">
        <v>0.28461622325591529</v>
      </c>
      <c r="AC10" s="20">
        <v>0.28631394323870951</v>
      </c>
      <c r="AD10" s="20">
        <v>0.2431448234779186</v>
      </c>
      <c r="AF10" s="20">
        <v>0.3547128819823594</v>
      </c>
      <c r="AG10" s="20">
        <v>0.26666725077618558</v>
      </c>
      <c r="AH10" s="20">
        <v>0.29479256519419988</v>
      </c>
      <c r="AI10" s="20">
        <v>0.20391374559661779</v>
      </c>
      <c r="AJ10" s="20">
        <v>0.26746228140911121</v>
      </c>
      <c r="AK10" s="20">
        <v>0.36268268489318972</v>
      </c>
      <c r="AL10" s="20">
        <v>0.21488699687759241</v>
      </c>
      <c r="AM10" s="20">
        <v>0.27315898155495072</v>
      </c>
      <c r="AO10" s="20">
        <v>0.31809086645528117</v>
      </c>
      <c r="AP10" s="20">
        <v>0.29098761334813678</v>
      </c>
      <c r="AQ10" s="20">
        <v>0.33213657245783113</v>
      </c>
      <c r="AR10" s="20">
        <v>0.14601970212904219</v>
      </c>
      <c r="AS10" s="20">
        <v>0.29698037022107188</v>
      </c>
      <c r="AT10" s="20">
        <v>0.3060801228380215</v>
      </c>
      <c r="AU10" s="20">
        <v>0.26886340592776892</v>
      </c>
      <c r="AV10" s="20">
        <v>0.31081112588087179</v>
      </c>
      <c r="AW10" s="20">
        <v>0.22435741292281339</v>
      </c>
    </row>
    <row r="11" spans="2:51" ht="32" customHeight="1" x14ac:dyDescent="0.35">
      <c r="B11" s="22" t="s">
        <v>146</v>
      </c>
      <c r="C11" s="20">
        <v>0.17652720787166709</v>
      </c>
      <c r="D11" s="20">
        <v>0.19223489825484791</v>
      </c>
      <c r="E11" s="20">
        <v>0.16212000558554129</v>
      </c>
      <c r="G11" s="20">
        <v>0.1227591447177127</v>
      </c>
      <c r="H11" s="20">
        <v>0.1129376430568064</v>
      </c>
      <c r="I11" s="20">
        <v>0.14461854983894709</v>
      </c>
      <c r="J11" s="20">
        <v>0.1885378851083058</v>
      </c>
      <c r="K11" s="20">
        <v>0.18591455342653451</v>
      </c>
      <c r="L11" s="20">
        <v>0.27375519445728907</v>
      </c>
      <c r="N11" s="20">
        <v>0.36659591459326252</v>
      </c>
      <c r="O11" s="20">
        <v>0.1648942730345142</v>
      </c>
      <c r="P11" s="20">
        <v>0.2471249299183253</v>
      </c>
      <c r="Q11" s="20">
        <v>0.14910664518575309</v>
      </c>
      <c r="R11" s="20">
        <v>0.105842222597962</v>
      </c>
      <c r="S11" s="20">
        <v>0.1448785538436792</v>
      </c>
      <c r="T11" s="20">
        <v>0.15201164187933941</v>
      </c>
      <c r="U11" s="20">
        <v>0.19057477693896879</v>
      </c>
      <c r="V11" s="20">
        <v>0.1679349278330555</v>
      </c>
      <c r="W11" s="20">
        <v>0.15285242427016479</v>
      </c>
      <c r="X11" s="20">
        <v>0.1188171649404412</v>
      </c>
      <c r="Y11" s="20">
        <v>0.18180185427704251</v>
      </c>
      <c r="AA11" s="20">
        <v>0.19895667406350981</v>
      </c>
      <c r="AB11" s="20">
        <v>0.1692858469635643</v>
      </c>
      <c r="AC11" s="20">
        <v>0.14429381501335861</v>
      </c>
      <c r="AD11" s="20">
        <v>0.1894452891971864</v>
      </c>
      <c r="AF11" s="20">
        <v>0.26069011909751438</v>
      </c>
      <c r="AG11" s="20">
        <v>0.12671497846242499</v>
      </c>
      <c r="AH11" s="20">
        <v>0.17016885421716771</v>
      </c>
      <c r="AI11" s="20">
        <v>0.1617201874718234</v>
      </c>
      <c r="AJ11" s="20">
        <v>0.24107248503661491</v>
      </c>
      <c r="AK11" s="20">
        <v>0.29256584583738621</v>
      </c>
      <c r="AL11" s="20">
        <v>5.972166208231984E-2</v>
      </c>
      <c r="AM11" s="20">
        <v>0.14853240548300281</v>
      </c>
      <c r="AO11" s="20">
        <v>0.24702140220289531</v>
      </c>
      <c r="AP11" s="20">
        <v>0.12138083924946561</v>
      </c>
      <c r="AQ11" s="20">
        <v>0.1592916557572078</v>
      </c>
      <c r="AR11" s="20">
        <v>0.1168670090121658</v>
      </c>
      <c r="AS11" s="20">
        <v>0.21421907691957201</v>
      </c>
      <c r="AT11" s="20">
        <v>0.31344983642168189</v>
      </c>
      <c r="AU11" s="20">
        <v>0.14164280174952351</v>
      </c>
      <c r="AV11" s="20">
        <v>0.14228251039403139</v>
      </c>
      <c r="AW11" s="20">
        <v>0.21885766569503559</v>
      </c>
    </row>
    <row r="12" spans="2:51" ht="19" customHeight="1" x14ac:dyDescent="0.35">
      <c r="B12" s="22" t="s">
        <v>147</v>
      </c>
      <c r="C12" s="20">
        <v>3.8519880548920943E-2</v>
      </c>
      <c r="D12" s="20">
        <v>4.4445016549605053E-2</v>
      </c>
      <c r="E12" s="20">
        <v>3.1137298256579508E-2</v>
      </c>
      <c r="G12" s="20">
        <v>5.8651817314316707E-2</v>
      </c>
      <c r="H12" s="20">
        <v>7.2492794463569363E-2</v>
      </c>
      <c r="I12" s="20">
        <v>3.384667096445175E-2</v>
      </c>
      <c r="J12" s="20">
        <v>2.0442486434507939E-2</v>
      </c>
      <c r="K12" s="20">
        <v>2.4839319768414581E-2</v>
      </c>
      <c r="L12" s="20">
        <v>2.512221657813855E-2</v>
      </c>
      <c r="N12" s="20">
        <v>3.8331440517147659E-2</v>
      </c>
      <c r="O12" s="20">
        <v>7.7450785769446098E-2</v>
      </c>
      <c r="P12" s="20">
        <v>2.2742052026554549E-2</v>
      </c>
      <c r="Q12" s="20">
        <v>2.252578841880162E-2</v>
      </c>
      <c r="R12" s="20">
        <v>2.8609499839186241E-2</v>
      </c>
      <c r="S12" s="20">
        <v>2.7048259688053661E-2</v>
      </c>
      <c r="T12" s="20">
        <v>3.6240407537629103E-2</v>
      </c>
      <c r="U12" s="20">
        <v>5.099093285574656E-2</v>
      </c>
      <c r="V12" s="20">
        <v>6.766230992360181E-2</v>
      </c>
      <c r="W12" s="20">
        <v>2.0039177251914789E-2</v>
      </c>
      <c r="X12" s="20">
        <v>4.6036869123902868E-2</v>
      </c>
      <c r="Y12" s="20">
        <v>2.7888221669544251E-2</v>
      </c>
      <c r="AA12" s="20">
        <v>3.034027084709235E-2</v>
      </c>
      <c r="AB12" s="20">
        <v>2.4355215731231492E-2</v>
      </c>
      <c r="AC12" s="20">
        <v>6.996234485906995E-2</v>
      </c>
      <c r="AD12" s="20">
        <v>3.2379905777914733E-2</v>
      </c>
      <c r="AF12" s="20">
        <v>2.3401686868295149E-2</v>
      </c>
      <c r="AG12" s="20">
        <v>2.9225208626418551E-2</v>
      </c>
      <c r="AH12" s="20">
        <v>7.2668986527661017E-2</v>
      </c>
      <c r="AI12" s="20">
        <v>4.7693233406848647E-2</v>
      </c>
      <c r="AJ12" s="20">
        <v>6.1574592971136252E-2</v>
      </c>
      <c r="AK12" s="20">
        <v>2.0301721037130668E-2</v>
      </c>
      <c r="AL12" s="20">
        <v>2.798689204952421E-2</v>
      </c>
      <c r="AM12" s="20">
        <v>4.1486053854816858E-2</v>
      </c>
      <c r="AO12" s="20">
        <v>2.5302788021864801E-2</v>
      </c>
      <c r="AP12" s="20">
        <v>2.685412830628774E-2</v>
      </c>
      <c r="AQ12" s="20">
        <v>6.1924600012890768E-2</v>
      </c>
      <c r="AR12" s="20">
        <v>5.9072588379258183E-2</v>
      </c>
      <c r="AS12" s="20">
        <v>4.9266576521392158E-2</v>
      </c>
      <c r="AT12" s="20">
        <v>3.5106302799261399E-2</v>
      </c>
      <c r="AU12" s="20">
        <v>4.8306969813252512E-2</v>
      </c>
      <c r="AV12" s="20">
        <v>1.2097911849862491E-2</v>
      </c>
      <c r="AW12" s="20">
        <v>5.2158493797695292E-2</v>
      </c>
    </row>
    <row r="13" spans="2:51" ht="19" customHeight="1" x14ac:dyDescent="0.35">
      <c r="B13" s="22" t="s">
        <v>148</v>
      </c>
      <c r="C13" s="20">
        <v>2.433893853577971E-2</v>
      </c>
      <c r="D13" s="20">
        <v>2.819895263350692E-2</v>
      </c>
      <c r="E13" s="20">
        <v>1.9993822072266149E-2</v>
      </c>
      <c r="G13" s="20">
        <v>2.8900558892853329E-2</v>
      </c>
      <c r="H13" s="20">
        <v>1.762777685434852E-2</v>
      </c>
      <c r="I13" s="20">
        <v>4.5278125314658108E-2</v>
      </c>
      <c r="J13" s="20">
        <v>1.8060844953773299E-2</v>
      </c>
      <c r="K13" s="20">
        <v>2.1075586638494612E-2</v>
      </c>
      <c r="L13" s="20">
        <v>1.7087910728732971E-2</v>
      </c>
      <c r="N13" s="20">
        <v>3.6567825963956288E-2</v>
      </c>
      <c r="O13" s="20">
        <v>0</v>
      </c>
      <c r="P13" s="20">
        <v>2.1813167022445751E-2</v>
      </c>
      <c r="Q13" s="20">
        <v>1.2101533706664259E-2</v>
      </c>
      <c r="R13" s="20">
        <v>2.0166322838537851E-2</v>
      </c>
      <c r="S13" s="20">
        <v>0</v>
      </c>
      <c r="T13" s="20">
        <v>4.311365425303041E-2</v>
      </c>
      <c r="U13" s="20">
        <v>2.5848350264767839E-2</v>
      </c>
      <c r="V13" s="20">
        <v>3.0995153211498049E-2</v>
      </c>
      <c r="W13" s="20">
        <v>3.0366610322608949E-2</v>
      </c>
      <c r="X13" s="20">
        <v>2.5546317940450411E-2</v>
      </c>
      <c r="Y13" s="20">
        <v>1.7510608835033529E-2</v>
      </c>
      <c r="AA13" s="20">
        <v>2.074440857994634E-2</v>
      </c>
      <c r="AB13" s="20">
        <v>1.9164190558709299E-2</v>
      </c>
      <c r="AC13" s="20">
        <v>3.7040020057176402E-2</v>
      </c>
      <c r="AD13" s="20">
        <v>2.2608624774393422E-2</v>
      </c>
      <c r="AF13" s="20">
        <v>3.062609694102434E-2</v>
      </c>
      <c r="AG13" s="20">
        <v>1.226672711420441E-2</v>
      </c>
      <c r="AH13" s="20">
        <v>2.4873307180705129E-2</v>
      </c>
      <c r="AI13" s="20">
        <v>2.8426165166810791E-2</v>
      </c>
      <c r="AJ13" s="20">
        <v>4.3924229998404347E-2</v>
      </c>
      <c r="AK13" s="20">
        <v>0</v>
      </c>
      <c r="AL13" s="20">
        <v>6.0152995367526052E-2</v>
      </c>
      <c r="AM13" s="20">
        <v>2.5636991645895751E-2</v>
      </c>
      <c r="AO13" s="20">
        <v>2.94882797138852E-2</v>
      </c>
      <c r="AP13" s="20">
        <v>8.220128294127084E-3</v>
      </c>
      <c r="AQ13" s="20">
        <v>8.2485033542440567E-3</v>
      </c>
      <c r="AR13" s="20">
        <v>2.4233766298813009E-2</v>
      </c>
      <c r="AS13" s="20">
        <v>3.1517150263289218E-2</v>
      </c>
      <c r="AT13" s="20">
        <v>3.3639314532560749E-2</v>
      </c>
      <c r="AU13" s="20">
        <v>5.1781631548067648E-2</v>
      </c>
      <c r="AV13" s="20">
        <v>3.5250294279055572E-2</v>
      </c>
      <c r="AW13" s="20">
        <v>3.6061147718417008E-2</v>
      </c>
    </row>
    <row r="14" spans="2:51" ht="19" customHeight="1" x14ac:dyDescent="0.35">
      <c r="B14" s="22" t="s">
        <v>138</v>
      </c>
      <c r="C14" s="20">
        <v>2.3202640836351159E-2</v>
      </c>
      <c r="D14" s="20">
        <v>2.221291562679711E-2</v>
      </c>
      <c r="E14" s="20">
        <v>2.430258422838915E-2</v>
      </c>
      <c r="G14" s="20">
        <v>2.6326832935680011E-2</v>
      </c>
      <c r="H14" s="20">
        <v>2.1976069229233199E-2</v>
      </c>
      <c r="I14" s="20">
        <v>2.991901324778572E-2</v>
      </c>
      <c r="J14" s="20">
        <v>1.0980753085328509E-2</v>
      </c>
      <c r="K14" s="20">
        <v>2.6579735303762529E-2</v>
      </c>
      <c r="L14" s="20">
        <v>2.427059374476204E-2</v>
      </c>
      <c r="N14" s="20">
        <v>6.7974404271687383E-2</v>
      </c>
      <c r="O14" s="20">
        <v>5.9730976805804713E-2</v>
      </c>
      <c r="P14" s="20">
        <v>4.6497001212708729E-2</v>
      </c>
      <c r="Q14" s="20">
        <v>1.1804003269792029E-2</v>
      </c>
      <c r="R14" s="20">
        <v>1.301786203855238E-2</v>
      </c>
      <c r="S14" s="20">
        <v>2.0032855646677328E-2</v>
      </c>
      <c r="T14" s="20">
        <v>2.91522138404815E-2</v>
      </c>
      <c r="U14" s="20">
        <v>1.591001834774388E-2</v>
      </c>
      <c r="V14" s="20">
        <v>4.6124642005922209E-3</v>
      </c>
      <c r="W14" s="20">
        <v>2.045044702541423E-2</v>
      </c>
      <c r="X14" s="20">
        <v>1.2543430340651441E-2</v>
      </c>
      <c r="Y14" s="20">
        <v>1.8609000757496101E-2</v>
      </c>
      <c r="AA14" s="20">
        <v>1.21396699555135E-2</v>
      </c>
      <c r="AB14" s="20">
        <v>1.8427227260307232E-2</v>
      </c>
      <c r="AC14" s="20">
        <v>2.4802718563660588E-2</v>
      </c>
      <c r="AD14" s="20">
        <v>3.8880648160551513E-2</v>
      </c>
      <c r="AF14" s="20">
        <v>1.9734027320774401E-2</v>
      </c>
      <c r="AG14" s="20">
        <v>1.269700569871988E-2</v>
      </c>
      <c r="AH14" s="20">
        <v>9.5755385556499963E-3</v>
      </c>
      <c r="AI14" s="20">
        <v>1.9217982383313952E-2</v>
      </c>
      <c r="AJ14" s="20">
        <v>2.0188466068751638E-2</v>
      </c>
      <c r="AK14" s="20">
        <v>7.9329159909731869E-2</v>
      </c>
      <c r="AL14" s="20">
        <v>0.13997109015772691</v>
      </c>
      <c r="AM14" s="20">
        <v>3.3425480241410267E-2</v>
      </c>
      <c r="AO14" s="20">
        <v>9.0924748566154848E-3</v>
      </c>
      <c r="AP14" s="20">
        <v>1.7500769523494129E-2</v>
      </c>
      <c r="AQ14" s="20">
        <v>1.2880281169584539E-2</v>
      </c>
      <c r="AR14" s="20">
        <v>1.01036125899799E-2</v>
      </c>
      <c r="AS14" s="20">
        <v>2.064827380962489E-2</v>
      </c>
      <c r="AT14" s="20">
        <v>6.8537485637581747E-2</v>
      </c>
      <c r="AU14" s="20">
        <v>3.5242616400034031E-2</v>
      </c>
      <c r="AV14" s="20">
        <v>6.866460238966246E-2</v>
      </c>
      <c r="AW14" s="20">
        <v>4.0889783520166888E-2</v>
      </c>
    </row>
    <row r="16" spans="2:51" x14ac:dyDescent="0.35">
      <c r="B16" t="s">
        <v>163</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Y2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61</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62</v>
      </c>
      <c r="C9" s="20">
        <v>0.36074802940050948</v>
      </c>
      <c r="D9" s="20">
        <v>0.31445221437554671</v>
      </c>
      <c r="E9" s="20">
        <v>0.40566551086574981</v>
      </c>
      <c r="G9" s="20">
        <v>0.30160340265232172</v>
      </c>
      <c r="H9" s="20">
        <v>0.33076273766278208</v>
      </c>
      <c r="I9" s="20">
        <v>0.35807198257875839</v>
      </c>
      <c r="J9" s="20">
        <v>0.38840962398283652</v>
      </c>
      <c r="K9" s="20">
        <v>0.38061148686673812</v>
      </c>
      <c r="L9" s="20">
        <v>0.3908667424183041</v>
      </c>
      <c r="N9" s="20">
        <v>0.40325631071664991</v>
      </c>
      <c r="O9" s="20">
        <v>0.56847901305478132</v>
      </c>
      <c r="P9" s="20">
        <v>0.42582257071783419</v>
      </c>
      <c r="Q9" s="20">
        <v>0.49253589894971628</v>
      </c>
      <c r="R9" s="20">
        <v>0.33087021722681348</v>
      </c>
      <c r="S9" s="20">
        <v>0.40875173229346751</v>
      </c>
      <c r="T9" s="20">
        <v>0.35360830575941837</v>
      </c>
      <c r="U9" s="20">
        <v>0.32626488215632482</v>
      </c>
      <c r="V9" s="20">
        <v>0.28494202199669377</v>
      </c>
      <c r="W9" s="20">
        <v>0.32732690231924327</v>
      </c>
      <c r="X9" s="20">
        <v>0.37396355168750872</v>
      </c>
      <c r="Y9" s="20">
        <v>0.342110394059428</v>
      </c>
      <c r="AA9" s="20">
        <v>0.35281069046743552</v>
      </c>
      <c r="AB9" s="20">
        <v>0.39727289137443872</v>
      </c>
      <c r="AC9" s="20">
        <v>0.33798962757101492</v>
      </c>
      <c r="AD9" s="20">
        <v>0.35027312735101629</v>
      </c>
      <c r="AF9" s="20">
        <v>0.33854285894658709</v>
      </c>
      <c r="AG9" s="20">
        <v>0.39077122748960452</v>
      </c>
      <c r="AH9" s="20">
        <v>0.38255411940988648</v>
      </c>
      <c r="AI9" s="20">
        <v>0.4439269639539955</v>
      </c>
      <c r="AJ9" s="20">
        <v>0.2369717999290272</v>
      </c>
      <c r="AK9" s="20">
        <v>0.40853500540599119</v>
      </c>
      <c r="AL9" s="20">
        <v>0.4404261145689129</v>
      </c>
      <c r="AM9" s="20">
        <v>0.3664950784059845</v>
      </c>
      <c r="AO9" s="20">
        <v>0.33593975933199771</v>
      </c>
      <c r="AP9" s="20">
        <v>0.39753588264622453</v>
      </c>
      <c r="AQ9" s="20">
        <v>0.40110714180424561</v>
      </c>
      <c r="AR9" s="20">
        <v>0.43414362755268859</v>
      </c>
      <c r="AS9" s="20">
        <v>0.2494019520612665</v>
      </c>
      <c r="AT9" s="20">
        <v>0.40262406185657451</v>
      </c>
      <c r="AU9" s="20">
        <v>0.4167189848783967</v>
      </c>
      <c r="AV9" s="20">
        <v>0.3730491018228107</v>
      </c>
      <c r="AW9" s="20">
        <v>0.43519736080820798</v>
      </c>
    </row>
    <row r="10" spans="2:51" ht="19" customHeight="1" x14ac:dyDescent="0.35">
      <c r="B10" s="22" t="s">
        <v>63</v>
      </c>
      <c r="C10" s="20">
        <v>0.32887376400470048</v>
      </c>
      <c r="D10" s="20">
        <v>0.34659649706123857</v>
      </c>
      <c r="E10" s="20">
        <v>0.31334444232553571</v>
      </c>
      <c r="G10" s="20">
        <v>0.26217648924965559</v>
      </c>
      <c r="H10" s="20">
        <v>0.31307759279921371</v>
      </c>
      <c r="I10" s="20">
        <v>0.30382162150336711</v>
      </c>
      <c r="J10" s="20">
        <v>0.34781537459284689</v>
      </c>
      <c r="K10" s="20">
        <v>0.3387233226163075</v>
      </c>
      <c r="L10" s="20">
        <v>0.38437803666037779</v>
      </c>
      <c r="N10" s="20">
        <v>0.36379207878475522</v>
      </c>
      <c r="O10" s="20">
        <v>0.2441229873761952</v>
      </c>
      <c r="P10" s="20">
        <v>0.31028805620717043</v>
      </c>
      <c r="Q10" s="20">
        <v>0.36110147089686889</v>
      </c>
      <c r="R10" s="20">
        <v>0.34807559398743548</v>
      </c>
      <c r="S10" s="20">
        <v>0.29971251310516361</v>
      </c>
      <c r="T10" s="20">
        <v>0.39580971464845388</v>
      </c>
      <c r="U10" s="20">
        <v>0.29245107828702399</v>
      </c>
      <c r="V10" s="20">
        <v>0.29703835776952647</v>
      </c>
      <c r="W10" s="20">
        <v>0.32049157368892373</v>
      </c>
      <c r="X10" s="20">
        <v>0.31428071354477721</v>
      </c>
      <c r="Y10" s="20">
        <v>0.37953569212008748</v>
      </c>
      <c r="AA10" s="20">
        <v>0.38919558939000992</v>
      </c>
      <c r="AB10" s="20">
        <v>0.32671799094798482</v>
      </c>
      <c r="AC10" s="20">
        <v>0.28738055481009578</v>
      </c>
      <c r="AD10" s="20">
        <v>0.30120623346067971</v>
      </c>
      <c r="AF10" s="20">
        <v>0.37776831192343069</v>
      </c>
      <c r="AG10" s="20">
        <v>0.33189358288431292</v>
      </c>
      <c r="AH10" s="20">
        <v>0.45150278530866511</v>
      </c>
      <c r="AI10" s="20">
        <v>0.2235068851377065</v>
      </c>
      <c r="AJ10" s="20">
        <v>0.26706484221458549</v>
      </c>
      <c r="AK10" s="20">
        <v>0.29578194284945059</v>
      </c>
      <c r="AL10" s="20">
        <v>0.26962991404137049</v>
      </c>
      <c r="AM10" s="20">
        <v>0.32005486505648811</v>
      </c>
      <c r="AO10" s="20">
        <v>0.38849919264917948</v>
      </c>
      <c r="AP10" s="20">
        <v>0.35217754289515302</v>
      </c>
      <c r="AQ10" s="20">
        <v>0.45093559721056231</v>
      </c>
      <c r="AR10" s="20">
        <v>0.27336939750446038</v>
      </c>
      <c r="AS10" s="20">
        <v>0.2872591270300599</v>
      </c>
      <c r="AT10" s="20">
        <v>0.29415546825742511</v>
      </c>
      <c r="AU10" s="20">
        <v>0.26015893119568861</v>
      </c>
      <c r="AV10" s="20">
        <v>0.31809933568746918</v>
      </c>
      <c r="AW10" s="20">
        <v>0.22806621040594729</v>
      </c>
    </row>
    <row r="11" spans="2:51" ht="19" customHeight="1" x14ac:dyDescent="0.35">
      <c r="B11" s="22" t="s">
        <v>64</v>
      </c>
      <c r="C11" s="20">
        <v>0.67686920629162495</v>
      </c>
      <c r="D11" s="20">
        <v>0.65580537755218804</v>
      </c>
      <c r="E11" s="20">
        <v>0.69783393144819095</v>
      </c>
      <c r="G11" s="20">
        <v>0.68942415354037956</v>
      </c>
      <c r="H11" s="20">
        <v>0.68930831703216111</v>
      </c>
      <c r="I11" s="20">
        <v>0.75680908654211232</v>
      </c>
      <c r="J11" s="20">
        <v>0.72411712025910058</v>
      </c>
      <c r="K11" s="20">
        <v>0.70241774599273288</v>
      </c>
      <c r="L11" s="20">
        <v>0.53834852754173668</v>
      </c>
      <c r="N11" s="20">
        <v>0.70271599468578083</v>
      </c>
      <c r="O11" s="20">
        <v>0.68121395237820892</v>
      </c>
      <c r="P11" s="20">
        <v>0.73590725338399854</v>
      </c>
      <c r="Q11" s="20">
        <v>0.68323243806639211</v>
      </c>
      <c r="R11" s="20">
        <v>0.68406943159590217</v>
      </c>
      <c r="S11" s="20">
        <v>0.70190058966585978</v>
      </c>
      <c r="T11" s="20">
        <v>0.59277988224709577</v>
      </c>
      <c r="U11" s="20">
        <v>0.67171075818295112</v>
      </c>
      <c r="V11" s="20">
        <v>0.66688722635188813</v>
      </c>
      <c r="W11" s="20">
        <v>0.66052968963296987</v>
      </c>
      <c r="X11" s="20">
        <v>0.69029508321646948</v>
      </c>
      <c r="Y11" s="20">
        <v>0.68089779840300113</v>
      </c>
      <c r="AA11" s="20">
        <v>0.62992759211893157</v>
      </c>
      <c r="AB11" s="20">
        <v>0.70969908809879889</v>
      </c>
      <c r="AC11" s="20">
        <v>0.65372757688261951</v>
      </c>
      <c r="AD11" s="20">
        <v>0.71630334720123479</v>
      </c>
      <c r="AF11" s="20">
        <v>0.56261010540727896</v>
      </c>
      <c r="AG11" s="20">
        <v>0.74368634687940482</v>
      </c>
      <c r="AH11" s="20">
        <v>0.550670191547037</v>
      </c>
      <c r="AI11" s="20">
        <v>0.61901909955375378</v>
      </c>
      <c r="AJ11" s="20">
        <v>0.61047340713442755</v>
      </c>
      <c r="AK11" s="20">
        <v>0.83973182089215226</v>
      </c>
      <c r="AL11" s="20">
        <v>0.66548877078571356</v>
      </c>
      <c r="AM11" s="20">
        <v>0.73929931963397788</v>
      </c>
      <c r="AO11" s="20">
        <v>0.61694425638646089</v>
      </c>
      <c r="AP11" s="20">
        <v>0.76092109160235888</v>
      </c>
      <c r="AQ11" s="20">
        <v>0.64412138646531358</v>
      </c>
      <c r="AR11" s="20">
        <v>0.69362328812564622</v>
      </c>
      <c r="AS11" s="20">
        <v>0.60429908551168321</v>
      </c>
      <c r="AT11" s="20">
        <v>0.79980869136816268</v>
      </c>
      <c r="AU11" s="20">
        <v>0.70646986225114883</v>
      </c>
      <c r="AV11" s="20">
        <v>0.69568806906892822</v>
      </c>
      <c r="AW11" s="20">
        <v>0.62310430011192608</v>
      </c>
    </row>
    <row r="12" spans="2:51" ht="19" customHeight="1" x14ac:dyDescent="0.35">
      <c r="B12" s="22" t="s">
        <v>65</v>
      </c>
      <c r="C12" s="20">
        <v>0.1439223427313609</v>
      </c>
      <c r="D12" s="20">
        <v>0.13292998766070391</v>
      </c>
      <c r="E12" s="20">
        <v>0.15292162289141731</v>
      </c>
      <c r="G12" s="20">
        <v>0.1606474975380654</v>
      </c>
      <c r="H12" s="20">
        <v>0.12635646054297359</v>
      </c>
      <c r="I12" s="20">
        <v>0.11399989813275201</v>
      </c>
      <c r="J12" s="20">
        <v>0.13163833173150691</v>
      </c>
      <c r="K12" s="20">
        <v>0.14296657897500761</v>
      </c>
      <c r="L12" s="20">
        <v>0.1818644293723502</v>
      </c>
      <c r="N12" s="20">
        <v>9.869774017088119E-2</v>
      </c>
      <c r="O12" s="20">
        <v>7.7689710063614484E-2</v>
      </c>
      <c r="P12" s="20">
        <v>0.1105408769714448</v>
      </c>
      <c r="Q12" s="20">
        <v>9.0698248821090802E-2</v>
      </c>
      <c r="R12" s="20">
        <v>0.1184005860515064</v>
      </c>
      <c r="S12" s="20">
        <v>0.2054419511035441</v>
      </c>
      <c r="T12" s="20">
        <v>0.17066719668067351</v>
      </c>
      <c r="U12" s="20">
        <v>0.1879208408610733</v>
      </c>
      <c r="V12" s="20">
        <v>0.15087131948247909</v>
      </c>
      <c r="W12" s="20">
        <v>0.14623884808744239</v>
      </c>
      <c r="X12" s="20">
        <v>0.15534195115968941</v>
      </c>
      <c r="Y12" s="20">
        <v>0.14112050589574471</v>
      </c>
      <c r="AA12" s="20">
        <v>0.1808440654263494</v>
      </c>
      <c r="AB12" s="20">
        <v>0.14297078674031671</v>
      </c>
      <c r="AC12" s="20">
        <v>0.1139371487856061</v>
      </c>
      <c r="AD12" s="20">
        <v>0.1324303598659676</v>
      </c>
      <c r="AF12" s="20">
        <v>0.1006118042087084</v>
      </c>
      <c r="AG12" s="20">
        <v>0.18518780745096469</v>
      </c>
      <c r="AH12" s="20">
        <v>0.21762222137002449</v>
      </c>
      <c r="AI12" s="20">
        <v>0.39501690409282469</v>
      </c>
      <c r="AJ12" s="20">
        <v>4.4145454259319518E-2</v>
      </c>
      <c r="AK12" s="20">
        <v>0.13415283909727441</v>
      </c>
      <c r="AL12" s="20">
        <v>0.1027252760223047</v>
      </c>
      <c r="AM12" s="20">
        <v>8.8806703214958885E-2</v>
      </c>
      <c r="AO12" s="20">
        <v>0.11067705867885499</v>
      </c>
      <c r="AP12" s="20">
        <v>0.19154793159229699</v>
      </c>
      <c r="AQ12" s="20">
        <v>0.218420081547752</v>
      </c>
      <c r="AR12" s="20">
        <v>0.31703989573406721</v>
      </c>
      <c r="AS12" s="20">
        <v>5.5027011423195153E-2</v>
      </c>
      <c r="AT12" s="20">
        <v>0.13254235718977439</v>
      </c>
      <c r="AU12" s="20">
        <v>6.3793702433763338E-2</v>
      </c>
      <c r="AV12" s="20">
        <v>0.10166159972087351</v>
      </c>
      <c r="AW12" s="20">
        <v>7.4919379327250887E-2</v>
      </c>
    </row>
    <row r="13" spans="2:51" ht="19" customHeight="1" x14ac:dyDescent="0.35">
      <c r="B13" s="22" t="s">
        <v>66</v>
      </c>
      <c r="C13" s="20">
        <v>0.40941384577460321</v>
      </c>
      <c r="D13" s="20">
        <v>0.43118087099001379</v>
      </c>
      <c r="E13" s="20">
        <v>0.38878405858467968</v>
      </c>
      <c r="G13" s="20">
        <v>0.24780236191162641</v>
      </c>
      <c r="H13" s="20">
        <v>0.28338792368255739</v>
      </c>
      <c r="I13" s="20">
        <v>0.36583814843440149</v>
      </c>
      <c r="J13" s="20">
        <v>0.47873307219193589</v>
      </c>
      <c r="K13" s="20">
        <v>0.51992675695040935</v>
      </c>
      <c r="L13" s="20">
        <v>0.52400416813567963</v>
      </c>
      <c r="N13" s="20">
        <v>0.39140101285972889</v>
      </c>
      <c r="O13" s="20">
        <v>0.48417091503704868</v>
      </c>
      <c r="P13" s="20">
        <v>0.42838031803987298</v>
      </c>
      <c r="Q13" s="20">
        <v>0.44641788048406761</v>
      </c>
      <c r="R13" s="20">
        <v>0.4082078479281151</v>
      </c>
      <c r="S13" s="20">
        <v>0.44903439145110119</v>
      </c>
      <c r="T13" s="20">
        <v>0.45256197209340832</v>
      </c>
      <c r="U13" s="20">
        <v>0.43164845410973202</v>
      </c>
      <c r="V13" s="20">
        <v>0.3089886197774106</v>
      </c>
      <c r="W13" s="20">
        <v>0.43396100006074412</v>
      </c>
      <c r="X13" s="20">
        <v>0.37053214564324188</v>
      </c>
      <c r="Y13" s="20">
        <v>0.44108218717640862</v>
      </c>
      <c r="AA13" s="20">
        <v>0.32463074181163321</v>
      </c>
      <c r="AB13" s="20">
        <v>0.37964453156176109</v>
      </c>
      <c r="AC13" s="20">
        <v>0.45959295168255287</v>
      </c>
      <c r="AD13" s="20">
        <v>0.48727374898076481</v>
      </c>
      <c r="AF13" s="20">
        <v>0.52351173220093339</v>
      </c>
      <c r="AG13" s="20">
        <v>0.28839466441300032</v>
      </c>
      <c r="AH13" s="20">
        <v>0.26220226903219113</v>
      </c>
      <c r="AI13" s="20">
        <v>0.21071248727662231</v>
      </c>
      <c r="AJ13" s="20">
        <v>0.72864441916326972</v>
      </c>
      <c r="AK13" s="20">
        <v>0.26380017810599388</v>
      </c>
      <c r="AL13" s="20">
        <v>0.35335662591642403</v>
      </c>
      <c r="AM13" s="20">
        <v>0.43738820496380232</v>
      </c>
      <c r="AO13" s="20">
        <v>0.48067444719198438</v>
      </c>
      <c r="AP13" s="20">
        <v>0.22821409647518839</v>
      </c>
      <c r="AQ13" s="20">
        <v>0.2113678501343528</v>
      </c>
      <c r="AR13" s="20">
        <v>0.16805215480492189</v>
      </c>
      <c r="AS13" s="20">
        <v>0.7252687755661793</v>
      </c>
      <c r="AT13" s="20">
        <v>0.27962561838862238</v>
      </c>
      <c r="AU13" s="20">
        <v>0.46391615347890652</v>
      </c>
      <c r="AV13" s="20">
        <v>0.42339326439257902</v>
      </c>
      <c r="AW13" s="20">
        <v>0.54179436906392264</v>
      </c>
    </row>
    <row r="14" spans="2:51" ht="19" customHeight="1" x14ac:dyDescent="0.35">
      <c r="B14" s="22" t="s">
        <v>67</v>
      </c>
      <c r="C14" s="20">
        <v>0.1014319305983552</v>
      </c>
      <c r="D14" s="20">
        <v>0.1067442991591116</v>
      </c>
      <c r="E14" s="20">
        <v>9.6176197227021171E-2</v>
      </c>
      <c r="G14" s="20">
        <v>0.1381573514330805</v>
      </c>
      <c r="H14" s="20">
        <v>0.1006255138301365</v>
      </c>
      <c r="I14" s="20">
        <v>0.1235909673394785</v>
      </c>
      <c r="J14" s="20">
        <v>7.4224767604319702E-2</v>
      </c>
      <c r="K14" s="20">
        <v>9.8124528574603881E-2</v>
      </c>
      <c r="L14" s="20">
        <v>8.3937472253612463E-2</v>
      </c>
      <c r="N14" s="20">
        <v>0.13462892732039161</v>
      </c>
      <c r="O14" s="20">
        <v>0.10243172551117601</v>
      </c>
      <c r="P14" s="20">
        <v>0.1162278323520566</v>
      </c>
      <c r="Q14" s="20">
        <v>6.7361629966624592E-2</v>
      </c>
      <c r="R14" s="20">
        <v>0.12116693357918901</v>
      </c>
      <c r="S14" s="20">
        <v>7.5065353329443182E-2</v>
      </c>
      <c r="T14" s="20">
        <v>0.1003260859997664</v>
      </c>
      <c r="U14" s="20">
        <v>0.116113823145191</v>
      </c>
      <c r="V14" s="20">
        <v>0.1117050397804467</v>
      </c>
      <c r="W14" s="20">
        <v>9.8386445135969433E-2</v>
      </c>
      <c r="X14" s="20">
        <v>9.1432054815080085E-2</v>
      </c>
      <c r="Y14" s="20">
        <v>5.7595830176265628E-2</v>
      </c>
      <c r="AA14" s="20">
        <v>0.12362697692066529</v>
      </c>
      <c r="AB14" s="20">
        <v>9.5778472066842674E-2</v>
      </c>
      <c r="AC14" s="20">
        <v>9.9494676439492488E-2</v>
      </c>
      <c r="AD14" s="20">
        <v>8.5766565091398905E-2</v>
      </c>
      <c r="AF14" s="20">
        <v>8.7657921901491645E-2</v>
      </c>
      <c r="AG14" s="20">
        <v>0.11752778591399871</v>
      </c>
      <c r="AH14" s="20">
        <v>0.14145953677897061</v>
      </c>
      <c r="AI14" s="20">
        <v>0.10188249047758401</v>
      </c>
      <c r="AJ14" s="20">
        <v>4.3065242716963117E-2</v>
      </c>
      <c r="AK14" s="20">
        <v>0.2211094821244069</v>
      </c>
      <c r="AL14" s="20">
        <v>0.1497565672317509</v>
      </c>
      <c r="AM14" s="20">
        <v>8.9416361481447174E-2</v>
      </c>
      <c r="AO14" s="20">
        <v>7.4977055534362569E-2</v>
      </c>
      <c r="AP14" s="20">
        <v>0.12839265796382371</v>
      </c>
      <c r="AQ14" s="20">
        <v>0.1455092319732684</v>
      </c>
      <c r="AR14" s="20">
        <v>0.14663553312833991</v>
      </c>
      <c r="AS14" s="20">
        <v>5.0519749292209211E-2</v>
      </c>
      <c r="AT14" s="20">
        <v>0.2217673174820434</v>
      </c>
      <c r="AU14" s="20">
        <v>8.2718854105968576E-2</v>
      </c>
      <c r="AV14" s="20">
        <v>9.8274309629826792E-2</v>
      </c>
      <c r="AW14" s="20">
        <v>5.1912946729227097E-2</v>
      </c>
    </row>
    <row r="15" spans="2:51" ht="19" customHeight="1" x14ac:dyDescent="0.35">
      <c r="B15" s="22" t="s">
        <v>68</v>
      </c>
      <c r="C15" s="20">
        <v>0.18673565303731521</v>
      </c>
      <c r="D15" s="20">
        <v>0.18663853344035239</v>
      </c>
      <c r="E15" s="20">
        <v>0.18635790461793461</v>
      </c>
      <c r="G15" s="20">
        <v>0.250323138653476</v>
      </c>
      <c r="H15" s="20">
        <v>0.2207830605767922</v>
      </c>
      <c r="I15" s="20">
        <v>0.1994045084770518</v>
      </c>
      <c r="J15" s="20">
        <v>0.1980416025026121</v>
      </c>
      <c r="K15" s="20">
        <v>0.1613462559122428</v>
      </c>
      <c r="L15" s="20">
        <v>0.1145627796070183</v>
      </c>
      <c r="N15" s="20">
        <v>0.15191289357196749</v>
      </c>
      <c r="O15" s="20">
        <v>0.1209501384663848</v>
      </c>
      <c r="P15" s="20">
        <v>0.14419606521000319</v>
      </c>
      <c r="Q15" s="20">
        <v>0.18134352163491199</v>
      </c>
      <c r="R15" s="20">
        <v>0.17342274280418421</v>
      </c>
      <c r="S15" s="20">
        <v>0.1469785681997122</v>
      </c>
      <c r="T15" s="20">
        <v>0.20395589615758561</v>
      </c>
      <c r="U15" s="20">
        <v>0.20447819240053269</v>
      </c>
      <c r="V15" s="20">
        <v>0.26634401545128311</v>
      </c>
      <c r="W15" s="20">
        <v>0.197096592332414</v>
      </c>
      <c r="X15" s="20">
        <v>0.15972950456500309</v>
      </c>
      <c r="Y15" s="20">
        <v>0.1750917343039507</v>
      </c>
      <c r="AA15" s="20">
        <v>0.15798206234427259</v>
      </c>
      <c r="AB15" s="20">
        <v>0.1703513640284007</v>
      </c>
      <c r="AC15" s="20">
        <v>0.23489776737991011</v>
      </c>
      <c r="AD15" s="20">
        <v>0.19382196701216281</v>
      </c>
      <c r="AF15" s="20">
        <v>0.14958552044126949</v>
      </c>
      <c r="AG15" s="20">
        <v>0.16618935090159839</v>
      </c>
      <c r="AH15" s="20">
        <v>0.16253058204695711</v>
      </c>
      <c r="AI15" s="20">
        <v>0.21544449466158971</v>
      </c>
      <c r="AJ15" s="20">
        <v>0.24768565664253281</v>
      </c>
      <c r="AK15" s="20">
        <v>0.14963776266601081</v>
      </c>
      <c r="AL15" s="20">
        <v>0.37156015591703928</v>
      </c>
      <c r="AM15" s="20">
        <v>0.20196663344071669</v>
      </c>
      <c r="AO15" s="20">
        <v>0.15582281368522591</v>
      </c>
      <c r="AP15" s="20">
        <v>0.1843459171525367</v>
      </c>
      <c r="AQ15" s="20">
        <v>0.17631242838973829</v>
      </c>
      <c r="AR15" s="20">
        <v>0.20245079485216699</v>
      </c>
      <c r="AS15" s="20">
        <v>0.19780926762632181</v>
      </c>
      <c r="AT15" s="20">
        <v>0.16173268887338221</v>
      </c>
      <c r="AU15" s="20">
        <v>0.18899195275622971</v>
      </c>
      <c r="AV15" s="20">
        <v>0.22666265558308721</v>
      </c>
      <c r="AW15" s="20">
        <v>0.185137509101749</v>
      </c>
    </row>
    <row r="16" spans="2:51" ht="19" customHeight="1" x14ac:dyDescent="0.35">
      <c r="B16" s="22" t="s">
        <v>69</v>
      </c>
      <c r="C16" s="20">
        <v>0.15918880366030849</v>
      </c>
      <c r="D16" s="20">
        <v>0.1503783944359052</v>
      </c>
      <c r="E16" s="20">
        <v>0.16649611368493061</v>
      </c>
      <c r="G16" s="20">
        <v>0.23592768427988439</v>
      </c>
      <c r="H16" s="20">
        <v>0.2214976235195221</v>
      </c>
      <c r="I16" s="20">
        <v>0.16453839174134041</v>
      </c>
      <c r="J16" s="20">
        <v>0.13582123871207041</v>
      </c>
      <c r="K16" s="20">
        <v>0.13047483779178731</v>
      </c>
      <c r="L16" s="20">
        <v>9.144249107893819E-2</v>
      </c>
      <c r="N16" s="20">
        <v>0.13250496309688289</v>
      </c>
      <c r="O16" s="20">
        <v>0.28313453639487862</v>
      </c>
      <c r="P16" s="20">
        <v>0.13537807408353589</v>
      </c>
      <c r="Q16" s="20">
        <v>0.10308244228487159</v>
      </c>
      <c r="R16" s="20">
        <v>0.17087119828218031</v>
      </c>
      <c r="S16" s="20">
        <v>0.14346947727328449</v>
      </c>
      <c r="T16" s="20">
        <v>8.5237879753331594E-2</v>
      </c>
      <c r="U16" s="20">
        <v>0.1717115445297534</v>
      </c>
      <c r="V16" s="20">
        <v>0.23730056638191191</v>
      </c>
      <c r="W16" s="20">
        <v>0.12544120219012739</v>
      </c>
      <c r="X16" s="20">
        <v>0.22001532588790901</v>
      </c>
      <c r="Y16" s="20">
        <v>0.100740675704051</v>
      </c>
      <c r="AA16" s="20">
        <v>0.16826808131859811</v>
      </c>
      <c r="AB16" s="20">
        <v>0.14389365967183379</v>
      </c>
      <c r="AC16" s="20">
        <v>0.15550915926113601</v>
      </c>
      <c r="AD16" s="20">
        <v>0.16747871361953071</v>
      </c>
      <c r="AF16" s="20">
        <v>0.1099185072669871</v>
      </c>
      <c r="AG16" s="20">
        <v>0.20231644633033119</v>
      </c>
      <c r="AH16" s="20">
        <v>0.1019234956637291</v>
      </c>
      <c r="AI16" s="20">
        <v>0.21500316619689891</v>
      </c>
      <c r="AJ16" s="20">
        <v>7.5365208588205002E-2</v>
      </c>
      <c r="AK16" s="20">
        <v>0.15460196393484349</v>
      </c>
      <c r="AL16" s="20">
        <v>6.0231949530145372E-2</v>
      </c>
      <c r="AM16" s="20">
        <v>0.196401515592068</v>
      </c>
      <c r="AO16" s="20">
        <v>0.12404184987226501</v>
      </c>
      <c r="AP16" s="20">
        <v>0.21895914221313481</v>
      </c>
      <c r="AQ16" s="20">
        <v>0.15714696620911731</v>
      </c>
      <c r="AR16" s="20">
        <v>0.246364906337734</v>
      </c>
      <c r="AS16" s="20">
        <v>8.9819040249019363E-2</v>
      </c>
      <c r="AT16" s="20">
        <v>0.1825338515737657</v>
      </c>
      <c r="AU16" s="20">
        <v>0.20112814964546541</v>
      </c>
      <c r="AV16" s="20">
        <v>7.360004570375428E-2</v>
      </c>
      <c r="AW16" s="20">
        <v>0.16985530020826961</v>
      </c>
    </row>
    <row r="17" spans="2:49" ht="19" customHeight="1" x14ac:dyDescent="0.35">
      <c r="B17" s="22" t="s">
        <v>70</v>
      </c>
      <c r="C17" s="20">
        <v>0.1504597990252711</v>
      </c>
      <c r="D17" s="20">
        <v>0.1645357888634188</v>
      </c>
      <c r="E17" s="20">
        <v>0.13669225040695099</v>
      </c>
      <c r="G17" s="20">
        <v>0.17477583140479849</v>
      </c>
      <c r="H17" s="20">
        <v>0.24286364771410271</v>
      </c>
      <c r="I17" s="20">
        <v>0.15115241075729449</v>
      </c>
      <c r="J17" s="20">
        <v>0.1108082252802753</v>
      </c>
      <c r="K17" s="20">
        <v>0.1126192827399379</v>
      </c>
      <c r="L17" s="20">
        <v>0.11614561099422301</v>
      </c>
      <c r="N17" s="20">
        <v>0.15648863233994509</v>
      </c>
      <c r="O17" s="20">
        <v>4.6311638722399052E-2</v>
      </c>
      <c r="P17" s="20">
        <v>0.16808135428990501</v>
      </c>
      <c r="Q17" s="20">
        <v>0.1865229134989749</v>
      </c>
      <c r="R17" s="20">
        <v>0.16215683112737839</v>
      </c>
      <c r="S17" s="20">
        <v>8.2191608976068309E-2</v>
      </c>
      <c r="T17" s="20">
        <v>0.1644225516022326</v>
      </c>
      <c r="U17" s="20">
        <v>0.1403159561279739</v>
      </c>
      <c r="V17" s="20">
        <v>0.1819389411851787</v>
      </c>
      <c r="W17" s="20">
        <v>0.17961909919714711</v>
      </c>
      <c r="X17" s="20">
        <v>0.1217903411122475</v>
      </c>
      <c r="Y17" s="20">
        <v>0.13314107467440031</v>
      </c>
      <c r="AA17" s="20">
        <v>0.17693693794739421</v>
      </c>
      <c r="AB17" s="20">
        <v>0.15311868846269869</v>
      </c>
      <c r="AC17" s="20">
        <v>0.14598075263443369</v>
      </c>
      <c r="AD17" s="20">
        <v>0.1229906587641523</v>
      </c>
      <c r="AF17" s="20">
        <v>0.1583409686744095</v>
      </c>
      <c r="AG17" s="20">
        <v>0.15213905831009281</v>
      </c>
      <c r="AH17" s="20">
        <v>9.2662472552454911E-2</v>
      </c>
      <c r="AI17" s="20">
        <v>0.13571061268431789</v>
      </c>
      <c r="AJ17" s="20">
        <v>0.13771260515076039</v>
      </c>
      <c r="AK17" s="20">
        <v>0.16777432313482421</v>
      </c>
      <c r="AL17" s="20">
        <v>0.2270658032914436</v>
      </c>
      <c r="AM17" s="20">
        <v>0.16347951969984181</v>
      </c>
      <c r="AO17" s="20">
        <v>0.1709770833175136</v>
      </c>
      <c r="AP17" s="20">
        <v>0.14674486350331931</v>
      </c>
      <c r="AQ17" s="20">
        <v>0.11002315376210051</v>
      </c>
      <c r="AR17" s="20">
        <v>0.131969092743913</v>
      </c>
      <c r="AS17" s="20">
        <v>0.17158583959807969</v>
      </c>
      <c r="AT17" s="20">
        <v>0.1245586362007067</v>
      </c>
      <c r="AU17" s="20">
        <v>0.13641206828996899</v>
      </c>
      <c r="AV17" s="20">
        <v>0.1673785515317153</v>
      </c>
      <c r="AW17" s="20">
        <v>0.11044287889722169</v>
      </c>
    </row>
    <row r="18" spans="2:49" ht="19" customHeight="1" x14ac:dyDescent="0.35">
      <c r="B18" s="22" t="s">
        <v>71</v>
      </c>
      <c r="C18" s="20">
        <v>9.212847033441586E-2</v>
      </c>
      <c r="D18" s="20">
        <v>8.1177735169491644E-2</v>
      </c>
      <c r="E18" s="20">
        <v>0.1033772687561791</v>
      </c>
      <c r="G18" s="20">
        <v>7.5218122309581928E-2</v>
      </c>
      <c r="H18" s="20">
        <v>0.10276403572165239</v>
      </c>
      <c r="I18" s="20">
        <v>8.8445819899691469E-2</v>
      </c>
      <c r="J18" s="20">
        <v>9.6781764011540289E-2</v>
      </c>
      <c r="K18" s="20">
        <v>7.7785277460581337E-2</v>
      </c>
      <c r="L18" s="20">
        <v>0.1036251333860565</v>
      </c>
      <c r="N18" s="20">
        <v>6.9318890911089004E-2</v>
      </c>
      <c r="O18" s="20">
        <v>9.7783102048308659E-2</v>
      </c>
      <c r="P18" s="20">
        <v>8.6614439778191221E-2</v>
      </c>
      <c r="Q18" s="20">
        <v>4.5196554485487872E-2</v>
      </c>
      <c r="R18" s="20">
        <v>0.1085807259159674</v>
      </c>
      <c r="S18" s="20">
        <v>0.1070132080760566</v>
      </c>
      <c r="T18" s="20">
        <v>0.1003125016364067</v>
      </c>
      <c r="U18" s="20">
        <v>0.1044187493279666</v>
      </c>
      <c r="V18" s="20">
        <v>7.6224687960565557E-2</v>
      </c>
      <c r="W18" s="20">
        <v>8.365869486780704E-2</v>
      </c>
      <c r="X18" s="20">
        <v>0.1226377384966484</v>
      </c>
      <c r="Y18" s="20">
        <v>9.5000045930971305E-2</v>
      </c>
      <c r="AA18" s="20">
        <v>7.6338080082944321E-2</v>
      </c>
      <c r="AB18" s="20">
        <v>9.7376118168263304E-2</v>
      </c>
      <c r="AC18" s="20">
        <v>0.12073074405739399</v>
      </c>
      <c r="AD18" s="20">
        <v>7.9233833407402685E-2</v>
      </c>
      <c r="AF18" s="20">
        <v>8.6135046392334894E-2</v>
      </c>
      <c r="AG18" s="20">
        <v>8.34750095571926E-2</v>
      </c>
      <c r="AH18" s="20">
        <v>5.9757373054042398E-2</v>
      </c>
      <c r="AI18" s="20">
        <v>7.5561246814654898E-2</v>
      </c>
      <c r="AJ18" s="20">
        <v>0.1756075223984338</v>
      </c>
      <c r="AK18" s="20">
        <v>7.864057859060164E-2</v>
      </c>
      <c r="AL18" s="20">
        <v>8.5159017740990481E-2</v>
      </c>
      <c r="AM18" s="20">
        <v>7.462588724912457E-2</v>
      </c>
      <c r="AO18" s="20">
        <v>8.8839210404364224E-2</v>
      </c>
      <c r="AP18" s="20">
        <v>5.2226327018171911E-2</v>
      </c>
      <c r="AQ18" s="20">
        <v>5.4772036258081379E-2</v>
      </c>
      <c r="AR18" s="20">
        <v>6.3183133894011659E-2</v>
      </c>
      <c r="AS18" s="20">
        <v>0.15237939183904881</v>
      </c>
      <c r="AT18" s="20">
        <v>8.5146602064493412E-2</v>
      </c>
      <c r="AU18" s="20">
        <v>0.12215594076251809</v>
      </c>
      <c r="AV18" s="20">
        <v>0.1076189705184704</v>
      </c>
      <c r="AW18" s="20">
        <v>0.1130346156868528</v>
      </c>
    </row>
    <row r="19" spans="2:49" ht="32" customHeight="1" x14ac:dyDescent="0.35">
      <c r="B19" s="22" t="s">
        <v>72</v>
      </c>
      <c r="C19" s="20">
        <v>0.1167478542667954</v>
      </c>
      <c r="D19" s="20">
        <v>0.121582116788906</v>
      </c>
      <c r="E19" s="20">
        <v>0.1126632698449129</v>
      </c>
      <c r="G19" s="20">
        <v>6.7163293236308055E-2</v>
      </c>
      <c r="H19" s="20">
        <v>7.8450248935668029E-2</v>
      </c>
      <c r="I19" s="20">
        <v>7.4084175637001065E-2</v>
      </c>
      <c r="J19" s="20">
        <v>0.10681446166474411</v>
      </c>
      <c r="K19" s="20">
        <v>0.14138713645631679</v>
      </c>
      <c r="L19" s="20">
        <v>0.2067449181026044</v>
      </c>
      <c r="N19" s="20">
        <v>0.1432285965158473</v>
      </c>
      <c r="O19" s="20">
        <v>0.1226419188142833</v>
      </c>
      <c r="P19" s="20">
        <v>0.14651828493775709</v>
      </c>
      <c r="Q19" s="20">
        <v>0.13729388551691349</v>
      </c>
      <c r="R19" s="20">
        <v>0.123041930941198</v>
      </c>
      <c r="S19" s="20">
        <v>0.14980411569752369</v>
      </c>
      <c r="T19" s="20">
        <v>9.2883627918961431E-2</v>
      </c>
      <c r="U19" s="20">
        <v>6.5202188434854813E-2</v>
      </c>
      <c r="V19" s="20">
        <v>0.1112820693275917</v>
      </c>
      <c r="W19" s="20">
        <v>0.12750528553152371</v>
      </c>
      <c r="X19" s="20">
        <v>0.1067787591409724</v>
      </c>
      <c r="Y19" s="20">
        <v>9.7433588237905391E-2</v>
      </c>
      <c r="AA19" s="20">
        <v>0.15467185536892039</v>
      </c>
      <c r="AB19" s="20">
        <v>0.13729363052112181</v>
      </c>
      <c r="AC19" s="20">
        <v>8.0108513715109381E-2</v>
      </c>
      <c r="AD19" s="20">
        <v>8.635077104052015E-2</v>
      </c>
      <c r="AF19" s="20">
        <v>0.20049010729013489</v>
      </c>
      <c r="AG19" s="20">
        <v>8.5778988819426971E-2</v>
      </c>
      <c r="AH19" s="20">
        <v>0.13498675430516449</v>
      </c>
      <c r="AI19" s="20">
        <v>8.6085500823025074E-2</v>
      </c>
      <c r="AJ19" s="20">
        <v>0.14149413090847851</v>
      </c>
      <c r="AK19" s="20">
        <v>0.10860881227983341</v>
      </c>
      <c r="AL19" s="20">
        <v>0.1163329676592242</v>
      </c>
      <c r="AM19" s="20">
        <v>8.5871737081845326E-2</v>
      </c>
      <c r="AO19" s="20">
        <v>0.18084780082602681</v>
      </c>
      <c r="AP19" s="20">
        <v>5.6076408537989217E-2</v>
      </c>
      <c r="AQ19" s="20">
        <v>8.7231885548787177E-2</v>
      </c>
      <c r="AR19" s="20">
        <v>6.0589458904600123E-2</v>
      </c>
      <c r="AS19" s="20">
        <v>0.14915483085142101</v>
      </c>
      <c r="AT19" s="20">
        <v>0.1091488515966043</v>
      </c>
      <c r="AU19" s="20">
        <v>0.1158162320749074</v>
      </c>
      <c r="AV19" s="20">
        <v>0.1696036223808422</v>
      </c>
      <c r="AW19" s="20">
        <v>0.1714799482959212</v>
      </c>
    </row>
    <row r="20" spans="2:49" ht="32" customHeight="1" x14ac:dyDescent="0.35">
      <c r="B20" s="22" t="s">
        <v>73</v>
      </c>
      <c r="C20" s="20">
        <v>5.1746044945281101E-2</v>
      </c>
      <c r="D20" s="20">
        <v>5.5750401980025392E-2</v>
      </c>
      <c r="E20" s="20">
        <v>4.7412885347709897E-2</v>
      </c>
      <c r="G20" s="20">
        <v>8.6511824996611017E-2</v>
      </c>
      <c r="H20" s="20">
        <v>9.1055813669571842E-2</v>
      </c>
      <c r="I20" s="20">
        <v>8.7614215847237817E-2</v>
      </c>
      <c r="J20" s="20">
        <v>3.2247911799484962E-2</v>
      </c>
      <c r="K20" s="20">
        <v>1.657222352507455E-2</v>
      </c>
      <c r="L20" s="20">
        <v>7.1314864817447901E-3</v>
      </c>
      <c r="N20" s="20">
        <v>3.039075175143505E-2</v>
      </c>
      <c r="O20" s="20">
        <v>3.0993749891364369E-2</v>
      </c>
      <c r="P20" s="20">
        <v>2.8043653519768869E-2</v>
      </c>
      <c r="Q20" s="20">
        <v>2.3687116055846419E-2</v>
      </c>
      <c r="R20" s="20">
        <v>4.7237064950560848E-2</v>
      </c>
      <c r="S20" s="20">
        <v>4.0869115850434443E-2</v>
      </c>
      <c r="T20" s="20">
        <v>5.7367043473052812E-2</v>
      </c>
      <c r="U20" s="20">
        <v>6.417693046318651E-2</v>
      </c>
      <c r="V20" s="20">
        <v>9.5805280659350775E-2</v>
      </c>
      <c r="W20" s="20">
        <v>3.1690872243550917E-2</v>
      </c>
      <c r="X20" s="20">
        <v>3.2263523990481047E-2</v>
      </c>
      <c r="Y20" s="20">
        <v>8.1841852695587414E-2</v>
      </c>
      <c r="AA20" s="20">
        <v>4.23405981202934E-2</v>
      </c>
      <c r="AB20" s="20">
        <v>6.2322946608838727E-2</v>
      </c>
      <c r="AC20" s="20">
        <v>6.4881114794279715E-2</v>
      </c>
      <c r="AD20" s="20">
        <v>3.9724165110071152E-2</v>
      </c>
      <c r="AF20" s="20">
        <v>3.6889629232401439E-2</v>
      </c>
      <c r="AG20" s="20">
        <v>6.4522077770157615E-2</v>
      </c>
      <c r="AH20" s="20">
        <v>5.5689924106156363E-2</v>
      </c>
      <c r="AI20" s="20">
        <v>0.1012341535012784</v>
      </c>
      <c r="AJ20" s="20">
        <v>2.1673523847656879E-2</v>
      </c>
      <c r="AK20" s="20">
        <v>5.8510825116467019E-2</v>
      </c>
      <c r="AL20" s="20">
        <v>6.0792143273447591E-2</v>
      </c>
      <c r="AM20" s="20">
        <v>4.5966364709447087E-2</v>
      </c>
      <c r="AO20" s="20">
        <v>4.1508985343343942E-2</v>
      </c>
      <c r="AP20" s="20">
        <v>7.7568027432153894E-2</v>
      </c>
      <c r="AQ20" s="20">
        <v>6.6783745706032752E-2</v>
      </c>
      <c r="AR20" s="20">
        <v>8.6326820686434949E-2</v>
      </c>
      <c r="AS20" s="20">
        <v>2.553073282297973E-2</v>
      </c>
      <c r="AT20" s="20">
        <v>3.2343043895956068E-2</v>
      </c>
      <c r="AU20" s="20">
        <v>2.963764639531517E-2</v>
      </c>
      <c r="AV20" s="20">
        <v>3.3613481995025021E-2</v>
      </c>
      <c r="AW20" s="20">
        <v>3.3383806466637529E-2</v>
      </c>
    </row>
    <row r="21" spans="2:49" ht="19" customHeight="1" x14ac:dyDescent="0.35">
      <c r="B21" s="22" t="s">
        <v>74</v>
      </c>
      <c r="C21" s="20">
        <v>3.1193457884706299E-2</v>
      </c>
      <c r="D21" s="20">
        <v>3.3899071103920493E-2</v>
      </c>
      <c r="E21" s="20">
        <v>2.871625681739659E-2</v>
      </c>
      <c r="G21" s="20">
        <v>3.0586110632894219E-2</v>
      </c>
      <c r="H21" s="20">
        <v>3.7246824886585442E-2</v>
      </c>
      <c r="I21" s="20">
        <v>3.613273681459582E-2</v>
      </c>
      <c r="J21" s="20">
        <v>1.0588740348181721E-2</v>
      </c>
      <c r="K21" s="20">
        <v>2.3015385052220418E-2</v>
      </c>
      <c r="L21" s="20">
        <v>4.4824049682947981E-2</v>
      </c>
      <c r="N21" s="20">
        <v>2.0638193764355491E-2</v>
      </c>
      <c r="O21" s="20">
        <v>4.5650415195987039E-2</v>
      </c>
      <c r="P21" s="20">
        <v>1.983684717479442E-2</v>
      </c>
      <c r="Q21" s="20">
        <v>5.3201588686668223E-2</v>
      </c>
      <c r="R21" s="20">
        <v>2.4933602567485589E-2</v>
      </c>
      <c r="S21" s="20">
        <v>1.8304503341607069E-2</v>
      </c>
      <c r="T21" s="20">
        <v>4.8168254434710248E-2</v>
      </c>
      <c r="U21" s="20">
        <v>1.5842272429467681E-2</v>
      </c>
      <c r="V21" s="20">
        <v>2.2442997425599971E-2</v>
      </c>
      <c r="W21" s="20">
        <v>6.0918625628317527E-2</v>
      </c>
      <c r="X21" s="20">
        <v>2.6259362488383391E-2</v>
      </c>
      <c r="Y21" s="20">
        <v>2.9605007016242298E-2</v>
      </c>
      <c r="AA21" s="20">
        <v>3.4509751386179878E-2</v>
      </c>
      <c r="AB21" s="20">
        <v>2.742354493206943E-2</v>
      </c>
      <c r="AC21" s="20">
        <v>2.9727169739025401E-2</v>
      </c>
      <c r="AD21" s="20">
        <v>3.3045638522583597E-2</v>
      </c>
      <c r="AF21" s="20">
        <v>5.4183252828835633E-2</v>
      </c>
      <c r="AG21" s="20">
        <v>3.1807146562106217E-2</v>
      </c>
      <c r="AH21" s="20">
        <v>5.5388019110989728E-2</v>
      </c>
      <c r="AI21" s="20">
        <v>2.9615142996368232E-2</v>
      </c>
      <c r="AJ21" s="20">
        <v>2.3927015982337409E-2</v>
      </c>
      <c r="AK21" s="20">
        <v>0</v>
      </c>
      <c r="AL21" s="20">
        <v>0</v>
      </c>
      <c r="AM21" s="20">
        <v>1.493281208617353E-2</v>
      </c>
      <c r="AO21" s="20">
        <v>4.8626988081552747E-2</v>
      </c>
      <c r="AP21" s="20">
        <v>3.6563489052687012E-2</v>
      </c>
      <c r="AQ21" s="20">
        <v>3.5065983297672361E-2</v>
      </c>
      <c r="AR21" s="20">
        <v>2.5134800210258761E-2</v>
      </c>
      <c r="AS21" s="20">
        <v>2.2774322644103829E-2</v>
      </c>
      <c r="AT21" s="20">
        <v>0</v>
      </c>
      <c r="AU21" s="20">
        <v>0</v>
      </c>
      <c r="AV21" s="20">
        <v>3.7010168645558311E-2</v>
      </c>
      <c r="AW21" s="20">
        <v>3.2648563826105891E-2</v>
      </c>
    </row>
    <row r="22" spans="2:49" ht="32" customHeight="1" x14ac:dyDescent="0.35">
      <c r="B22" s="22" t="s">
        <v>75</v>
      </c>
      <c r="C22" s="20">
        <v>3.4375128638309667E-2</v>
      </c>
      <c r="D22" s="20">
        <v>2.7851535326015728E-2</v>
      </c>
      <c r="E22" s="20">
        <v>4.014779820396059E-2</v>
      </c>
      <c r="G22" s="20">
        <v>9.0071967431880298E-2</v>
      </c>
      <c r="H22" s="20">
        <v>4.409810508590558E-2</v>
      </c>
      <c r="I22" s="20">
        <v>3.956276979276227E-2</v>
      </c>
      <c r="J22" s="20">
        <v>1.8233655987899951E-2</v>
      </c>
      <c r="K22" s="20">
        <v>1.5982977989239311E-2</v>
      </c>
      <c r="L22" s="20">
        <v>1.0701787469074461E-2</v>
      </c>
      <c r="N22" s="20">
        <v>3.0554376920893949E-2</v>
      </c>
      <c r="O22" s="20">
        <v>0</v>
      </c>
      <c r="P22" s="20">
        <v>9.6067955765380755E-3</v>
      </c>
      <c r="Q22" s="20">
        <v>0</v>
      </c>
      <c r="R22" s="20">
        <v>3.7861077277617852E-2</v>
      </c>
      <c r="S22" s="20">
        <v>2.8196642159947959E-2</v>
      </c>
      <c r="T22" s="20">
        <v>5.7899732664191912E-2</v>
      </c>
      <c r="U22" s="20">
        <v>4.3719649225916257E-2</v>
      </c>
      <c r="V22" s="20">
        <v>3.9722797325145297E-2</v>
      </c>
      <c r="W22" s="20">
        <v>2.3540393421885668E-2</v>
      </c>
      <c r="X22" s="20">
        <v>6.6605962308754235E-2</v>
      </c>
      <c r="Y22" s="20">
        <v>3.111035596279161E-2</v>
      </c>
      <c r="AA22" s="20">
        <v>3.2162364788687642E-2</v>
      </c>
      <c r="AB22" s="20">
        <v>3.5468673603115078E-2</v>
      </c>
      <c r="AC22" s="20">
        <v>5.5700101425210452E-2</v>
      </c>
      <c r="AD22" s="20">
        <v>1.7119201693142981E-2</v>
      </c>
      <c r="AF22" s="20">
        <v>1.8490425307551819E-2</v>
      </c>
      <c r="AG22" s="20">
        <v>2.8136020552971919E-2</v>
      </c>
      <c r="AH22" s="20">
        <v>4.5485420121430788E-2</v>
      </c>
      <c r="AI22" s="20">
        <v>7.7440843386463745E-2</v>
      </c>
      <c r="AJ22" s="20">
        <v>2.026708267842698E-2</v>
      </c>
      <c r="AK22" s="20">
        <v>3.856990244407188E-2</v>
      </c>
      <c r="AL22" s="20">
        <v>0</v>
      </c>
      <c r="AM22" s="20">
        <v>5.5104839269144161E-2</v>
      </c>
      <c r="AO22" s="20">
        <v>1.88181856350506E-2</v>
      </c>
      <c r="AP22" s="20">
        <v>3.7803927722085379E-2</v>
      </c>
      <c r="AQ22" s="20">
        <v>5.5652986137074888E-2</v>
      </c>
      <c r="AR22" s="20">
        <v>8.011605895015074E-2</v>
      </c>
      <c r="AS22" s="20">
        <v>1.9356270265308589E-2</v>
      </c>
      <c r="AT22" s="20">
        <v>3.3008890702259888E-2</v>
      </c>
      <c r="AU22" s="20">
        <v>5.4960770720538503E-2</v>
      </c>
      <c r="AV22" s="20">
        <v>5.0775780231366091E-3</v>
      </c>
      <c r="AW22" s="20">
        <v>3.4153750170050977E-2</v>
      </c>
    </row>
    <row r="23" spans="2:49" ht="32" customHeight="1" x14ac:dyDescent="0.35">
      <c r="B23" s="22" t="s">
        <v>76</v>
      </c>
      <c r="C23" s="20">
        <v>8.5866627015169672E-2</v>
      </c>
      <c r="D23" s="20">
        <v>0.1040080591462323</v>
      </c>
      <c r="E23" s="20">
        <v>6.8566527574006664E-2</v>
      </c>
      <c r="G23" s="20">
        <v>6.0777677323358988E-2</v>
      </c>
      <c r="H23" s="20">
        <v>3.3429909534542182E-2</v>
      </c>
      <c r="I23" s="20">
        <v>5.1678461147732523E-2</v>
      </c>
      <c r="J23" s="20">
        <v>8.8936753285134215E-2</v>
      </c>
      <c r="K23" s="20">
        <v>9.1671655593214149E-2</v>
      </c>
      <c r="L23" s="20">
        <v>0.1664464546696689</v>
      </c>
      <c r="N23" s="20">
        <v>0.1263616734101784</v>
      </c>
      <c r="O23" s="20">
        <v>7.7961261778646734E-2</v>
      </c>
      <c r="P23" s="20">
        <v>4.56302221809467E-2</v>
      </c>
      <c r="Q23" s="20">
        <v>7.6902674641194393E-2</v>
      </c>
      <c r="R23" s="20">
        <v>7.2108129163906812E-2</v>
      </c>
      <c r="S23" s="20">
        <v>0.1082207840324662</v>
      </c>
      <c r="T23" s="20">
        <v>8.8090133373443416E-2</v>
      </c>
      <c r="U23" s="20">
        <v>4.72585232432573E-2</v>
      </c>
      <c r="V23" s="20">
        <v>6.0717770835175093E-2</v>
      </c>
      <c r="W23" s="20">
        <v>0.1139978782411564</v>
      </c>
      <c r="X23" s="20">
        <v>7.6422911271626315E-2</v>
      </c>
      <c r="Y23" s="20">
        <v>0.1152349927364982</v>
      </c>
      <c r="AA23" s="20">
        <v>0.1080918541649184</v>
      </c>
      <c r="AB23" s="20">
        <v>8.6425775188004969E-2</v>
      </c>
      <c r="AC23" s="20">
        <v>6.3867411505559121E-2</v>
      </c>
      <c r="AD23" s="20">
        <v>8.1239680129118808E-2</v>
      </c>
      <c r="AF23" s="20">
        <v>0.15384886176146159</v>
      </c>
      <c r="AG23" s="20">
        <v>6.351262109353159E-2</v>
      </c>
      <c r="AH23" s="20">
        <v>0.1315904226401087</v>
      </c>
      <c r="AI23" s="20">
        <v>3.676796162615515E-2</v>
      </c>
      <c r="AJ23" s="20">
        <v>0.13737656663178799</v>
      </c>
      <c r="AK23" s="20">
        <v>6.1878582775539218E-2</v>
      </c>
      <c r="AL23" s="20">
        <v>0</v>
      </c>
      <c r="AM23" s="20">
        <v>4.1411343636286763E-2</v>
      </c>
      <c r="AO23" s="20">
        <v>0.1278211912470511</v>
      </c>
      <c r="AP23" s="20">
        <v>5.5146858400209067E-2</v>
      </c>
      <c r="AQ23" s="20">
        <v>0.11489153066654791</v>
      </c>
      <c r="AR23" s="20">
        <v>4.7399897647621963E-3</v>
      </c>
      <c r="AS23" s="20">
        <v>0.12649821605398201</v>
      </c>
      <c r="AT23" s="20">
        <v>5.2956923565215051E-2</v>
      </c>
      <c r="AU23" s="20">
        <v>8.4449835411658916E-2</v>
      </c>
      <c r="AV23" s="20">
        <v>9.9889134209622005E-2</v>
      </c>
      <c r="AW23" s="20">
        <v>5.2832970391436862E-2</v>
      </c>
    </row>
    <row r="24" spans="2:49" ht="19" customHeight="1" x14ac:dyDescent="0.35">
      <c r="B24" s="22" t="s">
        <v>77</v>
      </c>
      <c r="C24" s="20">
        <v>1.5920111129264791E-3</v>
      </c>
      <c r="D24" s="20">
        <v>6.7402091296585201E-4</v>
      </c>
      <c r="E24" s="20">
        <v>2.5006649385498842E-3</v>
      </c>
      <c r="G24" s="20">
        <v>2.3876194073316E-3</v>
      </c>
      <c r="H24" s="20">
        <v>4.8741125876630778E-3</v>
      </c>
      <c r="I24" s="20">
        <v>0</v>
      </c>
      <c r="J24" s="20">
        <v>2.5310391340251752E-3</v>
      </c>
      <c r="K24" s="20">
        <v>0</v>
      </c>
      <c r="L24" s="20">
        <v>0</v>
      </c>
      <c r="N24" s="20">
        <v>4.7658043890838834E-3</v>
      </c>
      <c r="O24" s="20">
        <v>0</v>
      </c>
      <c r="P24" s="20">
        <v>0</v>
      </c>
      <c r="Q24" s="20">
        <v>0</v>
      </c>
      <c r="R24" s="20">
        <v>7.55933546582637E-3</v>
      </c>
      <c r="S24" s="20">
        <v>0</v>
      </c>
      <c r="T24" s="20">
        <v>0</v>
      </c>
      <c r="U24" s="20">
        <v>0</v>
      </c>
      <c r="V24" s="20">
        <v>2.37532070263425E-3</v>
      </c>
      <c r="W24" s="20">
        <v>0</v>
      </c>
      <c r="X24" s="20">
        <v>0</v>
      </c>
      <c r="Y24" s="20">
        <v>0</v>
      </c>
      <c r="AA24" s="20">
        <v>1.5884994502047289E-3</v>
      </c>
      <c r="AB24" s="20">
        <v>0</v>
      </c>
      <c r="AC24" s="20">
        <v>0</v>
      </c>
      <c r="AD24" s="20">
        <v>3.3302477584175008E-3</v>
      </c>
      <c r="AF24" s="20">
        <v>0</v>
      </c>
      <c r="AG24" s="20">
        <v>1.262934884481026E-3</v>
      </c>
      <c r="AH24" s="20">
        <v>0</v>
      </c>
      <c r="AI24" s="20">
        <v>0</v>
      </c>
      <c r="AJ24" s="20">
        <v>0</v>
      </c>
      <c r="AK24" s="20">
        <v>0</v>
      </c>
      <c r="AL24" s="20">
        <v>2.3222008756272561E-2</v>
      </c>
      <c r="AM24" s="20">
        <v>3.7860592722096481E-3</v>
      </c>
      <c r="AO24" s="20">
        <v>0</v>
      </c>
      <c r="AP24" s="20">
        <v>0</v>
      </c>
      <c r="AQ24" s="20">
        <v>0</v>
      </c>
      <c r="AR24" s="20">
        <v>0</v>
      </c>
      <c r="AS24" s="20">
        <v>0</v>
      </c>
      <c r="AT24" s="20">
        <v>1.328969026929938E-2</v>
      </c>
      <c r="AU24" s="20">
        <v>8.8660202971831987E-3</v>
      </c>
      <c r="AV24" s="20">
        <v>9.8654795582910088E-3</v>
      </c>
      <c r="AW24" s="20">
        <v>0</v>
      </c>
    </row>
    <row r="26" spans="2:49" x14ac:dyDescent="0.35">
      <c r="B26" t="s">
        <v>163</v>
      </c>
    </row>
    <row r="27" spans="2:49" x14ac:dyDescent="0.35">
      <c r="B27" t="s">
        <v>9</v>
      </c>
    </row>
    <row r="29" spans="2:49" x14ac:dyDescent="0.35">
      <c r="B2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151</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144</v>
      </c>
      <c r="C9" s="20">
        <v>0.33124037985598509</v>
      </c>
      <c r="D9" s="20">
        <v>0.39986688442007651</v>
      </c>
      <c r="E9" s="20">
        <v>0.26583245376120163</v>
      </c>
      <c r="G9" s="20">
        <v>0.1683974099426217</v>
      </c>
      <c r="H9" s="20">
        <v>0.24971290316763081</v>
      </c>
      <c r="I9" s="20">
        <v>0.26297322395826622</v>
      </c>
      <c r="J9" s="20">
        <v>0.35180487986205328</v>
      </c>
      <c r="K9" s="20">
        <v>0.41544697529665381</v>
      </c>
      <c r="L9" s="20">
        <v>0.48754657966235249</v>
      </c>
      <c r="N9" s="20">
        <v>0.42805979885923717</v>
      </c>
      <c r="O9" s="20">
        <v>0.2952738788456194</v>
      </c>
      <c r="P9" s="20">
        <v>0.32530276620465071</v>
      </c>
      <c r="Q9" s="20">
        <v>0.42560474078211391</v>
      </c>
      <c r="R9" s="20">
        <v>0.33968487224486799</v>
      </c>
      <c r="S9" s="20">
        <v>0.30636973596920458</v>
      </c>
      <c r="T9" s="20">
        <v>0.34045442689519151</v>
      </c>
      <c r="U9" s="20">
        <v>0.28259289469487608</v>
      </c>
      <c r="V9" s="20">
        <v>0.29997641753594467</v>
      </c>
      <c r="W9" s="20">
        <v>0.30529076459490773</v>
      </c>
      <c r="X9" s="20">
        <v>0.32693163604809972</v>
      </c>
      <c r="Y9" s="20">
        <v>0.3509252342213825</v>
      </c>
      <c r="AA9" s="20">
        <v>0.3499006473376331</v>
      </c>
      <c r="AB9" s="20">
        <v>0.33026628891102772</v>
      </c>
      <c r="AC9" s="20">
        <v>0.33270053972864999</v>
      </c>
      <c r="AD9" s="20">
        <v>0.31318785430925161</v>
      </c>
      <c r="AF9" s="20">
        <v>0.47414409940443791</v>
      </c>
      <c r="AG9" s="20">
        <v>0.30867420843238957</v>
      </c>
      <c r="AH9" s="20">
        <v>0.24137530411659899</v>
      </c>
      <c r="AI9" s="20">
        <v>0.14093618017430981</v>
      </c>
      <c r="AJ9" s="20">
        <v>0.5149031501318837</v>
      </c>
      <c r="AK9" s="20">
        <v>0.26500935862863551</v>
      </c>
      <c r="AL9" s="20">
        <v>0.1175554872668774</v>
      </c>
      <c r="AM9" s="20">
        <v>0.237305896933348</v>
      </c>
      <c r="AO9" s="20">
        <v>0.46006654299822369</v>
      </c>
      <c r="AP9" s="20">
        <v>0.26536048660040429</v>
      </c>
      <c r="AQ9" s="20">
        <v>0.2115662790850126</v>
      </c>
      <c r="AR9" s="20">
        <v>0.13569532069429299</v>
      </c>
      <c r="AS9" s="20">
        <v>0.50509078261833829</v>
      </c>
      <c r="AT9" s="20">
        <v>0.30520414774754451</v>
      </c>
      <c r="AU9" s="20">
        <v>0.1739995243051726</v>
      </c>
      <c r="AV9" s="20">
        <v>0.2171137229218221</v>
      </c>
      <c r="AW9" s="20">
        <v>0.42462918257610027</v>
      </c>
    </row>
    <row r="10" spans="2:51" ht="19" customHeight="1" x14ac:dyDescent="0.35">
      <c r="B10" s="22" t="s">
        <v>145</v>
      </c>
      <c r="C10" s="20">
        <v>0.31455087774662649</v>
      </c>
      <c r="D10" s="20">
        <v>0.30407873055764922</v>
      </c>
      <c r="E10" s="20">
        <v>0.32657576670031618</v>
      </c>
      <c r="G10" s="20">
        <v>0.2864422551575877</v>
      </c>
      <c r="H10" s="20">
        <v>0.33862298448812461</v>
      </c>
      <c r="I10" s="20">
        <v>0.36078880126865531</v>
      </c>
      <c r="J10" s="20">
        <v>0.33259464556409918</v>
      </c>
      <c r="K10" s="20">
        <v>0.31430445042486921</v>
      </c>
      <c r="L10" s="20">
        <v>0.26184290824053907</v>
      </c>
      <c r="N10" s="20">
        <v>0.29524475067726152</v>
      </c>
      <c r="O10" s="20">
        <v>0.38198789353825929</v>
      </c>
      <c r="P10" s="20">
        <v>0.30499175333211159</v>
      </c>
      <c r="Q10" s="20">
        <v>0.26096348649961532</v>
      </c>
      <c r="R10" s="20">
        <v>0.31618133739605242</v>
      </c>
      <c r="S10" s="20">
        <v>0.30865338162677503</v>
      </c>
      <c r="T10" s="20">
        <v>0.24665106912217111</v>
      </c>
      <c r="U10" s="20">
        <v>0.33033933814822308</v>
      </c>
      <c r="V10" s="20">
        <v>0.32788389222891268</v>
      </c>
      <c r="W10" s="20">
        <v>0.3579469486125938</v>
      </c>
      <c r="X10" s="20">
        <v>0.25745184999148257</v>
      </c>
      <c r="Y10" s="20">
        <v>0.34825087968354018</v>
      </c>
      <c r="AA10" s="20">
        <v>0.36105793600145369</v>
      </c>
      <c r="AB10" s="20">
        <v>0.26227704052368789</v>
      </c>
      <c r="AC10" s="20">
        <v>0.31362924398636782</v>
      </c>
      <c r="AD10" s="20">
        <v>0.31814160106239359</v>
      </c>
      <c r="AF10" s="20">
        <v>0.35294144355931772</v>
      </c>
      <c r="AG10" s="20">
        <v>0.31812692121612812</v>
      </c>
      <c r="AH10" s="20">
        <v>0.29877456930458318</v>
      </c>
      <c r="AI10" s="20">
        <v>0.32315551025443812</v>
      </c>
      <c r="AJ10" s="20">
        <v>0.25895138764817027</v>
      </c>
      <c r="AK10" s="20">
        <v>0.3296879131114378</v>
      </c>
      <c r="AL10" s="20">
        <v>0.21152161803181679</v>
      </c>
      <c r="AM10" s="20">
        <v>0.32301536516513352</v>
      </c>
      <c r="AO10" s="20">
        <v>0.36968645159782559</v>
      </c>
      <c r="AP10" s="20">
        <v>0.34107880370579852</v>
      </c>
      <c r="AQ10" s="20">
        <v>0.31650505037366983</v>
      </c>
      <c r="AR10" s="20">
        <v>0.26590362030490972</v>
      </c>
      <c r="AS10" s="20">
        <v>0.27036210691198842</v>
      </c>
      <c r="AT10" s="20">
        <v>0.27686026642081318</v>
      </c>
      <c r="AU10" s="20">
        <v>0.29819930283323792</v>
      </c>
      <c r="AV10" s="20">
        <v>0.34848507629888109</v>
      </c>
      <c r="AW10" s="20">
        <v>0.27589861643191588</v>
      </c>
    </row>
    <row r="11" spans="2:51" ht="32" customHeight="1" x14ac:dyDescent="0.35">
      <c r="B11" s="22" t="s">
        <v>146</v>
      </c>
      <c r="C11" s="20">
        <v>0.17101043393281379</v>
      </c>
      <c r="D11" s="20">
        <v>0.1429286304717465</v>
      </c>
      <c r="E11" s="20">
        <v>0.19858983336251321</v>
      </c>
      <c r="G11" s="20">
        <v>0.23383624308374809</v>
      </c>
      <c r="H11" s="20">
        <v>0.23502299996549389</v>
      </c>
      <c r="I11" s="20">
        <v>0.18935063427699469</v>
      </c>
      <c r="J11" s="20">
        <v>0.15241491459237669</v>
      </c>
      <c r="K11" s="20">
        <v>0.12581921039713551</v>
      </c>
      <c r="L11" s="20">
        <v>0.10788331874059159</v>
      </c>
      <c r="N11" s="20">
        <v>8.5905960011336269E-2</v>
      </c>
      <c r="O11" s="20">
        <v>0.15569666107170299</v>
      </c>
      <c r="P11" s="20">
        <v>0.14484480378041331</v>
      </c>
      <c r="Q11" s="20">
        <v>0.1514690720491027</v>
      </c>
      <c r="R11" s="20">
        <v>0.15705790835794231</v>
      </c>
      <c r="S11" s="20">
        <v>0.2102832575781042</v>
      </c>
      <c r="T11" s="20">
        <v>0.18460796520363651</v>
      </c>
      <c r="U11" s="20">
        <v>0.2367139810366872</v>
      </c>
      <c r="V11" s="20">
        <v>0.21560713481160321</v>
      </c>
      <c r="W11" s="20">
        <v>0.14746810709080579</v>
      </c>
      <c r="X11" s="20">
        <v>0.20006536602820069</v>
      </c>
      <c r="Y11" s="20">
        <v>0.12919095993351379</v>
      </c>
      <c r="AA11" s="20">
        <v>0.12955818777122929</v>
      </c>
      <c r="AB11" s="20">
        <v>0.17910853396201371</v>
      </c>
      <c r="AC11" s="20">
        <v>0.19893848204592951</v>
      </c>
      <c r="AD11" s="20">
        <v>0.18158260109893559</v>
      </c>
      <c r="AF11" s="20">
        <v>9.2865705890688724E-2</v>
      </c>
      <c r="AG11" s="20">
        <v>0.19292250270272959</v>
      </c>
      <c r="AH11" s="20">
        <v>0.20362485072667</v>
      </c>
      <c r="AI11" s="20">
        <v>0.18667872008971531</v>
      </c>
      <c r="AJ11" s="20">
        <v>0.12711365845129</v>
      </c>
      <c r="AK11" s="20">
        <v>0.1008564957707979</v>
      </c>
      <c r="AL11" s="20">
        <v>0.34012577422892831</v>
      </c>
      <c r="AM11" s="20">
        <v>0.2078661328282215</v>
      </c>
      <c r="AO11" s="20">
        <v>0.1079248971672985</v>
      </c>
      <c r="AP11" s="20">
        <v>0.21468082376752681</v>
      </c>
      <c r="AQ11" s="20">
        <v>0.1950794238170174</v>
      </c>
      <c r="AR11" s="20">
        <v>0.21484447564264339</v>
      </c>
      <c r="AS11" s="20">
        <v>0.11271419309150731</v>
      </c>
      <c r="AT11" s="20">
        <v>0.15446601741662791</v>
      </c>
      <c r="AU11" s="20">
        <v>0.29654669362279928</v>
      </c>
      <c r="AV11" s="20">
        <v>0.19906361811669479</v>
      </c>
      <c r="AW11" s="20">
        <v>0.12042931090311131</v>
      </c>
    </row>
    <row r="12" spans="2:51" ht="19" customHeight="1" x14ac:dyDescent="0.35">
      <c r="B12" s="22" t="s">
        <v>147</v>
      </c>
      <c r="C12" s="20">
        <v>8.1978263825986747E-2</v>
      </c>
      <c r="D12" s="20">
        <v>7.6311921096511026E-2</v>
      </c>
      <c r="E12" s="20">
        <v>8.6560410267230839E-2</v>
      </c>
      <c r="G12" s="20">
        <v>0.13907670086314339</v>
      </c>
      <c r="H12" s="20">
        <v>8.0119111787581826E-2</v>
      </c>
      <c r="I12" s="20">
        <v>8.5514843966577853E-2</v>
      </c>
      <c r="J12" s="20">
        <v>6.9689385411917368E-2</v>
      </c>
      <c r="K12" s="20">
        <v>5.6473798523323709E-2</v>
      </c>
      <c r="L12" s="20">
        <v>6.9819979237468813E-2</v>
      </c>
      <c r="N12" s="20">
        <v>6.5785379846114655E-2</v>
      </c>
      <c r="O12" s="20">
        <v>4.2763113936527097E-2</v>
      </c>
      <c r="P12" s="20">
        <v>0.1082626497812189</v>
      </c>
      <c r="Q12" s="20">
        <v>5.8665902233322527E-2</v>
      </c>
      <c r="R12" s="20">
        <v>9.0324787114587815E-2</v>
      </c>
      <c r="S12" s="20">
        <v>7.8811747623783734E-2</v>
      </c>
      <c r="T12" s="20">
        <v>8.6571726878007738E-2</v>
      </c>
      <c r="U12" s="20">
        <v>8.7316293118953586E-2</v>
      </c>
      <c r="V12" s="20">
        <v>9.7027155257616599E-2</v>
      </c>
      <c r="W12" s="20">
        <v>6.6190470169550153E-2</v>
      </c>
      <c r="X12" s="20">
        <v>8.432298058471159E-2</v>
      </c>
      <c r="Y12" s="20">
        <v>8.8026429723914681E-2</v>
      </c>
      <c r="AA12" s="20">
        <v>7.6597406804305171E-2</v>
      </c>
      <c r="AB12" s="20">
        <v>0.103741970507871</v>
      </c>
      <c r="AC12" s="20">
        <v>6.2234691657634109E-2</v>
      </c>
      <c r="AD12" s="20">
        <v>8.1987793710180779E-2</v>
      </c>
      <c r="AF12" s="20">
        <v>4.5501513587812542E-2</v>
      </c>
      <c r="AG12" s="20">
        <v>8.7437998373573328E-2</v>
      </c>
      <c r="AH12" s="20">
        <v>0.1069258899392172</v>
      </c>
      <c r="AI12" s="20">
        <v>0.15317457309849711</v>
      </c>
      <c r="AJ12" s="20">
        <v>2.884188744651071E-2</v>
      </c>
      <c r="AK12" s="20">
        <v>8.4662657583905898E-2</v>
      </c>
      <c r="AL12" s="20">
        <v>0.13647219826991619</v>
      </c>
      <c r="AM12" s="20">
        <v>0.105867312753085</v>
      </c>
      <c r="AO12" s="20">
        <v>3.076402469589962E-2</v>
      </c>
      <c r="AP12" s="20">
        <v>9.5926684278969318E-2</v>
      </c>
      <c r="AQ12" s="20">
        <v>0.1573763450743805</v>
      </c>
      <c r="AR12" s="20">
        <v>0.14570122061674981</v>
      </c>
      <c r="AS12" s="20">
        <v>4.7089932866675857E-2</v>
      </c>
      <c r="AT12" s="20">
        <v>7.2455988573015745E-2</v>
      </c>
      <c r="AU12" s="20">
        <v>9.3597015137350914E-2</v>
      </c>
      <c r="AV12" s="20">
        <v>7.506336046224911E-2</v>
      </c>
      <c r="AW12" s="20">
        <v>9.0930149483348099E-2</v>
      </c>
    </row>
    <row r="13" spans="2:51" ht="19" customHeight="1" x14ac:dyDescent="0.35">
      <c r="B13" s="22" t="s">
        <v>148</v>
      </c>
      <c r="C13" s="20">
        <v>5.8813684092898028E-2</v>
      </c>
      <c r="D13" s="20">
        <v>5.6186017830575273E-2</v>
      </c>
      <c r="E13" s="20">
        <v>5.9150257844230843E-2</v>
      </c>
      <c r="G13" s="20">
        <v>9.4381061471912636E-2</v>
      </c>
      <c r="H13" s="20">
        <v>5.771478275341034E-2</v>
      </c>
      <c r="I13" s="20">
        <v>4.4771880323080882E-2</v>
      </c>
      <c r="J13" s="20">
        <v>5.1826167699717929E-2</v>
      </c>
      <c r="K13" s="20">
        <v>5.4908181065174783E-2</v>
      </c>
      <c r="L13" s="20">
        <v>5.5711739288036619E-2</v>
      </c>
      <c r="N13" s="20">
        <v>7.0152887365563243E-2</v>
      </c>
      <c r="O13" s="20">
        <v>6.0955854402299968E-2</v>
      </c>
      <c r="P13" s="20">
        <v>7.7559401870902406E-2</v>
      </c>
      <c r="Q13" s="20">
        <v>5.7538142181765208E-2</v>
      </c>
      <c r="R13" s="20">
        <v>3.2755109571866281E-2</v>
      </c>
      <c r="S13" s="20">
        <v>5.8406076361762781E-2</v>
      </c>
      <c r="T13" s="20">
        <v>9.9703491285017848E-2</v>
      </c>
      <c r="U13" s="20">
        <v>3.6405207085737079E-2</v>
      </c>
      <c r="V13" s="20">
        <v>4.0544034002307633E-2</v>
      </c>
      <c r="W13" s="20">
        <v>6.7162057722004259E-2</v>
      </c>
      <c r="X13" s="20">
        <v>8.5436569798395715E-2</v>
      </c>
      <c r="Y13" s="20">
        <v>5.2273426733723732E-2</v>
      </c>
      <c r="AA13" s="20">
        <v>6.2406543139187823E-2</v>
      </c>
      <c r="AB13" s="20">
        <v>7.036729053615548E-2</v>
      </c>
      <c r="AC13" s="20">
        <v>5.5371010091186487E-2</v>
      </c>
      <c r="AD13" s="20">
        <v>4.6364683454180787E-2</v>
      </c>
      <c r="AF13" s="20">
        <v>1.165474325436011E-2</v>
      </c>
      <c r="AG13" s="20">
        <v>6.411269505431258E-2</v>
      </c>
      <c r="AH13" s="20">
        <v>0.1118973358374187</v>
      </c>
      <c r="AI13" s="20">
        <v>0.1585247629575651</v>
      </c>
      <c r="AJ13" s="20">
        <v>5.4183230056803769E-2</v>
      </c>
      <c r="AK13" s="20">
        <v>0.1390634141024378</v>
      </c>
      <c r="AL13" s="20">
        <v>3.1762531152557637E-2</v>
      </c>
      <c r="AM13" s="20">
        <v>3.9296230584926907E-2</v>
      </c>
      <c r="AO13" s="20">
        <v>1.2004987162903401E-2</v>
      </c>
      <c r="AP13" s="20">
        <v>5.7890002893967472E-2</v>
      </c>
      <c r="AQ13" s="20">
        <v>8.3764515518030699E-2</v>
      </c>
      <c r="AR13" s="20">
        <v>0.19620601101340451</v>
      </c>
      <c r="AS13" s="20">
        <v>3.5116693285839093E-2</v>
      </c>
      <c r="AT13" s="20">
        <v>0.11901323949280571</v>
      </c>
      <c r="AU13" s="20">
        <v>3.2304236268848451E-2</v>
      </c>
      <c r="AV13" s="20">
        <v>1.3904738049190171E-2</v>
      </c>
      <c r="AW13" s="20">
        <v>5.6101157619426682E-2</v>
      </c>
    </row>
    <row r="14" spans="2:51" ht="19" customHeight="1" x14ac:dyDescent="0.35">
      <c r="B14" s="22" t="s">
        <v>138</v>
      </c>
      <c r="C14" s="20">
        <v>4.2406360545689803E-2</v>
      </c>
      <c r="D14" s="20">
        <v>2.062781562344156E-2</v>
      </c>
      <c r="E14" s="20">
        <v>6.3291278064507323E-2</v>
      </c>
      <c r="G14" s="20">
        <v>7.786632948098661E-2</v>
      </c>
      <c r="H14" s="20">
        <v>3.8807217837758423E-2</v>
      </c>
      <c r="I14" s="20">
        <v>5.6600616206425071E-2</v>
      </c>
      <c r="J14" s="20">
        <v>4.1670006869835498E-2</v>
      </c>
      <c r="K14" s="20">
        <v>3.3047384292843103E-2</v>
      </c>
      <c r="L14" s="20">
        <v>1.7195474831011411E-2</v>
      </c>
      <c r="N14" s="20">
        <v>5.4851223240487038E-2</v>
      </c>
      <c r="O14" s="20">
        <v>6.332259820559108E-2</v>
      </c>
      <c r="P14" s="20">
        <v>3.9038625030702892E-2</v>
      </c>
      <c r="Q14" s="20">
        <v>4.5758656254080543E-2</v>
      </c>
      <c r="R14" s="20">
        <v>6.3995985314683118E-2</v>
      </c>
      <c r="S14" s="20">
        <v>3.7475800840369437E-2</v>
      </c>
      <c r="T14" s="20">
        <v>4.2011320615975463E-2</v>
      </c>
      <c r="U14" s="20">
        <v>2.663228591552292E-2</v>
      </c>
      <c r="V14" s="20">
        <v>1.896136616361532E-2</v>
      </c>
      <c r="W14" s="20">
        <v>5.594165181013825E-2</v>
      </c>
      <c r="X14" s="20">
        <v>4.5791597549109851E-2</v>
      </c>
      <c r="Y14" s="20">
        <v>3.1333069703925152E-2</v>
      </c>
      <c r="AA14" s="20">
        <v>2.047927894619098E-2</v>
      </c>
      <c r="AB14" s="20">
        <v>5.4238875559244143E-2</v>
      </c>
      <c r="AC14" s="20">
        <v>3.712603249023215E-2</v>
      </c>
      <c r="AD14" s="20">
        <v>5.8735466365057519E-2</v>
      </c>
      <c r="AF14" s="20">
        <v>2.2892494303383151E-2</v>
      </c>
      <c r="AG14" s="20">
        <v>2.8725674220866911E-2</v>
      </c>
      <c r="AH14" s="20">
        <v>3.7402050075511679E-2</v>
      </c>
      <c r="AI14" s="20">
        <v>3.7530253425474891E-2</v>
      </c>
      <c r="AJ14" s="20">
        <v>1.6006686265341508E-2</v>
      </c>
      <c r="AK14" s="20">
        <v>8.0720160802785004E-2</v>
      </c>
      <c r="AL14" s="20">
        <v>0.16256239104990361</v>
      </c>
      <c r="AM14" s="20">
        <v>8.6649061735285096E-2</v>
      </c>
      <c r="AO14" s="20">
        <v>1.9553096377849251E-2</v>
      </c>
      <c r="AP14" s="20">
        <v>2.5063198753333678E-2</v>
      </c>
      <c r="AQ14" s="20">
        <v>3.5708386131889022E-2</v>
      </c>
      <c r="AR14" s="20">
        <v>4.1649351727999613E-2</v>
      </c>
      <c r="AS14" s="20">
        <v>2.962629122565091E-2</v>
      </c>
      <c r="AT14" s="20">
        <v>7.2000340349193018E-2</v>
      </c>
      <c r="AU14" s="20">
        <v>0.10535322783259091</v>
      </c>
      <c r="AV14" s="20">
        <v>0.1463694841511628</v>
      </c>
      <c r="AW14" s="20">
        <v>3.2011582986097818E-2</v>
      </c>
    </row>
    <row r="16" spans="2:51" x14ac:dyDescent="0.35">
      <c r="B16" t="s">
        <v>163</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2:AY19"/>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152</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144</v>
      </c>
      <c r="C9" s="20">
        <v>0.32365130516924329</v>
      </c>
      <c r="D9" s="20">
        <v>0.33171617112835228</v>
      </c>
      <c r="E9" s="20">
        <v>0.31587987678507551</v>
      </c>
      <c r="G9" s="20">
        <v>0.22831172674655131</v>
      </c>
      <c r="H9" s="20">
        <v>0.35742975061595761</v>
      </c>
      <c r="I9" s="20">
        <v>0.3178780579023881</v>
      </c>
      <c r="J9" s="20">
        <v>0.3446504572566812</v>
      </c>
      <c r="K9" s="20">
        <v>0.37519460573400593</v>
      </c>
      <c r="L9" s="20">
        <v>0.31247004917354509</v>
      </c>
      <c r="N9" s="20">
        <v>0.3876718061224067</v>
      </c>
      <c r="O9" s="20">
        <v>0.39026114217594332</v>
      </c>
      <c r="P9" s="20">
        <v>0.35026404358607838</v>
      </c>
      <c r="Q9" s="20">
        <v>0.37418721332020022</v>
      </c>
      <c r="R9" s="20">
        <v>0.34445467696287718</v>
      </c>
      <c r="S9" s="20">
        <v>0.35395054468824722</v>
      </c>
      <c r="T9" s="20">
        <v>0.31862454713686661</v>
      </c>
      <c r="U9" s="20">
        <v>0.27371481468619641</v>
      </c>
      <c r="V9" s="20">
        <v>0.32726257896355221</v>
      </c>
      <c r="W9" s="20">
        <v>0.25234025969732282</v>
      </c>
      <c r="X9" s="20">
        <v>0.35906772430632911</v>
      </c>
      <c r="Y9" s="20">
        <v>0.26744564001838361</v>
      </c>
      <c r="AA9" s="20">
        <v>0.30904782937055247</v>
      </c>
      <c r="AB9" s="20">
        <v>0.33786381011686112</v>
      </c>
      <c r="AC9" s="20">
        <v>0.294885370735051</v>
      </c>
      <c r="AD9" s="20">
        <v>0.34874469663983332</v>
      </c>
      <c r="AF9" s="20">
        <v>0.2172899849319247</v>
      </c>
      <c r="AG9" s="20">
        <v>0.41953251917815942</v>
      </c>
      <c r="AH9" s="20">
        <v>0.32562970697809313</v>
      </c>
      <c r="AI9" s="20">
        <v>0.26892918585466669</v>
      </c>
      <c r="AJ9" s="20">
        <v>0.225911407018004</v>
      </c>
      <c r="AK9" s="20">
        <v>0.45039271769810041</v>
      </c>
      <c r="AL9" s="20">
        <v>0.23905841415741369</v>
      </c>
      <c r="AM9" s="20">
        <v>0.31782785976333322</v>
      </c>
      <c r="AO9" s="20">
        <v>0.2403137748729747</v>
      </c>
      <c r="AP9" s="20">
        <v>0.42632545384740139</v>
      </c>
      <c r="AQ9" s="20">
        <v>0.31578410447325039</v>
      </c>
      <c r="AR9" s="20">
        <v>0.3472748731202166</v>
      </c>
      <c r="AS9" s="20">
        <v>0.26633477752857132</v>
      </c>
      <c r="AT9" s="20">
        <v>0.42110642499415829</v>
      </c>
      <c r="AU9" s="20">
        <v>0.25201554332139781</v>
      </c>
      <c r="AV9" s="20">
        <v>0.25277848951348281</v>
      </c>
      <c r="AW9" s="20">
        <v>0.39135267402740259</v>
      </c>
    </row>
    <row r="10" spans="2:51" ht="19" customHeight="1" x14ac:dyDescent="0.35">
      <c r="B10" s="22" t="s">
        <v>145</v>
      </c>
      <c r="C10" s="20">
        <v>0.32164895522648951</v>
      </c>
      <c r="D10" s="20">
        <v>0.31744705392393741</v>
      </c>
      <c r="E10" s="20">
        <v>0.32613749587854679</v>
      </c>
      <c r="G10" s="20">
        <v>0.35478335975164682</v>
      </c>
      <c r="H10" s="20">
        <v>0.35197132813155763</v>
      </c>
      <c r="I10" s="20">
        <v>0.28911770573109652</v>
      </c>
      <c r="J10" s="20">
        <v>0.32400666337146689</v>
      </c>
      <c r="K10" s="20">
        <v>0.3050267896139699</v>
      </c>
      <c r="L10" s="20">
        <v>0.31062148716923788</v>
      </c>
      <c r="N10" s="20">
        <v>0.31303771502336519</v>
      </c>
      <c r="O10" s="20">
        <v>0.23677180294465039</v>
      </c>
      <c r="P10" s="20">
        <v>0.3516519802561735</v>
      </c>
      <c r="Q10" s="20">
        <v>0.34656987309726989</v>
      </c>
      <c r="R10" s="20">
        <v>0.34655252646270701</v>
      </c>
      <c r="S10" s="20">
        <v>0.30939032646048747</v>
      </c>
      <c r="T10" s="20">
        <v>0.26308708690915072</v>
      </c>
      <c r="U10" s="20">
        <v>0.32921741814032351</v>
      </c>
      <c r="V10" s="20">
        <v>0.34842483428874249</v>
      </c>
      <c r="W10" s="20">
        <v>0.32189873230580252</v>
      </c>
      <c r="X10" s="20">
        <v>0.29723824363115242</v>
      </c>
      <c r="Y10" s="20">
        <v>0.32905362694818091</v>
      </c>
      <c r="AA10" s="20">
        <v>0.3417174071608719</v>
      </c>
      <c r="AB10" s="20">
        <v>0.31975566176217218</v>
      </c>
      <c r="AC10" s="20">
        <v>0.31381204657578948</v>
      </c>
      <c r="AD10" s="20">
        <v>0.30880696922269352</v>
      </c>
      <c r="AF10" s="20">
        <v>0.31738789316713478</v>
      </c>
      <c r="AG10" s="20">
        <v>0.34409208646028949</v>
      </c>
      <c r="AH10" s="20">
        <v>0.31889938807983342</v>
      </c>
      <c r="AI10" s="20">
        <v>0.42127439681777518</v>
      </c>
      <c r="AJ10" s="20">
        <v>0.26384712389461401</v>
      </c>
      <c r="AK10" s="20">
        <v>0.35156666544671761</v>
      </c>
      <c r="AL10" s="20">
        <v>0.27150973765942732</v>
      </c>
      <c r="AM10" s="20">
        <v>0.29965103184934538</v>
      </c>
      <c r="AO10" s="20">
        <v>0.31950744996139741</v>
      </c>
      <c r="AP10" s="20">
        <v>0.35911416746682229</v>
      </c>
      <c r="AQ10" s="20">
        <v>0.36277120224834503</v>
      </c>
      <c r="AR10" s="20">
        <v>0.37175993946709368</v>
      </c>
      <c r="AS10" s="20">
        <v>0.27887276233557851</v>
      </c>
      <c r="AT10" s="20">
        <v>0.34223256385280121</v>
      </c>
      <c r="AU10" s="20">
        <v>0.25285663741087933</v>
      </c>
      <c r="AV10" s="20">
        <v>0.27879160934632619</v>
      </c>
      <c r="AW10" s="20">
        <v>0.27355154990150599</v>
      </c>
    </row>
    <row r="11" spans="2:51" ht="32" customHeight="1" x14ac:dyDescent="0.35">
      <c r="B11" s="22" t="s">
        <v>146</v>
      </c>
      <c r="C11" s="20">
        <v>0.19788296472847081</v>
      </c>
      <c r="D11" s="20">
        <v>0.20542906773916181</v>
      </c>
      <c r="E11" s="20">
        <v>0.19070529963735031</v>
      </c>
      <c r="G11" s="20">
        <v>0.24196863785982481</v>
      </c>
      <c r="H11" s="20">
        <v>0.17554541171613469</v>
      </c>
      <c r="I11" s="20">
        <v>0.22341356117936451</v>
      </c>
      <c r="J11" s="20">
        <v>0.18648642051567779</v>
      </c>
      <c r="K11" s="20">
        <v>0.17608662905854261</v>
      </c>
      <c r="L11" s="20">
        <v>0.1900002826623215</v>
      </c>
      <c r="N11" s="20">
        <v>0.2048423357512078</v>
      </c>
      <c r="O11" s="20">
        <v>0.20047865054141131</v>
      </c>
      <c r="P11" s="20">
        <v>0.13738502319627521</v>
      </c>
      <c r="Q11" s="20">
        <v>0.15495574834015119</v>
      </c>
      <c r="R11" s="20">
        <v>0.17966720739612529</v>
      </c>
      <c r="S11" s="20">
        <v>0.19782012782493641</v>
      </c>
      <c r="T11" s="20">
        <v>0.24066882062887179</v>
      </c>
      <c r="U11" s="20">
        <v>0.19972386540782161</v>
      </c>
      <c r="V11" s="20">
        <v>0.2065156379980333</v>
      </c>
      <c r="W11" s="20">
        <v>0.19607267873337081</v>
      </c>
      <c r="X11" s="20">
        <v>0.19441283323156849</v>
      </c>
      <c r="Y11" s="20">
        <v>0.22232073476695169</v>
      </c>
      <c r="AA11" s="20">
        <v>0.19412764279883021</v>
      </c>
      <c r="AB11" s="20">
        <v>0.18548403449548051</v>
      </c>
      <c r="AC11" s="20">
        <v>0.2379153684515018</v>
      </c>
      <c r="AD11" s="20">
        <v>0.181047944354396</v>
      </c>
      <c r="AF11" s="20">
        <v>0.2455258231955918</v>
      </c>
      <c r="AG11" s="20">
        <v>0.16948317758177869</v>
      </c>
      <c r="AH11" s="20">
        <v>0.18759981806140519</v>
      </c>
      <c r="AI11" s="20">
        <v>0.16225352271890289</v>
      </c>
      <c r="AJ11" s="20">
        <v>0.29335227404880521</v>
      </c>
      <c r="AK11" s="20">
        <v>7.9558516040271143E-2</v>
      </c>
      <c r="AL11" s="20">
        <v>0.17299610906487539</v>
      </c>
      <c r="AM11" s="20">
        <v>0.17483953588984719</v>
      </c>
      <c r="AO11" s="20">
        <v>0.24162275990108331</v>
      </c>
      <c r="AP11" s="20">
        <v>0.1604660580716723</v>
      </c>
      <c r="AQ11" s="20">
        <v>0.20201858917108831</v>
      </c>
      <c r="AR11" s="20">
        <v>0.16897541631276139</v>
      </c>
      <c r="AS11" s="20">
        <v>0.23231075480431571</v>
      </c>
      <c r="AT11" s="20">
        <v>0.1184163919828462</v>
      </c>
      <c r="AU11" s="20">
        <v>0.20553347240205511</v>
      </c>
      <c r="AV11" s="20">
        <v>0.2093587488254692</v>
      </c>
      <c r="AW11" s="20">
        <v>0.17949063160919479</v>
      </c>
    </row>
    <row r="12" spans="2:51" ht="19" customHeight="1" x14ac:dyDescent="0.35">
      <c r="B12" s="22" t="s">
        <v>147</v>
      </c>
      <c r="C12" s="20">
        <v>7.3452756330790833E-2</v>
      </c>
      <c r="D12" s="20">
        <v>6.5397552940710313E-2</v>
      </c>
      <c r="E12" s="20">
        <v>8.1759033039523948E-2</v>
      </c>
      <c r="G12" s="20">
        <v>8.3935602772563719E-2</v>
      </c>
      <c r="H12" s="20">
        <v>4.888753516829792E-2</v>
      </c>
      <c r="I12" s="20">
        <v>7.0360232143930765E-2</v>
      </c>
      <c r="J12" s="20">
        <v>6.1387417431242562E-2</v>
      </c>
      <c r="K12" s="20">
        <v>7.7466056603896855E-2</v>
      </c>
      <c r="L12" s="20">
        <v>9.5990378795199144E-2</v>
      </c>
      <c r="N12" s="20">
        <v>3.4478625377137681E-2</v>
      </c>
      <c r="O12" s="20">
        <v>4.6675167249010517E-2</v>
      </c>
      <c r="P12" s="20">
        <v>7.715133310587538E-2</v>
      </c>
      <c r="Q12" s="20">
        <v>7.8961832918388333E-2</v>
      </c>
      <c r="R12" s="20">
        <v>6.5159137511472801E-2</v>
      </c>
      <c r="S12" s="20">
        <v>8.9827220036788613E-2</v>
      </c>
      <c r="T12" s="20">
        <v>7.7148847659247025E-2</v>
      </c>
      <c r="U12" s="20">
        <v>8.5304812257955928E-2</v>
      </c>
      <c r="V12" s="20">
        <v>5.5996520937919569E-2</v>
      </c>
      <c r="W12" s="20">
        <v>7.5001047608392074E-2</v>
      </c>
      <c r="X12" s="20">
        <v>7.7548917482884089E-2</v>
      </c>
      <c r="Y12" s="20">
        <v>0.11906339792699321</v>
      </c>
      <c r="AA12" s="20">
        <v>8.5924406387878779E-2</v>
      </c>
      <c r="AB12" s="20">
        <v>7.2244846169106439E-2</v>
      </c>
      <c r="AC12" s="20">
        <v>7.1748102369523531E-2</v>
      </c>
      <c r="AD12" s="20">
        <v>6.1939888613799017E-2</v>
      </c>
      <c r="AF12" s="20">
        <v>9.5648567343403837E-2</v>
      </c>
      <c r="AG12" s="20">
        <v>3.3615447597678171E-2</v>
      </c>
      <c r="AH12" s="20">
        <v>9.7940097835040624E-2</v>
      </c>
      <c r="AI12" s="20">
        <v>0.11910276864184589</v>
      </c>
      <c r="AJ12" s="20">
        <v>0.1070561008899828</v>
      </c>
      <c r="AK12" s="20">
        <v>3.6740948065307782E-2</v>
      </c>
      <c r="AL12" s="20">
        <v>9.7891041620581168E-2</v>
      </c>
      <c r="AM12" s="20">
        <v>8.3178973533891101E-2</v>
      </c>
      <c r="AO12" s="20">
        <v>9.8445026148548678E-2</v>
      </c>
      <c r="AP12" s="20">
        <v>2.4076207116234191E-2</v>
      </c>
      <c r="AQ12" s="20">
        <v>7.5942035999465099E-2</v>
      </c>
      <c r="AR12" s="20">
        <v>6.7280599397141316E-2</v>
      </c>
      <c r="AS12" s="20">
        <v>0.1133121151326909</v>
      </c>
      <c r="AT12" s="20">
        <v>3.1443635117919602E-2</v>
      </c>
      <c r="AU12" s="20">
        <v>9.4401808112010474E-2</v>
      </c>
      <c r="AV12" s="20">
        <v>8.1391408695101503E-2</v>
      </c>
      <c r="AW12" s="20">
        <v>7.9515574713178605E-2</v>
      </c>
    </row>
    <row r="13" spans="2:51" ht="19" customHeight="1" x14ac:dyDescent="0.35">
      <c r="B13" s="22" t="s">
        <v>148</v>
      </c>
      <c r="C13" s="20">
        <v>5.1873464357800027E-2</v>
      </c>
      <c r="D13" s="20">
        <v>5.7815073030566939E-2</v>
      </c>
      <c r="E13" s="20">
        <v>4.634036709977727E-2</v>
      </c>
      <c r="G13" s="20">
        <v>3.3531402277948402E-2</v>
      </c>
      <c r="H13" s="20">
        <v>3.4417730139661457E-2</v>
      </c>
      <c r="I13" s="20">
        <v>4.8601964613765779E-2</v>
      </c>
      <c r="J13" s="20">
        <v>5.5284490483277549E-2</v>
      </c>
      <c r="K13" s="20">
        <v>5.9929598371781717E-2</v>
      </c>
      <c r="L13" s="20">
        <v>7.2711772395912991E-2</v>
      </c>
      <c r="N13" s="20">
        <v>2.246712939576816E-2</v>
      </c>
      <c r="O13" s="20">
        <v>6.2438467857055431E-2</v>
      </c>
      <c r="P13" s="20">
        <v>5.5407867733542761E-2</v>
      </c>
      <c r="Q13" s="20">
        <v>2.1867088849583601E-2</v>
      </c>
      <c r="R13" s="20">
        <v>2.099718003163072E-2</v>
      </c>
      <c r="S13" s="20">
        <v>4.2542556803537503E-2</v>
      </c>
      <c r="T13" s="20">
        <v>5.1873841831414393E-2</v>
      </c>
      <c r="U13" s="20">
        <v>8.9958842031992128E-2</v>
      </c>
      <c r="V13" s="20">
        <v>4.6003979376435612E-2</v>
      </c>
      <c r="W13" s="20">
        <v>9.6132496491578415E-2</v>
      </c>
      <c r="X13" s="20">
        <v>5.0703387200002933E-2</v>
      </c>
      <c r="Y13" s="20">
        <v>4.330116383498387E-2</v>
      </c>
      <c r="AA13" s="20">
        <v>5.1299864065190152E-2</v>
      </c>
      <c r="AB13" s="20">
        <v>4.9414828751724427E-2</v>
      </c>
      <c r="AC13" s="20">
        <v>5.5438072131636013E-2</v>
      </c>
      <c r="AD13" s="20">
        <v>5.2287714498342228E-2</v>
      </c>
      <c r="AF13" s="20">
        <v>0.1064797033192757</v>
      </c>
      <c r="AG13" s="20">
        <v>2.0539316265408381E-2</v>
      </c>
      <c r="AH13" s="20">
        <v>5.4419429769756653E-2</v>
      </c>
      <c r="AI13" s="20">
        <v>1.9862757514761391E-2</v>
      </c>
      <c r="AJ13" s="20">
        <v>8.5481256384147275E-2</v>
      </c>
      <c r="AK13" s="20">
        <v>0</v>
      </c>
      <c r="AL13" s="20">
        <v>2.8870016341881129E-2</v>
      </c>
      <c r="AM13" s="20">
        <v>5.4212080684646509E-2</v>
      </c>
      <c r="AO13" s="20">
        <v>9.0646855895088418E-2</v>
      </c>
      <c r="AP13" s="20">
        <v>1.7738130222656971E-2</v>
      </c>
      <c r="AQ13" s="20">
        <v>2.8939004510827551E-2</v>
      </c>
      <c r="AR13" s="20">
        <v>2.1491288142829058E-2</v>
      </c>
      <c r="AS13" s="20">
        <v>8.4522252149694055E-2</v>
      </c>
      <c r="AT13" s="20">
        <v>1.6199266903052699E-2</v>
      </c>
      <c r="AU13" s="20">
        <v>8.4395149442749673E-2</v>
      </c>
      <c r="AV13" s="20">
        <v>4.8063230027103832E-2</v>
      </c>
      <c r="AW13" s="20">
        <v>5.6457547732967218E-2</v>
      </c>
    </row>
    <row r="14" spans="2:51" ht="19" customHeight="1" x14ac:dyDescent="0.35">
      <c r="B14" s="22" t="s">
        <v>138</v>
      </c>
      <c r="C14" s="20">
        <v>3.1490554187205581E-2</v>
      </c>
      <c r="D14" s="20">
        <v>2.219508123727116E-2</v>
      </c>
      <c r="E14" s="20">
        <v>3.9177927559726107E-2</v>
      </c>
      <c r="G14" s="20">
        <v>5.7469270591465053E-2</v>
      </c>
      <c r="H14" s="20">
        <v>3.1748244228390572E-2</v>
      </c>
      <c r="I14" s="20">
        <v>5.0628478429454352E-2</v>
      </c>
      <c r="J14" s="20">
        <v>2.8184550941654011E-2</v>
      </c>
      <c r="K14" s="20">
        <v>6.296320617803163E-3</v>
      </c>
      <c r="L14" s="20">
        <v>1.820602980378341E-2</v>
      </c>
      <c r="N14" s="20">
        <v>3.7502388330114378E-2</v>
      </c>
      <c r="O14" s="20">
        <v>6.3374769231929085E-2</v>
      </c>
      <c r="P14" s="20">
        <v>2.8139752122054461E-2</v>
      </c>
      <c r="Q14" s="20">
        <v>2.3458243474406681E-2</v>
      </c>
      <c r="R14" s="20">
        <v>4.3169271635186947E-2</v>
      </c>
      <c r="S14" s="20">
        <v>6.4692241860026898E-3</v>
      </c>
      <c r="T14" s="20">
        <v>4.8596855834449573E-2</v>
      </c>
      <c r="U14" s="20">
        <v>2.2080247475710361E-2</v>
      </c>
      <c r="V14" s="20">
        <v>1.5796448435316919E-2</v>
      </c>
      <c r="W14" s="20">
        <v>5.8554785163533518E-2</v>
      </c>
      <c r="X14" s="20">
        <v>2.1028894148063151E-2</v>
      </c>
      <c r="Y14" s="20">
        <v>1.8815436504506761E-2</v>
      </c>
      <c r="AA14" s="20">
        <v>1.788285021667662E-2</v>
      </c>
      <c r="AB14" s="20">
        <v>3.5236818704655198E-2</v>
      </c>
      <c r="AC14" s="20">
        <v>2.6201039736498049E-2</v>
      </c>
      <c r="AD14" s="20">
        <v>4.7172786670935891E-2</v>
      </c>
      <c r="AF14" s="20">
        <v>1.7668028042669329E-2</v>
      </c>
      <c r="AG14" s="20">
        <v>1.273745291668597E-2</v>
      </c>
      <c r="AH14" s="20">
        <v>1.551155927587082E-2</v>
      </c>
      <c r="AI14" s="20">
        <v>8.5773684520481768E-3</v>
      </c>
      <c r="AJ14" s="20">
        <v>2.435183776444666E-2</v>
      </c>
      <c r="AK14" s="20">
        <v>8.1741152749603141E-2</v>
      </c>
      <c r="AL14" s="20">
        <v>0.1896746811558212</v>
      </c>
      <c r="AM14" s="20">
        <v>7.0290518278936509E-2</v>
      </c>
      <c r="AO14" s="20">
        <v>9.4641332209075054E-3</v>
      </c>
      <c r="AP14" s="20">
        <v>1.227998327521281E-2</v>
      </c>
      <c r="AQ14" s="20">
        <v>1.454506359702375E-2</v>
      </c>
      <c r="AR14" s="20">
        <v>2.321788355995796E-2</v>
      </c>
      <c r="AS14" s="20">
        <v>2.4647338049149491E-2</v>
      </c>
      <c r="AT14" s="20">
        <v>7.0601717149222018E-2</v>
      </c>
      <c r="AU14" s="20">
        <v>0.1107973893109077</v>
      </c>
      <c r="AV14" s="20">
        <v>0.12961651359251641</v>
      </c>
      <c r="AW14" s="20">
        <v>1.9632022015750782E-2</v>
      </c>
    </row>
    <row r="16" spans="2:51" x14ac:dyDescent="0.35">
      <c r="B16" t="s">
        <v>163</v>
      </c>
    </row>
    <row r="17" spans="2:2" x14ac:dyDescent="0.35">
      <c r="B17" t="s">
        <v>9</v>
      </c>
    </row>
    <row r="19" spans="2:2" x14ac:dyDescent="0.35">
      <c r="B19"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2:AY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153</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60" customHeight="1" x14ac:dyDescent="0.35">
      <c r="B9" s="22" t="s">
        <v>154</v>
      </c>
      <c r="C9" s="20">
        <v>0.44575931188646989</v>
      </c>
      <c r="D9" s="20">
        <v>0.43112277909872931</v>
      </c>
      <c r="E9" s="20">
        <v>0.46092158492409652</v>
      </c>
      <c r="G9" s="20">
        <v>0.60149266123708234</v>
      </c>
      <c r="H9" s="20">
        <v>0.58453630981352811</v>
      </c>
      <c r="I9" s="20">
        <v>0.46398493598230173</v>
      </c>
      <c r="J9" s="20">
        <v>0.45195412187454398</v>
      </c>
      <c r="K9" s="20">
        <v>0.3795471660823993</v>
      </c>
      <c r="L9" s="20">
        <v>0.2543850944232815</v>
      </c>
      <c r="N9" s="20">
        <v>0.3521026073544648</v>
      </c>
      <c r="O9" s="20">
        <v>0.36546719075999301</v>
      </c>
      <c r="P9" s="20">
        <v>0.45959600763968239</v>
      </c>
      <c r="Q9" s="20">
        <v>0.49318579226695008</v>
      </c>
      <c r="R9" s="20">
        <v>0.50445997964258849</v>
      </c>
      <c r="S9" s="20">
        <v>0.44065532270254909</v>
      </c>
      <c r="T9" s="20">
        <v>0.4496142531063107</v>
      </c>
      <c r="U9" s="20">
        <v>0.4196968090584412</v>
      </c>
      <c r="V9" s="20">
        <v>0.54491279484111055</v>
      </c>
      <c r="W9" s="20">
        <v>0.39019830667360422</v>
      </c>
      <c r="X9" s="20">
        <v>0.46053345892295272</v>
      </c>
      <c r="Y9" s="20">
        <v>0.40589023482833031</v>
      </c>
      <c r="AA9" s="20">
        <v>0.46625784445079099</v>
      </c>
      <c r="AB9" s="20">
        <v>0.4468970524375393</v>
      </c>
      <c r="AC9" s="20">
        <v>0.44763934296948898</v>
      </c>
      <c r="AD9" s="20">
        <v>0.42045390094684848</v>
      </c>
      <c r="AF9" s="20">
        <v>0.30051622678578932</v>
      </c>
      <c r="AG9" s="20">
        <v>0.57597704824211982</v>
      </c>
      <c r="AH9" s="20">
        <v>0.40552790743551059</v>
      </c>
      <c r="AI9" s="20">
        <v>0.55157384167589929</v>
      </c>
      <c r="AJ9" s="20">
        <v>0.29550517302021301</v>
      </c>
      <c r="AK9" s="20">
        <v>0.37121157180337849</v>
      </c>
      <c r="AL9" s="20">
        <v>0.39328631444476031</v>
      </c>
      <c r="AM9" s="20">
        <v>0.44514865698733208</v>
      </c>
      <c r="AO9" s="20">
        <v>0.34777010256855079</v>
      </c>
      <c r="AP9" s="20">
        <v>0.6588293339286545</v>
      </c>
      <c r="AQ9" s="20">
        <v>0.46376614247992032</v>
      </c>
      <c r="AR9" s="20">
        <v>0.56922551929503185</v>
      </c>
      <c r="AS9" s="20">
        <v>0.28675003759307949</v>
      </c>
      <c r="AT9" s="20">
        <v>0.40181030807029228</v>
      </c>
      <c r="AU9" s="20">
        <v>0.34877849907868719</v>
      </c>
      <c r="AV9" s="20">
        <v>0.33175684349857548</v>
      </c>
      <c r="AW9" s="20">
        <v>0.36479004127484321</v>
      </c>
    </row>
    <row r="10" spans="2:51" ht="60" customHeight="1" x14ac:dyDescent="0.35">
      <c r="B10" s="22" t="s">
        <v>155</v>
      </c>
      <c r="C10" s="20">
        <v>0.50201587999351405</v>
      </c>
      <c r="D10" s="20">
        <v>0.52626205863565922</v>
      </c>
      <c r="E10" s="20">
        <v>0.47714262686622638</v>
      </c>
      <c r="G10" s="20">
        <v>0.29250579297313778</v>
      </c>
      <c r="H10" s="20">
        <v>0.36473398243368138</v>
      </c>
      <c r="I10" s="20">
        <v>0.46687505351991587</v>
      </c>
      <c r="J10" s="20">
        <v>0.52089357940114189</v>
      </c>
      <c r="K10" s="20">
        <v>0.58032336805456886</v>
      </c>
      <c r="L10" s="20">
        <v>0.71320115675900797</v>
      </c>
      <c r="N10" s="20">
        <v>0.60135886011440964</v>
      </c>
      <c r="O10" s="20">
        <v>0.60660139932242985</v>
      </c>
      <c r="P10" s="20">
        <v>0.51070915644574932</v>
      </c>
      <c r="Q10" s="20">
        <v>0.45877015100871538</v>
      </c>
      <c r="R10" s="20">
        <v>0.46294992688071868</v>
      </c>
      <c r="S10" s="20">
        <v>0.49542974971814779</v>
      </c>
      <c r="T10" s="20">
        <v>0.50779186390762077</v>
      </c>
      <c r="U10" s="20">
        <v>0.50057188825219667</v>
      </c>
      <c r="V10" s="20">
        <v>0.3848531350225135</v>
      </c>
      <c r="W10" s="20">
        <v>0.55465967624562329</v>
      </c>
      <c r="X10" s="20">
        <v>0.49463523003076809</v>
      </c>
      <c r="Y10" s="20">
        <v>0.54565985443228215</v>
      </c>
      <c r="AA10" s="20">
        <v>0.49158666978526311</v>
      </c>
      <c r="AB10" s="20">
        <v>0.50172598903726906</v>
      </c>
      <c r="AC10" s="20">
        <v>0.49610252854358228</v>
      </c>
      <c r="AD10" s="20">
        <v>0.51873380565544847</v>
      </c>
      <c r="AF10" s="20">
        <v>0.66176025267092897</v>
      </c>
      <c r="AG10" s="20">
        <v>0.38211826994236742</v>
      </c>
      <c r="AH10" s="20">
        <v>0.54768652627843228</v>
      </c>
      <c r="AI10" s="20">
        <v>0.42869663498257149</v>
      </c>
      <c r="AJ10" s="20">
        <v>0.6962854188796922</v>
      </c>
      <c r="AK10" s="20">
        <v>0.61088106081891824</v>
      </c>
      <c r="AL10" s="20">
        <v>0.32355397401108688</v>
      </c>
      <c r="AM10" s="20">
        <v>0.44907038025588181</v>
      </c>
      <c r="AO10" s="20">
        <v>0.61211841026627634</v>
      </c>
      <c r="AP10" s="20">
        <v>0.2988942586469317</v>
      </c>
      <c r="AQ10" s="20">
        <v>0.48753379924681428</v>
      </c>
      <c r="AR10" s="20">
        <v>0.37447198728355652</v>
      </c>
      <c r="AS10" s="20">
        <v>0.68721144486828944</v>
      </c>
      <c r="AT10" s="20">
        <v>0.55027837255346912</v>
      </c>
      <c r="AU10" s="20">
        <v>0.4606815629222164</v>
      </c>
      <c r="AV10" s="20">
        <v>0.56144509294524458</v>
      </c>
      <c r="AW10" s="20">
        <v>0.59514550800115396</v>
      </c>
    </row>
    <row r="11" spans="2:51" ht="19" customHeight="1" x14ac:dyDescent="0.35">
      <c r="B11" s="22" t="s">
        <v>86</v>
      </c>
      <c r="C11" s="20">
        <v>5.2224808120016113E-2</v>
      </c>
      <c r="D11" s="20">
        <v>4.2615162265611413E-2</v>
      </c>
      <c r="E11" s="20">
        <v>6.1935788209676948E-2</v>
      </c>
      <c r="G11" s="20">
        <v>0.1060015457897798</v>
      </c>
      <c r="H11" s="20">
        <v>5.0729707752790419E-2</v>
      </c>
      <c r="I11" s="20">
        <v>6.9140010497782317E-2</v>
      </c>
      <c r="J11" s="20">
        <v>2.7152298724314201E-2</v>
      </c>
      <c r="K11" s="20">
        <v>4.0129465863032017E-2</v>
      </c>
      <c r="L11" s="20">
        <v>3.2413748817710523E-2</v>
      </c>
      <c r="N11" s="20">
        <v>4.6538532531125533E-2</v>
      </c>
      <c r="O11" s="20">
        <v>2.7931409917576939E-2</v>
      </c>
      <c r="P11" s="20">
        <v>2.9694835914568E-2</v>
      </c>
      <c r="Q11" s="20">
        <v>4.8044056724334552E-2</v>
      </c>
      <c r="R11" s="20">
        <v>3.2590093476692887E-2</v>
      </c>
      <c r="S11" s="20">
        <v>6.3914927579302908E-2</v>
      </c>
      <c r="T11" s="20">
        <v>4.2593882986068622E-2</v>
      </c>
      <c r="U11" s="20">
        <v>7.9731302689362224E-2</v>
      </c>
      <c r="V11" s="20">
        <v>7.0234070136376087E-2</v>
      </c>
      <c r="W11" s="20">
        <v>5.5142017080772522E-2</v>
      </c>
      <c r="X11" s="20">
        <v>4.4831311046279257E-2</v>
      </c>
      <c r="Y11" s="20">
        <v>4.8449910739387467E-2</v>
      </c>
      <c r="AA11" s="20">
        <v>4.2155485763946003E-2</v>
      </c>
      <c r="AB11" s="20">
        <v>5.1376958525191509E-2</v>
      </c>
      <c r="AC11" s="20">
        <v>5.6258128486928717E-2</v>
      </c>
      <c r="AD11" s="20">
        <v>6.0812293397703138E-2</v>
      </c>
      <c r="AF11" s="20">
        <v>3.7723520543281652E-2</v>
      </c>
      <c r="AG11" s="20">
        <v>4.1904681815512913E-2</v>
      </c>
      <c r="AH11" s="20">
        <v>4.6785566286057102E-2</v>
      </c>
      <c r="AI11" s="20">
        <v>1.9729523341529519E-2</v>
      </c>
      <c r="AJ11" s="20">
        <v>8.2094081000947446E-3</v>
      </c>
      <c r="AK11" s="20">
        <v>1.790736737770315E-2</v>
      </c>
      <c r="AL11" s="20">
        <v>0.2831597115441527</v>
      </c>
      <c r="AM11" s="20">
        <v>0.1057809627567861</v>
      </c>
      <c r="AO11" s="20">
        <v>4.0111487165172897E-2</v>
      </c>
      <c r="AP11" s="20">
        <v>4.2276407424413742E-2</v>
      </c>
      <c r="AQ11" s="20">
        <v>4.8700058273265449E-2</v>
      </c>
      <c r="AR11" s="20">
        <v>5.6302493421411817E-2</v>
      </c>
      <c r="AS11" s="20">
        <v>2.603851753863097E-2</v>
      </c>
      <c r="AT11" s="20">
        <v>4.7911319376238527E-2</v>
      </c>
      <c r="AU11" s="20">
        <v>0.19053993799909641</v>
      </c>
      <c r="AV11" s="20">
        <v>0.1067980635561801</v>
      </c>
      <c r="AW11" s="20">
        <v>4.0064450724002922E-2</v>
      </c>
    </row>
    <row r="13" spans="2:51" x14ac:dyDescent="0.35">
      <c r="B13" t="s">
        <v>163</v>
      </c>
    </row>
    <row r="14" spans="2:51" x14ac:dyDescent="0.35">
      <c r="B14" t="s">
        <v>9</v>
      </c>
    </row>
    <row r="16" spans="2:51" x14ac:dyDescent="0.35">
      <c r="B1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2:AY16"/>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156</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46" customHeight="1" x14ac:dyDescent="0.35">
      <c r="B9" s="22" t="s">
        <v>157</v>
      </c>
      <c r="C9" s="20">
        <v>0.38574667215523623</v>
      </c>
      <c r="D9" s="20">
        <v>0.4094815069849419</v>
      </c>
      <c r="E9" s="20">
        <v>0.36296440104763589</v>
      </c>
      <c r="G9" s="20">
        <v>0.48347709000397687</v>
      </c>
      <c r="H9" s="20">
        <v>0.55279837892150696</v>
      </c>
      <c r="I9" s="20">
        <v>0.43215629015153878</v>
      </c>
      <c r="J9" s="20">
        <v>0.35315766885027799</v>
      </c>
      <c r="K9" s="20">
        <v>0.3035018146648184</v>
      </c>
      <c r="L9" s="20">
        <v>0.229232047864244</v>
      </c>
      <c r="N9" s="20">
        <v>0.37669964058241218</v>
      </c>
      <c r="O9" s="20">
        <v>0.31207466974128911</v>
      </c>
      <c r="P9" s="20">
        <v>0.34180130535512371</v>
      </c>
      <c r="Q9" s="20">
        <v>0.39329472224508549</v>
      </c>
      <c r="R9" s="20">
        <v>0.40237461195559271</v>
      </c>
      <c r="S9" s="20">
        <v>0.32770837304946621</v>
      </c>
      <c r="T9" s="20">
        <v>0.41970784806498351</v>
      </c>
      <c r="U9" s="20">
        <v>0.44110863960930419</v>
      </c>
      <c r="V9" s="20">
        <v>0.45880206162333942</v>
      </c>
      <c r="W9" s="20">
        <v>0.31133083785223692</v>
      </c>
      <c r="X9" s="20">
        <v>0.40266795128390021</v>
      </c>
      <c r="Y9" s="20">
        <v>0.36872699185733437</v>
      </c>
      <c r="AA9" s="20">
        <v>0.42116580211233789</v>
      </c>
      <c r="AB9" s="20">
        <v>0.37860754267685282</v>
      </c>
      <c r="AC9" s="20">
        <v>0.40222312768277901</v>
      </c>
      <c r="AD9" s="20">
        <v>0.34073544307910131</v>
      </c>
      <c r="AF9" s="20">
        <v>0.23176233836934901</v>
      </c>
      <c r="AG9" s="20">
        <v>0.56947228308692999</v>
      </c>
      <c r="AH9" s="20">
        <v>0.32819007217745361</v>
      </c>
      <c r="AI9" s="20">
        <v>0.39735745085046348</v>
      </c>
      <c r="AJ9" s="20">
        <v>0.23068606744672421</v>
      </c>
      <c r="AK9" s="20">
        <v>0.44079808664343401</v>
      </c>
      <c r="AL9" s="20">
        <v>0.22881914188275229</v>
      </c>
      <c r="AM9" s="20">
        <v>0.32635990687489219</v>
      </c>
      <c r="AO9" s="20">
        <v>0.26950278322218502</v>
      </c>
      <c r="AP9" s="20">
        <v>0.66801785028441762</v>
      </c>
      <c r="AQ9" s="20">
        <v>0.38717665954854319</v>
      </c>
      <c r="AR9" s="20">
        <v>0.47219329818793948</v>
      </c>
      <c r="AS9" s="20">
        <v>0.2190535351243395</v>
      </c>
      <c r="AT9" s="20">
        <v>0.43019103067361508</v>
      </c>
      <c r="AU9" s="20">
        <v>0.1709321865333526</v>
      </c>
      <c r="AV9" s="20">
        <v>0.23409480005723601</v>
      </c>
      <c r="AW9" s="20">
        <v>0.24518897611861251</v>
      </c>
    </row>
    <row r="10" spans="2:51" ht="60" customHeight="1" x14ac:dyDescent="0.35">
      <c r="B10" s="22" t="s">
        <v>158</v>
      </c>
      <c r="C10" s="20">
        <v>0.45986714312603261</v>
      </c>
      <c r="D10" s="20">
        <v>0.45855264189110712</v>
      </c>
      <c r="E10" s="20">
        <v>0.45981049103166199</v>
      </c>
      <c r="G10" s="20">
        <v>0.34726137042888661</v>
      </c>
      <c r="H10" s="20">
        <v>0.34478621310359109</v>
      </c>
      <c r="I10" s="20">
        <v>0.42302544213091758</v>
      </c>
      <c r="J10" s="20">
        <v>0.47764393620709611</v>
      </c>
      <c r="K10" s="20">
        <v>0.53245796699775561</v>
      </c>
      <c r="L10" s="20">
        <v>0.59473356156725998</v>
      </c>
      <c r="N10" s="20">
        <v>0.49433164460672052</v>
      </c>
      <c r="O10" s="20">
        <v>0.51487893721500166</v>
      </c>
      <c r="P10" s="20">
        <v>0.55071936489199458</v>
      </c>
      <c r="Q10" s="20">
        <v>0.46709809032192462</v>
      </c>
      <c r="R10" s="20">
        <v>0.41059597891701821</v>
      </c>
      <c r="S10" s="20">
        <v>0.4601294014605195</v>
      </c>
      <c r="T10" s="20">
        <v>0.44888215733213349</v>
      </c>
      <c r="U10" s="20">
        <v>0.41287639637156143</v>
      </c>
      <c r="V10" s="20">
        <v>0.41880681111800672</v>
      </c>
      <c r="W10" s="20">
        <v>0.51108981163795131</v>
      </c>
      <c r="X10" s="20">
        <v>0.4579575153196514</v>
      </c>
      <c r="Y10" s="20">
        <v>0.46018578374970082</v>
      </c>
      <c r="AA10" s="20">
        <v>0.44850934475644888</v>
      </c>
      <c r="AB10" s="20">
        <v>0.44024412115356037</v>
      </c>
      <c r="AC10" s="20">
        <v>0.48305508025312738</v>
      </c>
      <c r="AD10" s="20">
        <v>0.47072763344759577</v>
      </c>
      <c r="AF10" s="20">
        <v>0.64123380162471855</v>
      </c>
      <c r="AG10" s="20">
        <v>0.29194836061031693</v>
      </c>
      <c r="AH10" s="20">
        <v>0.48920025981859522</v>
      </c>
      <c r="AI10" s="20">
        <v>0.44537150439195899</v>
      </c>
      <c r="AJ10" s="20">
        <v>0.69415983646861801</v>
      </c>
      <c r="AK10" s="20">
        <v>0.46047590778838671</v>
      </c>
      <c r="AL10" s="20">
        <v>0.40610740824858071</v>
      </c>
      <c r="AM10" s="20">
        <v>0.43809078726695638</v>
      </c>
      <c r="AO10" s="20">
        <v>0.59985577600284057</v>
      </c>
      <c r="AP10" s="20">
        <v>0.18779817704261631</v>
      </c>
      <c r="AQ10" s="20">
        <v>0.46261220882510562</v>
      </c>
      <c r="AR10" s="20">
        <v>0.39015482691808678</v>
      </c>
      <c r="AS10" s="20">
        <v>0.68685838976323244</v>
      </c>
      <c r="AT10" s="20">
        <v>0.41316767154850292</v>
      </c>
      <c r="AU10" s="20">
        <v>0.51242220347599521</v>
      </c>
      <c r="AV10" s="20">
        <v>0.46283431270114023</v>
      </c>
      <c r="AW10" s="20">
        <v>0.54855831456559678</v>
      </c>
    </row>
    <row r="11" spans="2:51" ht="19" customHeight="1" x14ac:dyDescent="0.35">
      <c r="B11" s="22" t="s">
        <v>86</v>
      </c>
      <c r="C11" s="20">
        <v>0.1543861847187312</v>
      </c>
      <c r="D11" s="20">
        <v>0.13196585112395101</v>
      </c>
      <c r="E11" s="20">
        <v>0.17722510792070201</v>
      </c>
      <c r="G11" s="20">
        <v>0.16926153956713669</v>
      </c>
      <c r="H11" s="20">
        <v>0.1024154079749019</v>
      </c>
      <c r="I11" s="20">
        <v>0.1448182677175435</v>
      </c>
      <c r="J11" s="20">
        <v>0.16919839494262581</v>
      </c>
      <c r="K11" s="20">
        <v>0.16404021833742599</v>
      </c>
      <c r="L11" s="20">
        <v>0.17603439056849601</v>
      </c>
      <c r="N11" s="20">
        <v>0.1289687148108673</v>
      </c>
      <c r="O11" s="20">
        <v>0.17304639304370911</v>
      </c>
      <c r="P11" s="20">
        <v>0.10747932975288139</v>
      </c>
      <c r="Q11" s="20">
        <v>0.13960718743299</v>
      </c>
      <c r="R11" s="20">
        <v>0.187029409127389</v>
      </c>
      <c r="S11" s="20">
        <v>0.21216222549001421</v>
      </c>
      <c r="T11" s="20">
        <v>0.13140999460288319</v>
      </c>
      <c r="U11" s="20">
        <v>0.14601496401913441</v>
      </c>
      <c r="V11" s="20">
        <v>0.122391127258654</v>
      </c>
      <c r="W11" s="20">
        <v>0.17757935050981191</v>
      </c>
      <c r="X11" s="20">
        <v>0.13937453339644851</v>
      </c>
      <c r="Y11" s="20">
        <v>0.17108722439296459</v>
      </c>
      <c r="AA11" s="20">
        <v>0.13032485313121331</v>
      </c>
      <c r="AB11" s="20">
        <v>0.1811483361695867</v>
      </c>
      <c r="AC11" s="20">
        <v>0.11472179206409371</v>
      </c>
      <c r="AD11" s="20">
        <v>0.18853692347330289</v>
      </c>
      <c r="AF11" s="20">
        <v>0.12700386000593239</v>
      </c>
      <c r="AG11" s="20">
        <v>0.1385793563027532</v>
      </c>
      <c r="AH11" s="20">
        <v>0.18260966800395109</v>
      </c>
      <c r="AI11" s="20">
        <v>0.15727104475757769</v>
      </c>
      <c r="AJ11" s="20">
        <v>7.5154096084657729E-2</v>
      </c>
      <c r="AK11" s="20">
        <v>9.8726005568179426E-2</v>
      </c>
      <c r="AL11" s="20">
        <v>0.36507344986866691</v>
      </c>
      <c r="AM11" s="20">
        <v>0.23554930585815129</v>
      </c>
      <c r="AO11" s="20">
        <v>0.13064144077497439</v>
      </c>
      <c r="AP11" s="20">
        <v>0.14418397267296601</v>
      </c>
      <c r="AQ11" s="20">
        <v>0.15021113162635111</v>
      </c>
      <c r="AR11" s="20">
        <v>0.13765187489397371</v>
      </c>
      <c r="AS11" s="20">
        <v>9.4088075112427991E-2</v>
      </c>
      <c r="AT11" s="20">
        <v>0.15664129777788199</v>
      </c>
      <c r="AU11" s="20">
        <v>0.31664560999065222</v>
      </c>
      <c r="AV11" s="20">
        <v>0.30307088724162362</v>
      </c>
      <c r="AW11" s="20">
        <v>0.20625270931579079</v>
      </c>
    </row>
    <row r="13" spans="2:51" x14ac:dyDescent="0.35">
      <c r="B13" t="s">
        <v>163</v>
      </c>
    </row>
    <row r="14" spans="2:51" x14ac:dyDescent="0.35">
      <c r="B14" t="s">
        <v>9</v>
      </c>
    </row>
    <row r="16" spans="2:51" x14ac:dyDescent="0.35">
      <c r="B16"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AY17"/>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159</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32" customHeight="1" x14ac:dyDescent="0.35">
      <c r="B9" s="22" t="s">
        <v>160</v>
      </c>
      <c r="C9" s="20">
        <v>0.39715718254461152</v>
      </c>
      <c r="D9" s="20">
        <v>0.38801099644276538</v>
      </c>
      <c r="E9" s="20">
        <v>0.40434632267889192</v>
      </c>
      <c r="G9" s="20">
        <v>0.43421519803767811</v>
      </c>
      <c r="H9" s="20">
        <v>0.47939742161036419</v>
      </c>
      <c r="I9" s="20">
        <v>0.40365182423740981</v>
      </c>
      <c r="J9" s="20">
        <v>0.36348813627175902</v>
      </c>
      <c r="K9" s="20">
        <v>0.4223273599760905</v>
      </c>
      <c r="L9" s="20">
        <v>0.31058195622891938</v>
      </c>
      <c r="N9" s="20">
        <v>0.36819910903478981</v>
      </c>
      <c r="O9" s="20">
        <v>0.29707727839009068</v>
      </c>
      <c r="P9" s="20">
        <v>0.40853314585489309</v>
      </c>
      <c r="Q9" s="20">
        <v>0.3983275206237577</v>
      </c>
      <c r="R9" s="20">
        <v>0.44225946059595161</v>
      </c>
      <c r="S9" s="20">
        <v>0.37277031621124262</v>
      </c>
      <c r="T9" s="20">
        <v>0.39815128761948831</v>
      </c>
      <c r="U9" s="20">
        <v>0.38676109185040369</v>
      </c>
      <c r="V9" s="20">
        <v>0.44484265060369538</v>
      </c>
      <c r="W9" s="20">
        <v>0.35104765449372421</v>
      </c>
      <c r="X9" s="20">
        <v>0.41247179646433951</v>
      </c>
      <c r="Y9" s="20">
        <v>0.40767197115355591</v>
      </c>
      <c r="AA9" s="20">
        <v>0.43042231713246482</v>
      </c>
      <c r="AB9" s="20">
        <v>0.43744149412679789</v>
      </c>
      <c r="AC9" s="20">
        <v>0.34241188671152012</v>
      </c>
      <c r="AD9" s="20">
        <v>0.36797673370426442</v>
      </c>
      <c r="AF9" s="20">
        <v>0.28159588449887613</v>
      </c>
      <c r="AG9" s="20">
        <v>0.55535210924224854</v>
      </c>
      <c r="AH9" s="20">
        <v>0.3778333612156754</v>
      </c>
      <c r="AI9" s="20">
        <v>0.38612004252374788</v>
      </c>
      <c r="AJ9" s="20">
        <v>0.242561345246532</v>
      </c>
      <c r="AK9" s="20">
        <v>0.43233773277491261</v>
      </c>
      <c r="AL9" s="20">
        <v>0.25127861677413688</v>
      </c>
      <c r="AM9" s="20">
        <v>0.34368706127717558</v>
      </c>
      <c r="AO9" s="20">
        <v>0.3334503335929288</v>
      </c>
      <c r="AP9" s="20">
        <v>0.62814558999541537</v>
      </c>
      <c r="AQ9" s="20">
        <v>0.41573141288708448</v>
      </c>
      <c r="AR9" s="20">
        <v>0.44037570885195759</v>
      </c>
      <c r="AS9" s="20">
        <v>0.236678102130779</v>
      </c>
      <c r="AT9" s="20">
        <v>0.40009099973582579</v>
      </c>
      <c r="AU9" s="20">
        <v>0.23195495355712581</v>
      </c>
      <c r="AV9" s="20">
        <v>0.2742228055866221</v>
      </c>
      <c r="AW9" s="20">
        <v>0.33160668143844441</v>
      </c>
    </row>
    <row r="10" spans="2:51" ht="32" customHeight="1" x14ac:dyDescent="0.35">
      <c r="B10" s="22" t="s">
        <v>161</v>
      </c>
      <c r="C10" s="20">
        <v>0.19570718237303189</v>
      </c>
      <c r="D10" s="20">
        <v>0.23327664563002981</v>
      </c>
      <c r="E10" s="20">
        <v>0.15907865678083499</v>
      </c>
      <c r="G10" s="20">
        <v>0.24213111595472389</v>
      </c>
      <c r="H10" s="20">
        <v>0.1826171140642095</v>
      </c>
      <c r="I10" s="20">
        <v>0.21267644736468719</v>
      </c>
      <c r="J10" s="20">
        <v>0.19558033964954111</v>
      </c>
      <c r="K10" s="20">
        <v>0.15292964066844081</v>
      </c>
      <c r="L10" s="20">
        <v>0.1907501001264266</v>
      </c>
      <c r="N10" s="20">
        <v>0.18895480527788869</v>
      </c>
      <c r="O10" s="20">
        <v>0.19288710767124309</v>
      </c>
      <c r="P10" s="20">
        <v>0.17420476935515511</v>
      </c>
      <c r="Q10" s="20">
        <v>0.13291808078460121</v>
      </c>
      <c r="R10" s="20">
        <v>0.19349027976362049</v>
      </c>
      <c r="S10" s="20">
        <v>0.15217231899252689</v>
      </c>
      <c r="T10" s="20">
        <v>0.20521990238165619</v>
      </c>
      <c r="U10" s="20">
        <v>0.2469407595132585</v>
      </c>
      <c r="V10" s="20">
        <v>0.24614590901765299</v>
      </c>
      <c r="W10" s="20">
        <v>0.19629955358697609</v>
      </c>
      <c r="X10" s="20">
        <v>0.16523129450713539</v>
      </c>
      <c r="Y10" s="20">
        <v>0.1737856652433285</v>
      </c>
      <c r="AA10" s="20">
        <v>0.18363157610786229</v>
      </c>
      <c r="AB10" s="20">
        <v>0.18239715952077559</v>
      </c>
      <c r="AC10" s="20">
        <v>0.23040352159396371</v>
      </c>
      <c r="AD10" s="20">
        <v>0.19348597273507451</v>
      </c>
      <c r="AF10" s="20">
        <v>0.25269000062379732</v>
      </c>
      <c r="AG10" s="20">
        <v>0.14877976530332579</v>
      </c>
      <c r="AH10" s="20">
        <v>0.210850054449992</v>
      </c>
      <c r="AI10" s="20">
        <v>0.22017995428759299</v>
      </c>
      <c r="AJ10" s="20">
        <v>0.33504380926211658</v>
      </c>
      <c r="AK10" s="20">
        <v>0.1196983955232916</v>
      </c>
      <c r="AL10" s="20">
        <v>0.13853504985515319</v>
      </c>
      <c r="AM10" s="20">
        <v>0.1398214054764067</v>
      </c>
      <c r="AO10" s="20">
        <v>0.2334544552177398</v>
      </c>
      <c r="AP10" s="20">
        <v>0.1288771401290017</v>
      </c>
      <c r="AQ10" s="20">
        <v>0.22966585680519569</v>
      </c>
      <c r="AR10" s="20">
        <v>0.16579968816380111</v>
      </c>
      <c r="AS10" s="20">
        <v>0.29934194180606521</v>
      </c>
      <c r="AT10" s="20">
        <v>0.13488698517791259</v>
      </c>
      <c r="AU10" s="20">
        <v>9.4105184915143886E-2</v>
      </c>
      <c r="AV10" s="20">
        <v>0.13064567901452331</v>
      </c>
      <c r="AW10" s="20">
        <v>0.21579247271529631</v>
      </c>
    </row>
    <row r="11" spans="2:51" ht="46" customHeight="1" x14ac:dyDescent="0.35">
      <c r="B11" s="22" t="s">
        <v>162</v>
      </c>
      <c r="C11" s="20">
        <v>0.18741961411451841</v>
      </c>
      <c r="D11" s="20">
        <v>0.19777900303488599</v>
      </c>
      <c r="E11" s="20">
        <v>0.17831537201655451</v>
      </c>
      <c r="G11" s="20">
        <v>0.1215209819795918</v>
      </c>
      <c r="H11" s="20">
        <v>0.16674056502793419</v>
      </c>
      <c r="I11" s="20">
        <v>0.1380315055261645</v>
      </c>
      <c r="J11" s="20">
        <v>0.17116035723045869</v>
      </c>
      <c r="K11" s="20">
        <v>0.20181158315166631</v>
      </c>
      <c r="L11" s="20">
        <v>0.2913947681070842</v>
      </c>
      <c r="N11" s="20">
        <v>0.22794534419016479</v>
      </c>
      <c r="O11" s="20">
        <v>0.16452788850955841</v>
      </c>
      <c r="P11" s="20">
        <v>0.22361498679632999</v>
      </c>
      <c r="Q11" s="20">
        <v>0.23644635066945691</v>
      </c>
      <c r="R11" s="20">
        <v>0.14468128730252061</v>
      </c>
      <c r="S11" s="20">
        <v>0.1859200950958137</v>
      </c>
      <c r="T11" s="20">
        <v>0.15833005340913289</v>
      </c>
      <c r="U11" s="20">
        <v>0.15826846658184629</v>
      </c>
      <c r="V11" s="20">
        <v>0.15376954800757101</v>
      </c>
      <c r="W11" s="20">
        <v>0.22135696588288881</v>
      </c>
      <c r="X11" s="20">
        <v>0.1771538468702587</v>
      </c>
      <c r="Y11" s="20">
        <v>0.23042110893953091</v>
      </c>
      <c r="AA11" s="20">
        <v>0.21270979378602231</v>
      </c>
      <c r="AB11" s="20">
        <v>0.16128026759156699</v>
      </c>
      <c r="AC11" s="20">
        <v>0.19879932160873781</v>
      </c>
      <c r="AD11" s="20">
        <v>0.17750479315114659</v>
      </c>
      <c r="AF11" s="20">
        <v>0.29495049529489098</v>
      </c>
      <c r="AG11" s="20">
        <v>0.13872829290562119</v>
      </c>
      <c r="AH11" s="20">
        <v>0.17116286544291509</v>
      </c>
      <c r="AI11" s="20">
        <v>0.15842430337932761</v>
      </c>
      <c r="AJ11" s="20">
        <v>0.29494226274240321</v>
      </c>
      <c r="AK11" s="20">
        <v>0.19188505990308261</v>
      </c>
      <c r="AL11" s="20">
        <v>3.2564800735564378E-2</v>
      </c>
      <c r="AM11" s="20">
        <v>0.13541850057251509</v>
      </c>
      <c r="AO11" s="20">
        <v>0.27323686372911038</v>
      </c>
      <c r="AP11" s="20">
        <v>0.1009785614921761</v>
      </c>
      <c r="AQ11" s="20">
        <v>0.1380597156293632</v>
      </c>
      <c r="AR11" s="20">
        <v>0.15213185530172529</v>
      </c>
      <c r="AS11" s="20">
        <v>0.2713675301885119</v>
      </c>
      <c r="AT11" s="20">
        <v>0.20822280881950639</v>
      </c>
      <c r="AU11" s="20">
        <v>0.1695630107005931</v>
      </c>
      <c r="AV11" s="20">
        <v>0.1536828076003276</v>
      </c>
      <c r="AW11" s="20">
        <v>0.19501819740101589</v>
      </c>
    </row>
    <row r="12" spans="2:51" ht="19" customHeight="1" x14ac:dyDescent="0.35">
      <c r="B12" s="22" t="s">
        <v>86</v>
      </c>
      <c r="C12" s="20">
        <v>0.21971602096783821</v>
      </c>
      <c r="D12" s="20">
        <v>0.1809333548923186</v>
      </c>
      <c r="E12" s="20">
        <v>0.25825964852371852</v>
      </c>
      <c r="G12" s="20">
        <v>0.20213270402800629</v>
      </c>
      <c r="H12" s="20">
        <v>0.17124489929749209</v>
      </c>
      <c r="I12" s="20">
        <v>0.24564022287173851</v>
      </c>
      <c r="J12" s="20">
        <v>0.26977116684824132</v>
      </c>
      <c r="K12" s="20">
        <v>0.22293141620380261</v>
      </c>
      <c r="L12" s="20">
        <v>0.20727317553756969</v>
      </c>
      <c r="N12" s="20">
        <v>0.21490074149715679</v>
      </c>
      <c r="O12" s="20">
        <v>0.34550772542910768</v>
      </c>
      <c r="P12" s="20">
        <v>0.19364709799362151</v>
      </c>
      <c r="Q12" s="20">
        <v>0.2323080479221841</v>
      </c>
      <c r="R12" s="20">
        <v>0.21956897233790729</v>
      </c>
      <c r="S12" s="20">
        <v>0.28913726970041659</v>
      </c>
      <c r="T12" s="20">
        <v>0.2382987565897228</v>
      </c>
      <c r="U12" s="20">
        <v>0.2080296820544914</v>
      </c>
      <c r="V12" s="20">
        <v>0.1552418923710808</v>
      </c>
      <c r="W12" s="20">
        <v>0.23129582603641111</v>
      </c>
      <c r="X12" s="20">
        <v>0.24514306215826651</v>
      </c>
      <c r="Y12" s="20">
        <v>0.1881212546635847</v>
      </c>
      <c r="AA12" s="20">
        <v>0.1732363129736508</v>
      </c>
      <c r="AB12" s="20">
        <v>0.21888107876085941</v>
      </c>
      <c r="AC12" s="20">
        <v>0.22838527008577819</v>
      </c>
      <c r="AD12" s="20">
        <v>0.26103250040951448</v>
      </c>
      <c r="AF12" s="20">
        <v>0.17076361958243561</v>
      </c>
      <c r="AG12" s="20">
        <v>0.15713983254880459</v>
      </c>
      <c r="AH12" s="20">
        <v>0.24015371889141729</v>
      </c>
      <c r="AI12" s="20">
        <v>0.23527569980933169</v>
      </c>
      <c r="AJ12" s="20">
        <v>0.127452582748948</v>
      </c>
      <c r="AK12" s="20">
        <v>0.25607881179871322</v>
      </c>
      <c r="AL12" s="20">
        <v>0.57762153263514537</v>
      </c>
      <c r="AM12" s="20">
        <v>0.38107303267390258</v>
      </c>
      <c r="AO12" s="20">
        <v>0.15985834746022101</v>
      </c>
      <c r="AP12" s="20">
        <v>0.1419987083834067</v>
      </c>
      <c r="AQ12" s="20">
        <v>0.21654301467835649</v>
      </c>
      <c r="AR12" s="20">
        <v>0.2416927476825162</v>
      </c>
      <c r="AS12" s="20">
        <v>0.19261242587464389</v>
      </c>
      <c r="AT12" s="20">
        <v>0.25679920626675529</v>
      </c>
      <c r="AU12" s="20">
        <v>0.50437685082713712</v>
      </c>
      <c r="AV12" s="20">
        <v>0.44144870779852702</v>
      </c>
      <c r="AW12" s="20">
        <v>0.25758264844524348</v>
      </c>
    </row>
    <row r="14" spans="2:51" x14ac:dyDescent="0.35">
      <c r="B14" t="s">
        <v>163</v>
      </c>
    </row>
    <row r="15" spans="2:51" x14ac:dyDescent="0.35">
      <c r="B15" t="s">
        <v>9</v>
      </c>
    </row>
    <row r="17" spans="2:2" x14ac:dyDescent="0.35">
      <c r="B17"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21"/>
  <sheetViews>
    <sheetView showGridLines="0" workbookViewId="0"/>
  </sheetViews>
  <sheetFormatPr defaultRowHeight="14.5" x14ac:dyDescent="0.35"/>
  <cols>
    <col min="1" max="1" width="5" customWidth="1"/>
    <col min="2" max="2" width="25" customWidth="1"/>
    <col min="3" max="7" width="20" customWidth="1"/>
  </cols>
  <sheetData>
    <row r="2" spans="2:7" ht="40" customHeight="1" x14ac:dyDescent="0.35">
      <c r="D2" s="21" t="s">
        <v>164</v>
      </c>
    </row>
    <row r="6" spans="2:7" ht="50" customHeight="1" x14ac:dyDescent="0.35">
      <c r="C6" s="23" t="s">
        <v>165</v>
      </c>
      <c r="D6" s="23" t="s">
        <v>166</v>
      </c>
      <c r="E6" s="23" t="s">
        <v>167</v>
      </c>
      <c r="F6" s="23" t="s">
        <v>168</v>
      </c>
      <c r="G6" s="23" t="s">
        <v>169</v>
      </c>
    </row>
    <row r="7" spans="2:7" x14ac:dyDescent="0.35">
      <c r="B7" s="22" t="s">
        <v>79</v>
      </c>
      <c r="C7" s="20">
        <v>5.5468012963781517E-2</v>
      </c>
      <c r="D7" s="20">
        <v>0.1233426989109446</v>
      </c>
      <c r="E7" s="20">
        <v>0.11887162240978939</v>
      </c>
      <c r="F7" s="20">
        <v>9.3098775351420096E-2</v>
      </c>
      <c r="G7" s="20">
        <v>3.3982229508639758E-2</v>
      </c>
    </row>
    <row r="8" spans="2:7" x14ac:dyDescent="0.35">
      <c r="B8" s="22" t="s">
        <v>80</v>
      </c>
      <c r="C8" s="20">
        <v>7.1032026006409649E-2</v>
      </c>
      <c r="D8" s="20">
        <v>0.1017087049581907</v>
      </c>
      <c r="E8" s="20">
        <v>0.17567513192127621</v>
      </c>
      <c r="F8" s="20">
        <v>0.13791623129434311</v>
      </c>
      <c r="G8" s="20">
        <v>8.9642630720171146E-2</v>
      </c>
    </row>
    <row r="9" spans="2:7" x14ac:dyDescent="0.35">
      <c r="B9" s="22" t="s">
        <v>81</v>
      </c>
      <c r="C9" s="20">
        <v>9.1084584655143824E-2</v>
      </c>
      <c r="D9" s="20">
        <v>0.1000158070742935</v>
      </c>
      <c r="E9" s="20">
        <v>0.15777932645865</v>
      </c>
      <c r="F9" s="20">
        <v>0.13909761057018399</v>
      </c>
      <c r="G9" s="20">
        <v>0.1228283380743405</v>
      </c>
    </row>
    <row r="10" spans="2:7" x14ac:dyDescent="0.35">
      <c r="B10" s="22" t="s">
        <v>82</v>
      </c>
      <c r="C10" s="20">
        <v>0.26125005085840919</v>
      </c>
      <c r="D10" s="20">
        <v>0.1096473944096434</v>
      </c>
      <c r="E10" s="20">
        <v>0.22888796282995019</v>
      </c>
      <c r="F10" s="20">
        <v>0.20635077152833531</v>
      </c>
      <c r="G10" s="20">
        <v>0.32292115141220168</v>
      </c>
    </row>
    <row r="11" spans="2:7" x14ac:dyDescent="0.35">
      <c r="B11" s="22" t="s">
        <v>83</v>
      </c>
      <c r="C11" s="20">
        <v>9.0491897295274015E-2</v>
      </c>
      <c r="D11" s="20">
        <v>6.7961892331166063E-2</v>
      </c>
      <c r="E11" s="20">
        <v>6.213516448207506E-2</v>
      </c>
      <c r="F11" s="20">
        <v>9.8291030239605642E-2</v>
      </c>
      <c r="G11" s="20">
        <v>0.1015016610982809</v>
      </c>
    </row>
    <row r="12" spans="2:7" x14ac:dyDescent="0.35">
      <c r="B12" s="22" t="s">
        <v>84</v>
      </c>
      <c r="C12" s="20">
        <v>6.0866757095843597E-2</v>
      </c>
      <c r="D12" s="20">
        <v>7.3387059316151984E-2</v>
      </c>
      <c r="E12" s="20">
        <v>7.2149957654891003E-2</v>
      </c>
      <c r="F12" s="20">
        <v>8.1282888657747104E-2</v>
      </c>
      <c r="G12" s="20">
        <v>5.9014535195836382E-2</v>
      </c>
    </row>
    <row r="13" spans="2:7" x14ac:dyDescent="0.35">
      <c r="B13" s="22" t="s">
        <v>85</v>
      </c>
      <c r="C13" s="20">
        <v>0.23462767635107101</v>
      </c>
      <c r="D13" s="20">
        <v>0.39362894031581919</v>
      </c>
      <c r="E13" s="20">
        <v>0.1236137694636805</v>
      </c>
      <c r="F13" s="20">
        <v>0.14427942050922521</v>
      </c>
      <c r="G13" s="20">
        <v>0.12858330059094139</v>
      </c>
    </row>
    <row r="14" spans="2:7" x14ac:dyDescent="0.35">
      <c r="B14" s="22" t="s">
        <v>86</v>
      </c>
      <c r="C14" s="20">
        <v>0.1351789947740672</v>
      </c>
      <c r="D14" s="20">
        <v>3.0307502683790549E-2</v>
      </c>
      <c r="E14" s="20">
        <v>6.0887064779687687E-2</v>
      </c>
      <c r="F14" s="20">
        <v>9.9683271849139582E-2</v>
      </c>
      <c r="G14" s="20">
        <v>0.1415261533995881</v>
      </c>
    </row>
    <row r="17" spans="2:2" x14ac:dyDescent="0.35">
      <c r="B17" t="s">
        <v>163</v>
      </c>
    </row>
    <row r="18" spans="2:2" x14ac:dyDescent="0.35">
      <c r="B18" t="s">
        <v>9</v>
      </c>
    </row>
    <row r="21" spans="2:2" x14ac:dyDescent="0.35">
      <c r="B21" t="str">
        <f>HYPERLINK("#Contents!A1", "Return to Contents")</f>
        <v>Return to Contents</v>
      </c>
    </row>
  </sheetData>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78</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0.11887162240978939</v>
      </c>
      <c r="D9" s="20">
        <v>0.11580814577433809</v>
      </c>
      <c r="E9" s="20">
        <v>0.1217651501579379</v>
      </c>
      <c r="G9" s="20">
        <v>8.1824886538660449E-2</v>
      </c>
      <c r="H9" s="20">
        <v>0.13021851162966</v>
      </c>
      <c r="I9" s="20">
        <v>0.1441750284659053</v>
      </c>
      <c r="J9" s="20">
        <v>0.13142194435686069</v>
      </c>
      <c r="K9" s="20">
        <v>0.12597946390693729</v>
      </c>
      <c r="L9" s="20">
        <v>9.8859718989472031E-2</v>
      </c>
      <c r="N9" s="20">
        <v>7.6926644152036011E-2</v>
      </c>
      <c r="O9" s="20">
        <v>7.5715809250486044E-2</v>
      </c>
      <c r="P9" s="20">
        <v>8.2942177061588115E-2</v>
      </c>
      <c r="Q9" s="20">
        <v>0.10751341719835759</v>
      </c>
      <c r="R9" s="20">
        <v>0.23514399005519049</v>
      </c>
      <c r="S9" s="20">
        <v>0.1126336471090372</v>
      </c>
      <c r="T9" s="20">
        <v>0.12627572226602929</v>
      </c>
      <c r="U9" s="20">
        <v>9.1992710230745553E-2</v>
      </c>
      <c r="V9" s="20">
        <v>0.13387939604184251</v>
      </c>
      <c r="W9" s="20">
        <v>9.1264459933369207E-2</v>
      </c>
      <c r="X9" s="20">
        <v>9.9453961455306494E-2</v>
      </c>
      <c r="Y9" s="20">
        <v>0.1186072204122775</v>
      </c>
      <c r="AA9" s="20">
        <v>0.1461171883136283</v>
      </c>
      <c r="AB9" s="20">
        <v>0.12642976587727189</v>
      </c>
      <c r="AC9" s="20">
        <v>7.0887832814120671E-2</v>
      </c>
      <c r="AD9" s="20">
        <v>0.12463182376226301</v>
      </c>
      <c r="AF9" s="20">
        <v>5.6011533769162437E-2</v>
      </c>
      <c r="AG9" s="20">
        <v>0.24349962436496439</v>
      </c>
      <c r="AH9" s="20">
        <v>6.2092193442473569E-2</v>
      </c>
      <c r="AI9" s="20">
        <v>6.1954260828554868E-2</v>
      </c>
      <c r="AJ9" s="20">
        <v>4.2385969504279607E-2</v>
      </c>
      <c r="AK9" s="20">
        <v>8.5849914332816829E-2</v>
      </c>
      <c r="AL9" s="20">
        <v>8.1583364701145245E-2</v>
      </c>
      <c r="AM9" s="20">
        <v>5.1290429463299918E-2</v>
      </c>
      <c r="AO9" s="20">
        <v>5.6426769982417371E-2</v>
      </c>
      <c r="AP9" s="20">
        <v>0.32470433956876299</v>
      </c>
      <c r="AQ9" s="20">
        <v>8.6326923185170795E-2</v>
      </c>
      <c r="AR9" s="20">
        <v>6.1998289899675187E-2</v>
      </c>
      <c r="AS9" s="20">
        <v>3.1153689414265429E-2</v>
      </c>
      <c r="AT9" s="20">
        <v>7.3472066545137896E-2</v>
      </c>
      <c r="AU9" s="20">
        <v>3.1453642012460148E-2</v>
      </c>
      <c r="AV9" s="20">
        <v>1.9683880414543008E-2</v>
      </c>
      <c r="AW9" s="20">
        <v>6.0690996083289393E-2</v>
      </c>
    </row>
    <row r="10" spans="2:51" ht="19" customHeight="1" x14ac:dyDescent="0.35">
      <c r="B10" s="22" t="s">
        <v>80</v>
      </c>
      <c r="C10" s="20">
        <v>0.17567513192127621</v>
      </c>
      <c r="D10" s="20">
        <v>0.20640295012941601</v>
      </c>
      <c r="E10" s="20">
        <v>0.1465416175008076</v>
      </c>
      <c r="G10" s="20">
        <v>0.21372835767272699</v>
      </c>
      <c r="H10" s="20">
        <v>0.2138966263751059</v>
      </c>
      <c r="I10" s="20">
        <v>0.18840850662403849</v>
      </c>
      <c r="J10" s="20">
        <v>0.15500924985948619</v>
      </c>
      <c r="K10" s="20">
        <v>0.1484327982702239</v>
      </c>
      <c r="L10" s="20">
        <v>0.1440714669043098</v>
      </c>
      <c r="N10" s="20">
        <v>0.1509295601217894</v>
      </c>
      <c r="O10" s="20">
        <v>0.14487689520228331</v>
      </c>
      <c r="P10" s="20">
        <v>0.18937509221921989</v>
      </c>
      <c r="Q10" s="20">
        <v>0.1702736290142724</v>
      </c>
      <c r="R10" s="20">
        <v>0.2100882359814851</v>
      </c>
      <c r="S10" s="20">
        <v>0.20415044061669621</v>
      </c>
      <c r="T10" s="20">
        <v>0.15101274837929171</v>
      </c>
      <c r="U10" s="20">
        <v>0.17116442068029131</v>
      </c>
      <c r="V10" s="20">
        <v>0.22585584829204119</v>
      </c>
      <c r="W10" s="20">
        <v>0.117396507700231</v>
      </c>
      <c r="X10" s="20">
        <v>0.16685942923664171</v>
      </c>
      <c r="Y10" s="20">
        <v>0.1758494021158627</v>
      </c>
      <c r="AA10" s="20">
        <v>0.19727766517724521</v>
      </c>
      <c r="AB10" s="20">
        <v>0.1876779757169609</v>
      </c>
      <c r="AC10" s="20">
        <v>0.17248512198430749</v>
      </c>
      <c r="AD10" s="20">
        <v>0.14391920595900121</v>
      </c>
      <c r="AF10" s="20">
        <v>0.1258349945487065</v>
      </c>
      <c r="AG10" s="20">
        <v>0.27932772643438009</v>
      </c>
      <c r="AH10" s="20">
        <v>0.17341678930045251</v>
      </c>
      <c r="AI10" s="20">
        <v>0.15506152653777849</v>
      </c>
      <c r="AJ10" s="20">
        <v>5.5718073098461308E-2</v>
      </c>
      <c r="AK10" s="20">
        <v>0.23296422403343461</v>
      </c>
      <c r="AL10" s="20">
        <v>8.0251083294124614E-2</v>
      </c>
      <c r="AM10" s="20">
        <v>0.1263904287600269</v>
      </c>
      <c r="AO10" s="20">
        <v>0.13293333529470669</v>
      </c>
      <c r="AP10" s="20">
        <v>0.33364454434403529</v>
      </c>
      <c r="AQ10" s="20">
        <v>0.1373993866292394</v>
      </c>
      <c r="AR10" s="20">
        <v>0.2024483527516841</v>
      </c>
      <c r="AS10" s="20">
        <v>8.5414123135181208E-2</v>
      </c>
      <c r="AT10" s="20">
        <v>0.18034945176664341</v>
      </c>
      <c r="AU10" s="20">
        <v>6.1757561062321747E-2</v>
      </c>
      <c r="AV10" s="20">
        <v>9.4845523010511593E-2</v>
      </c>
      <c r="AW10" s="20">
        <v>0.11736938187689749</v>
      </c>
    </row>
    <row r="11" spans="2:51" ht="19" customHeight="1" x14ac:dyDescent="0.35">
      <c r="B11" s="22" t="s">
        <v>81</v>
      </c>
      <c r="C11" s="20">
        <v>0.15777932645865</v>
      </c>
      <c r="D11" s="20">
        <v>0.14048476592074291</v>
      </c>
      <c r="E11" s="20">
        <v>0.17561336755003679</v>
      </c>
      <c r="G11" s="20">
        <v>0.17894505010131151</v>
      </c>
      <c r="H11" s="20">
        <v>0.1777471139562409</v>
      </c>
      <c r="I11" s="20">
        <v>0.1504583594710853</v>
      </c>
      <c r="J11" s="20">
        <v>0.167502952445968</v>
      </c>
      <c r="K11" s="20">
        <v>0.14777091399438741</v>
      </c>
      <c r="L11" s="20">
        <v>0.1323140981243876</v>
      </c>
      <c r="N11" s="20">
        <v>0.18114192218097441</v>
      </c>
      <c r="O11" s="20">
        <v>0.1231621608922136</v>
      </c>
      <c r="P11" s="20">
        <v>9.4016467284266089E-2</v>
      </c>
      <c r="Q11" s="20">
        <v>0.1672738612740679</v>
      </c>
      <c r="R11" s="20">
        <v>0.12276420291021389</v>
      </c>
      <c r="S11" s="20">
        <v>0.1498871148974453</v>
      </c>
      <c r="T11" s="20">
        <v>0.18256360508287611</v>
      </c>
      <c r="U11" s="20">
        <v>0.20047581145221149</v>
      </c>
      <c r="V11" s="20">
        <v>0.14387991047983281</v>
      </c>
      <c r="W11" s="20">
        <v>0.15857637137953781</v>
      </c>
      <c r="X11" s="20">
        <v>0.19401529698250489</v>
      </c>
      <c r="Y11" s="20">
        <v>0.1534913552691472</v>
      </c>
      <c r="AA11" s="20">
        <v>0.16909245810517351</v>
      </c>
      <c r="AB11" s="20">
        <v>0.18169311309616651</v>
      </c>
      <c r="AC11" s="20">
        <v>0.13992591966872869</v>
      </c>
      <c r="AD11" s="20">
        <v>0.13751823573103711</v>
      </c>
      <c r="AF11" s="20">
        <v>0.13202964281960061</v>
      </c>
      <c r="AG11" s="20">
        <v>0.16992856939095069</v>
      </c>
      <c r="AH11" s="20">
        <v>0.22121630834958891</v>
      </c>
      <c r="AI11" s="20">
        <v>0.24171131142461469</v>
      </c>
      <c r="AJ11" s="20">
        <v>9.0344388041440418E-2</v>
      </c>
      <c r="AK11" s="20">
        <v>0.1391424682425533</v>
      </c>
      <c r="AL11" s="20">
        <v>8.2514118996788802E-2</v>
      </c>
      <c r="AM11" s="20">
        <v>0.16889955250174779</v>
      </c>
      <c r="AO11" s="20">
        <v>0.1363353115016219</v>
      </c>
      <c r="AP11" s="20">
        <v>0.15297383221770969</v>
      </c>
      <c r="AQ11" s="20">
        <v>0.26804547082463448</v>
      </c>
      <c r="AR11" s="20">
        <v>0.22613407546178699</v>
      </c>
      <c r="AS11" s="20">
        <v>0.1117263392779549</v>
      </c>
      <c r="AT11" s="20">
        <v>0.1894195111137888</v>
      </c>
      <c r="AU11" s="20">
        <v>0.13421243051502221</v>
      </c>
      <c r="AV11" s="20">
        <v>0.16222315801346909</v>
      </c>
      <c r="AW11" s="20">
        <v>0.14404179269859599</v>
      </c>
    </row>
    <row r="12" spans="2:51" ht="19" customHeight="1" x14ac:dyDescent="0.35">
      <c r="B12" s="22" t="s">
        <v>82</v>
      </c>
      <c r="C12" s="20">
        <v>0.22888796282995019</v>
      </c>
      <c r="D12" s="20">
        <v>0.21113162739447461</v>
      </c>
      <c r="E12" s="20">
        <v>0.24606651438204741</v>
      </c>
      <c r="G12" s="20">
        <v>0.24110139900230609</v>
      </c>
      <c r="H12" s="20">
        <v>0.23911898819083149</v>
      </c>
      <c r="I12" s="20">
        <v>0.248766131095468</v>
      </c>
      <c r="J12" s="20">
        <v>0.19932563832152331</v>
      </c>
      <c r="K12" s="20">
        <v>0.19200887579836509</v>
      </c>
      <c r="L12" s="20">
        <v>0.2451154471316854</v>
      </c>
      <c r="N12" s="20">
        <v>0.27617527387834939</v>
      </c>
      <c r="O12" s="20">
        <v>0.28720900908682961</v>
      </c>
      <c r="P12" s="20">
        <v>0.26404020093001762</v>
      </c>
      <c r="Q12" s="20">
        <v>0.19402355318910591</v>
      </c>
      <c r="R12" s="20">
        <v>0.18138464030933429</v>
      </c>
      <c r="S12" s="20">
        <v>0.22868924200217569</v>
      </c>
      <c r="T12" s="20">
        <v>0.23946326108705049</v>
      </c>
      <c r="U12" s="20">
        <v>0.23011121869393039</v>
      </c>
      <c r="V12" s="20">
        <v>0.20885998237233519</v>
      </c>
      <c r="W12" s="20">
        <v>0.23951186855169571</v>
      </c>
      <c r="X12" s="20">
        <v>0.24971627293307899</v>
      </c>
      <c r="Y12" s="20">
        <v>0.20413894884251549</v>
      </c>
      <c r="AA12" s="20">
        <v>0.1967567343943098</v>
      </c>
      <c r="AB12" s="20">
        <v>0.21841094289942581</v>
      </c>
      <c r="AC12" s="20">
        <v>0.27435947049225468</v>
      </c>
      <c r="AD12" s="20">
        <v>0.2313022601392456</v>
      </c>
      <c r="AF12" s="20">
        <v>0.26500453961920251</v>
      </c>
      <c r="AG12" s="20">
        <v>0.1704333780990647</v>
      </c>
      <c r="AH12" s="20">
        <v>0.25196305805662378</v>
      </c>
      <c r="AI12" s="20">
        <v>0.28808086533017169</v>
      </c>
      <c r="AJ12" s="20">
        <v>0.20723540423548059</v>
      </c>
      <c r="AK12" s="20">
        <v>0.29118388636797782</v>
      </c>
      <c r="AL12" s="20">
        <v>0.19013084527183929</v>
      </c>
      <c r="AM12" s="20">
        <v>0.28414593773285951</v>
      </c>
      <c r="AO12" s="20">
        <v>0.2963674124178079</v>
      </c>
      <c r="AP12" s="20">
        <v>0.13046564141760339</v>
      </c>
      <c r="AQ12" s="20">
        <v>0.27003103471837769</v>
      </c>
      <c r="AR12" s="20">
        <v>0.23573407612042721</v>
      </c>
      <c r="AS12" s="20">
        <v>0.2224541497175215</v>
      </c>
      <c r="AT12" s="20">
        <v>0.33542983805030829</v>
      </c>
      <c r="AU12" s="20">
        <v>0.23555913727044919</v>
      </c>
      <c r="AV12" s="20">
        <v>0.34948972565169828</v>
      </c>
      <c r="AW12" s="20">
        <v>0.21389572351111019</v>
      </c>
    </row>
    <row r="13" spans="2:51" ht="19" customHeight="1" x14ac:dyDescent="0.35">
      <c r="B13" s="22" t="s">
        <v>83</v>
      </c>
      <c r="C13" s="20">
        <v>6.213516448207506E-2</v>
      </c>
      <c r="D13" s="20">
        <v>6.9865677185895869E-2</v>
      </c>
      <c r="E13" s="20">
        <v>5.4906171922030469E-2</v>
      </c>
      <c r="G13" s="20">
        <v>8.1877040489892999E-2</v>
      </c>
      <c r="H13" s="20">
        <v>6.1824155728645518E-2</v>
      </c>
      <c r="I13" s="20">
        <v>6.4005643497179548E-2</v>
      </c>
      <c r="J13" s="20">
        <v>5.0386710161729173E-2</v>
      </c>
      <c r="K13" s="20">
        <v>6.0149801069190899E-2</v>
      </c>
      <c r="L13" s="20">
        <v>5.8576194696146132E-2</v>
      </c>
      <c r="N13" s="20">
        <v>4.846448473566202E-2</v>
      </c>
      <c r="O13" s="20">
        <v>0.12054004230199999</v>
      </c>
      <c r="P13" s="20">
        <v>5.834568144962813E-2</v>
      </c>
      <c r="Q13" s="20">
        <v>0.12363886063871771</v>
      </c>
      <c r="R13" s="20">
        <v>5.1025883086760739E-2</v>
      </c>
      <c r="S13" s="20">
        <v>6.8843571332229778E-2</v>
      </c>
      <c r="T13" s="20">
        <v>5.5554934902223962E-2</v>
      </c>
      <c r="U13" s="20">
        <v>2.6777039161589099E-2</v>
      </c>
      <c r="V13" s="20">
        <v>4.7311635667721147E-2</v>
      </c>
      <c r="W13" s="20">
        <v>8.3090993945835134E-2</v>
      </c>
      <c r="X13" s="20">
        <v>6.6789493204100922E-2</v>
      </c>
      <c r="Y13" s="20">
        <v>6.764458475834402E-2</v>
      </c>
      <c r="AA13" s="20">
        <v>5.9841814161063017E-2</v>
      </c>
      <c r="AB13" s="20">
        <v>6.0128591933329978E-2</v>
      </c>
      <c r="AC13" s="20">
        <v>6.1799887156210397E-2</v>
      </c>
      <c r="AD13" s="20">
        <v>6.6321727773979045E-2</v>
      </c>
      <c r="AF13" s="20">
        <v>6.2956575821396188E-2</v>
      </c>
      <c r="AG13" s="20">
        <v>4.1182273186529547E-2</v>
      </c>
      <c r="AH13" s="20">
        <v>9.6513102086793187E-2</v>
      </c>
      <c r="AI13" s="20">
        <v>5.3310163428614027E-2</v>
      </c>
      <c r="AJ13" s="20">
        <v>9.008932728473433E-2</v>
      </c>
      <c r="AK13" s="20">
        <v>3.5800762193206569E-2</v>
      </c>
      <c r="AL13" s="20">
        <v>0</v>
      </c>
      <c r="AM13" s="20">
        <v>7.8922787340750478E-2</v>
      </c>
      <c r="AO13" s="20">
        <v>7.1688266012335536E-2</v>
      </c>
      <c r="AP13" s="20">
        <v>2.405623742975661E-2</v>
      </c>
      <c r="AQ13" s="20">
        <v>7.7217438925543808E-2</v>
      </c>
      <c r="AR13" s="20">
        <v>6.2838437760609336E-2</v>
      </c>
      <c r="AS13" s="20">
        <v>8.7126448062511339E-2</v>
      </c>
      <c r="AT13" s="20">
        <v>4.674060943664636E-2</v>
      </c>
      <c r="AU13" s="20">
        <v>8.3321862477763436E-2</v>
      </c>
      <c r="AV13" s="20">
        <v>5.6752932643312277E-2</v>
      </c>
      <c r="AW13" s="20">
        <v>9.6506583224838155E-2</v>
      </c>
    </row>
    <row r="14" spans="2:51" ht="19" customHeight="1" x14ac:dyDescent="0.35">
      <c r="B14" s="22" t="s">
        <v>84</v>
      </c>
      <c r="C14" s="20">
        <v>7.2149957654891003E-2</v>
      </c>
      <c r="D14" s="20">
        <v>7.3736730622482066E-2</v>
      </c>
      <c r="E14" s="20">
        <v>7.0097123086196089E-2</v>
      </c>
      <c r="G14" s="20">
        <v>5.025501005230442E-2</v>
      </c>
      <c r="H14" s="20">
        <v>5.1927203009993823E-2</v>
      </c>
      <c r="I14" s="20">
        <v>5.0284469923443979E-2</v>
      </c>
      <c r="J14" s="20">
        <v>8.5720085649444167E-2</v>
      </c>
      <c r="K14" s="20">
        <v>8.4901207046770066E-2</v>
      </c>
      <c r="L14" s="20">
        <v>0.1012799081930936</v>
      </c>
      <c r="N14" s="20">
        <v>6.0159131954679639E-2</v>
      </c>
      <c r="O14" s="20">
        <v>6.1691675263762048E-2</v>
      </c>
      <c r="P14" s="20">
        <v>4.8953220800871583E-2</v>
      </c>
      <c r="Q14" s="20">
        <v>7.3983339889251404E-2</v>
      </c>
      <c r="R14" s="20">
        <v>8.1249630379005122E-2</v>
      </c>
      <c r="S14" s="20">
        <v>8.440803975549134E-2</v>
      </c>
      <c r="T14" s="20">
        <v>7.0235669020056193E-2</v>
      </c>
      <c r="U14" s="20">
        <v>8.0028540802857734E-2</v>
      </c>
      <c r="V14" s="20">
        <v>5.0347442198728283E-2</v>
      </c>
      <c r="W14" s="20">
        <v>0.1068517559516781</v>
      </c>
      <c r="X14" s="20">
        <v>5.4295977919948051E-2</v>
      </c>
      <c r="Y14" s="20">
        <v>7.1013760699451631E-2</v>
      </c>
      <c r="AA14" s="20">
        <v>8.1700975704715781E-2</v>
      </c>
      <c r="AB14" s="20">
        <v>5.7766468653672791E-2</v>
      </c>
      <c r="AC14" s="20">
        <v>7.0483166846847953E-2</v>
      </c>
      <c r="AD14" s="20">
        <v>7.7563426869502378E-2</v>
      </c>
      <c r="AF14" s="20">
        <v>0.1151483479332539</v>
      </c>
      <c r="AG14" s="20">
        <v>3.7416564587536928E-2</v>
      </c>
      <c r="AH14" s="20">
        <v>3.9775382943641448E-2</v>
      </c>
      <c r="AI14" s="20">
        <v>3.4919908121030442E-2</v>
      </c>
      <c r="AJ14" s="20">
        <v>0.14957013547217321</v>
      </c>
      <c r="AK14" s="20">
        <v>1.7928689644418992E-2</v>
      </c>
      <c r="AL14" s="20">
        <v>5.6856908391405343E-2</v>
      </c>
      <c r="AM14" s="20">
        <v>7.3938500902934925E-2</v>
      </c>
      <c r="AO14" s="20">
        <v>0.1144430314939815</v>
      </c>
      <c r="AP14" s="20">
        <v>1.398781418638232E-2</v>
      </c>
      <c r="AQ14" s="20">
        <v>4.1359169103395578E-2</v>
      </c>
      <c r="AR14" s="20">
        <v>3.5121804020501073E-2</v>
      </c>
      <c r="AS14" s="20">
        <v>0.1369799235074754</v>
      </c>
      <c r="AT14" s="20">
        <v>4.4298309478255013E-2</v>
      </c>
      <c r="AU14" s="20">
        <v>0.1038701446696144</v>
      </c>
      <c r="AV14" s="20">
        <v>6.532345548894572E-2</v>
      </c>
      <c r="AW14" s="20">
        <v>7.4077320920328829E-2</v>
      </c>
    </row>
    <row r="15" spans="2:51" ht="19" customHeight="1" x14ac:dyDescent="0.35">
      <c r="B15" s="22" t="s">
        <v>85</v>
      </c>
      <c r="C15" s="20">
        <v>0.1236137694636805</v>
      </c>
      <c r="D15" s="20">
        <v>0.1450512698647422</v>
      </c>
      <c r="E15" s="20">
        <v>0.10329444040893949</v>
      </c>
      <c r="G15" s="20">
        <v>5.549429091833679E-2</v>
      </c>
      <c r="H15" s="20">
        <v>7.5609656612874929E-2</v>
      </c>
      <c r="I15" s="20">
        <v>7.7228004167384554E-2</v>
      </c>
      <c r="J15" s="20">
        <v>0.17647930425344391</v>
      </c>
      <c r="K15" s="20">
        <v>0.18398128070316369</v>
      </c>
      <c r="L15" s="20">
        <v>0.16204134329897921</v>
      </c>
      <c r="N15" s="20">
        <v>0.14750725934085521</v>
      </c>
      <c r="O15" s="20">
        <v>0.10699159454010029</v>
      </c>
      <c r="P15" s="20">
        <v>0.16611929479281201</v>
      </c>
      <c r="Q15" s="20">
        <v>7.1470939664863009E-2</v>
      </c>
      <c r="R15" s="20">
        <v>9.5669731728984631E-2</v>
      </c>
      <c r="S15" s="20">
        <v>8.2304673175187026E-2</v>
      </c>
      <c r="T15" s="20">
        <v>0.1128966300589784</v>
      </c>
      <c r="U15" s="20">
        <v>0.12887339909820769</v>
      </c>
      <c r="V15" s="20">
        <v>0.1241736344393783</v>
      </c>
      <c r="W15" s="20">
        <v>0.14652770963049139</v>
      </c>
      <c r="X15" s="20">
        <v>0.10654405596710879</v>
      </c>
      <c r="Y15" s="20">
        <v>0.15998959355999509</v>
      </c>
      <c r="AA15" s="20">
        <v>0.1138218413591974</v>
      </c>
      <c r="AB15" s="20">
        <v>0.10912186513643971</v>
      </c>
      <c r="AC15" s="20">
        <v>0.1412887346750821</v>
      </c>
      <c r="AD15" s="20">
        <v>0.13460793265578511</v>
      </c>
      <c r="AF15" s="20">
        <v>0.2133228546160332</v>
      </c>
      <c r="AG15" s="20">
        <v>2.5926543384583191E-2</v>
      </c>
      <c r="AH15" s="20">
        <v>7.413121045108105E-2</v>
      </c>
      <c r="AI15" s="20">
        <v>8.5729516908062742E-2</v>
      </c>
      <c r="AJ15" s="20">
        <v>0.33036709106431528</v>
      </c>
      <c r="AK15" s="20">
        <v>0.1397393007328257</v>
      </c>
      <c r="AL15" s="20">
        <v>0.1096258253192815</v>
      </c>
      <c r="AM15" s="20">
        <v>0.10423894900720899</v>
      </c>
      <c r="AO15" s="20">
        <v>0.15950061855130851</v>
      </c>
      <c r="AP15" s="20">
        <v>6.6495740409604036E-3</v>
      </c>
      <c r="AQ15" s="20">
        <v>4.5841647232082998E-2</v>
      </c>
      <c r="AR15" s="20">
        <v>8.2083121934455314E-2</v>
      </c>
      <c r="AS15" s="20">
        <v>0.28216157169229222</v>
      </c>
      <c r="AT15" s="20">
        <v>9.649954456602991E-2</v>
      </c>
      <c r="AU15" s="20">
        <v>0.1218045157284411</v>
      </c>
      <c r="AV15" s="20">
        <v>7.1371888585987114E-2</v>
      </c>
      <c r="AW15" s="20">
        <v>0.2284587876176</v>
      </c>
    </row>
    <row r="16" spans="2:51" ht="19" customHeight="1" x14ac:dyDescent="0.35">
      <c r="B16" s="22" t="s">
        <v>86</v>
      </c>
      <c r="C16" s="20">
        <v>6.0887064779687687E-2</v>
      </c>
      <c r="D16" s="20">
        <v>3.7518833107908177E-2</v>
      </c>
      <c r="E16" s="20">
        <v>8.1715614992004124E-2</v>
      </c>
      <c r="G16" s="20">
        <v>9.6773965224460801E-2</v>
      </c>
      <c r="H16" s="20">
        <v>4.9657744496647407E-2</v>
      </c>
      <c r="I16" s="20">
        <v>7.6673856755494915E-2</v>
      </c>
      <c r="J16" s="20">
        <v>3.4154114951544537E-2</v>
      </c>
      <c r="K16" s="20">
        <v>5.6775659210961671E-2</v>
      </c>
      <c r="L16" s="20">
        <v>5.7741822661926262E-2</v>
      </c>
      <c r="N16" s="20">
        <v>5.8695723635653951E-2</v>
      </c>
      <c r="O16" s="20">
        <v>7.9812813462325133E-2</v>
      </c>
      <c r="P16" s="20">
        <v>9.6207865461596598E-2</v>
      </c>
      <c r="Q16" s="20">
        <v>9.1822399131364182E-2</v>
      </c>
      <c r="R16" s="20">
        <v>2.2673685549025529E-2</v>
      </c>
      <c r="S16" s="20">
        <v>6.9083271111737218E-2</v>
      </c>
      <c r="T16" s="20">
        <v>6.1997429203493923E-2</v>
      </c>
      <c r="U16" s="20">
        <v>7.0576859880166556E-2</v>
      </c>
      <c r="V16" s="20">
        <v>6.5692150508120592E-2</v>
      </c>
      <c r="W16" s="20">
        <v>5.6780332907161647E-2</v>
      </c>
      <c r="X16" s="20">
        <v>6.2325512301310157E-2</v>
      </c>
      <c r="Y16" s="20">
        <v>4.9265134342406439E-2</v>
      </c>
      <c r="AA16" s="20">
        <v>3.539132278466707E-2</v>
      </c>
      <c r="AB16" s="20">
        <v>5.877127668673239E-2</v>
      </c>
      <c r="AC16" s="20">
        <v>6.876986636244789E-2</v>
      </c>
      <c r="AD16" s="20">
        <v>8.413538710918661E-2</v>
      </c>
      <c r="AF16" s="20">
        <v>2.969151087264477E-2</v>
      </c>
      <c r="AG16" s="20">
        <v>3.2285320551990543E-2</v>
      </c>
      <c r="AH16" s="20">
        <v>8.0891955369345389E-2</v>
      </c>
      <c r="AI16" s="20">
        <v>7.9232447421173136E-2</v>
      </c>
      <c r="AJ16" s="20">
        <v>3.4289611299115272E-2</v>
      </c>
      <c r="AK16" s="20">
        <v>5.7390754452765987E-2</v>
      </c>
      <c r="AL16" s="20">
        <v>0.39903785402541508</v>
      </c>
      <c r="AM16" s="20">
        <v>0.1121734142911716</v>
      </c>
      <c r="AO16" s="20">
        <v>3.2305254745820612E-2</v>
      </c>
      <c r="AP16" s="20">
        <v>1.3518016794789331E-2</v>
      </c>
      <c r="AQ16" s="20">
        <v>7.3778929381555128E-2</v>
      </c>
      <c r="AR16" s="20">
        <v>9.3641842050860985E-2</v>
      </c>
      <c r="AS16" s="20">
        <v>4.2983755192797922E-2</v>
      </c>
      <c r="AT16" s="20">
        <v>3.3790669043190308E-2</v>
      </c>
      <c r="AU16" s="20">
        <v>0.2280207062639277</v>
      </c>
      <c r="AV16" s="20">
        <v>0.18030943619153289</v>
      </c>
      <c r="AW16" s="20">
        <v>6.4959414067340071E-2</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87</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9.3098775351420096E-2</v>
      </c>
      <c r="D9" s="20">
        <v>9.4186257579506452E-2</v>
      </c>
      <c r="E9" s="20">
        <v>9.2554096591580801E-2</v>
      </c>
      <c r="G9" s="20">
        <v>3.2694786716401719E-2</v>
      </c>
      <c r="H9" s="20">
        <v>9.5753231823332993E-2</v>
      </c>
      <c r="I9" s="20">
        <v>7.9754756713908595E-2</v>
      </c>
      <c r="J9" s="20">
        <v>6.825693176632304E-2</v>
      </c>
      <c r="K9" s="20">
        <v>9.662439835067653E-2</v>
      </c>
      <c r="L9" s="20">
        <v>0.15954103157300589</v>
      </c>
      <c r="N9" s="20">
        <v>6.7363599932870902E-2</v>
      </c>
      <c r="O9" s="20">
        <v>2.7184882361200029E-2</v>
      </c>
      <c r="P9" s="20">
        <v>7.0034501588418271E-2</v>
      </c>
      <c r="Q9" s="20">
        <v>5.6563402198244087E-2</v>
      </c>
      <c r="R9" s="20">
        <v>9.4343012991862346E-2</v>
      </c>
      <c r="S9" s="20">
        <v>0.12589554938861891</v>
      </c>
      <c r="T9" s="20">
        <v>6.6716090802775602E-2</v>
      </c>
      <c r="U9" s="20">
        <v>0.1171665823486661</v>
      </c>
      <c r="V9" s="20">
        <v>8.2403438843878449E-2</v>
      </c>
      <c r="W9" s="20">
        <v>0.11293747381462629</v>
      </c>
      <c r="X9" s="20">
        <v>0.1086425320115626</v>
      </c>
      <c r="Y9" s="20">
        <v>0.1102123245078208</v>
      </c>
      <c r="AA9" s="20">
        <v>0.13432081990054701</v>
      </c>
      <c r="AB9" s="20">
        <v>8.1678228374670828E-2</v>
      </c>
      <c r="AC9" s="20">
        <v>9.4085273524607146E-2</v>
      </c>
      <c r="AD9" s="20">
        <v>5.9032176114057013E-2</v>
      </c>
      <c r="AF9" s="20">
        <v>0.31909023176749107</v>
      </c>
      <c r="AG9" s="20">
        <v>5.4296714367721113E-2</v>
      </c>
      <c r="AH9" s="20">
        <v>8.4491960666458754E-2</v>
      </c>
      <c r="AI9" s="20">
        <v>3.2772262040258272E-2</v>
      </c>
      <c r="AJ9" s="20">
        <v>3.8740088598472062E-2</v>
      </c>
      <c r="AK9" s="20">
        <v>1.892835932452128E-2</v>
      </c>
      <c r="AL9" s="20">
        <v>0</v>
      </c>
      <c r="AM9" s="20">
        <v>4.2355073535300471E-2</v>
      </c>
      <c r="AO9" s="20">
        <v>0.37193805488640908</v>
      </c>
      <c r="AP9" s="20">
        <v>4.1874481231945718E-2</v>
      </c>
      <c r="AQ9" s="20">
        <v>1.8880598509140541E-2</v>
      </c>
      <c r="AR9" s="20">
        <v>3.7057052826087233E-2</v>
      </c>
      <c r="AS9" s="20">
        <v>7.0438056077500602E-2</v>
      </c>
      <c r="AT9" s="20">
        <v>1.6199266903052699E-2</v>
      </c>
      <c r="AU9" s="20">
        <v>1.0311471496756911E-2</v>
      </c>
      <c r="AV9" s="20">
        <v>2.0501716115730331E-2</v>
      </c>
      <c r="AW9" s="20">
        <v>3.108993254003499E-2</v>
      </c>
    </row>
    <row r="10" spans="2:51" ht="19" customHeight="1" x14ac:dyDescent="0.35">
      <c r="B10" s="22" t="s">
        <v>80</v>
      </c>
      <c r="C10" s="20">
        <v>0.13791623129434311</v>
      </c>
      <c r="D10" s="20">
        <v>0.15519336272393711</v>
      </c>
      <c r="E10" s="20">
        <v>0.1217546350643193</v>
      </c>
      <c r="G10" s="20">
        <v>9.4185789474239015E-2</v>
      </c>
      <c r="H10" s="20">
        <v>9.1569890764546052E-2</v>
      </c>
      <c r="I10" s="20">
        <v>0.10834926503471989</v>
      </c>
      <c r="J10" s="20">
        <v>0.12128999244556909</v>
      </c>
      <c r="K10" s="20">
        <v>0.16742992886373351</v>
      </c>
      <c r="L10" s="20">
        <v>0.2220789489979374</v>
      </c>
      <c r="N10" s="20">
        <v>0.11969083258646659</v>
      </c>
      <c r="O10" s="20">
        <v>6.3347705335690729E-2</v>
      </c>
      <c r="P10" s="20">
        <v>0.1098521637056537</v>
      </c>
      <c r="Q10" s="20">
        <v>0.20798605204630671</v>
      </c>
      <c r="R10" s="20">
        <v>0.1396857440936782</v>
      </c>
      <c r="S10" s="20">
        <v>0.13259021354728739</v>
      </c>
      <c r="T10" s="20">
        <v>0.1021833871802577</v>
      </c>
      <c r="U10" s="20">
        <v>0.15019350417554919</v>
      </c>
      <c r="V10" s="20">
        <v>0.19246208162658029</v>
      </c>
      <c r="W10" s="20">
        <v>0.1205554336700172</v>
      </c>
      <c r="X10" s="20">
        <v>0.1022394140061243</v>
      </c>
      <c r="Y10" s="20">
        <v>0.1555278312928346</v>
      </c>
      <c r="AA10" s="20">
        <v>0.16817126957261999</v>
      </c>
      <c r="AB10" s="20">
        <v>0.1208630279230659</v>
      </c>
      <c r="AC10" s="20">
        <v>0.12576290868134679</v>
      </c>
      <c r="AD10" s="20">
        <v>0.13352911819887109</v>
      </c>
      <c r="AF10" s="20">
        <v>0.28955480566663683</v>
      </c>
      <c r="AG10" s="20">
        <v>0.1157143545015126</v>
      </c>
      <c r="AH10" s="20">
        <v>9.7117689193918499E-2</v>
      </c>
      <c r="AI10" s="20">
        <v>7.5123295127580925E-2</v>
      </c>
      <c r="AJ10" s="20">
        <v>0.19946647081328719</v>
      </c>
      <c r="AK10" s="20">
        <v>0.1230390094809706</v>
      </c>
      <c r="AL10" s="20">
        <v>0</v>
      </c>
      <c r="AM10" s="20">
        <v>5.2115984955910397E-2</v>
      </c>
      <c r="AO10" s="20">
        <v>0.29795904112978833</v>
      </c>
      <c r="AP10" s="20">
        <v>8.3895614316425893E-2</v>
      </c>
      <c r="AQ10" s="20">
        <v>0.1439722315938807</v>
      </c>
      <c r="AR10" s="20">
        <v>5.8813915279148317E-2</v>
      </c>
      <c r="AS10" s="20">
        <v>0.17918826094712551</v>
      </c>
      <c r="AT10" s="20">
        <v>8.627326378959943E-2</v>
      </c>
      <c r="AU10" s="20">
        <v>1.8590533022249271E-2</v>
      </c>
      <c r="AV10" s="20">
        <v>0.10337327291863201</v>
      </c>
      <c r="AW10" s="20">
        <v>7.4317780057640059E-2</v>
      </c>
    </row>
    <row r="11" spans="2:51" ht="19" customHeight="1" x14ac:dyDescent="0.35">
      <c r="B11" s="22" t="s">
        <v>81</v>
      </c>
      <c r="C11" s="20">
        <v>0.13909761057018399</v>
      </c>
      <c r="D11" s="20">
        <v>0.14738836868024199</v>
      </c>
      <c r="E11" s="20">
        <v>0.1317503607449054</v>
      </c>
      <c r="G11" s="20">
        <v>9.7532450827507028E-2</v>
      </c>
      <c r="H11" s="20">
        <v>0.1228121921011633</v>
      </c>
      <c r="I11" s="20">
        <v>0.1598051771684795</v>
      </c>
      <c r="J11" s="20">
        <v>0.16807432523826349</v>
      </c>
      <c r="K11" s="20">
        <v>0.11539658916943669</v>
      </c>
      <c r="L11" s="20">
        <v>0.15581916663281881</v>
      </c>
      <c r="N11" s="20">
        <v>0.15960292493414799</v>
      </c>
      <c r="O11" s="20">
        <v>0.1267613852251763</v>
      </c>
      <c r="P11" s="20">
        <v>7.396569329745474E-2</v>
      </c>
      <c r="Q11" s="20">
        <v>0.11137524656044</v>
      </c>
      <c r="R11" s="20">
        <v>0.13354954077262149</v>
      </c>
      <c r="S11" s="20">
        <v>0.12804668053872501</v>
      </c>
      <c r="T11" s="20">
        <v>0.16341457560127229</v>
      </c>
      <c r="U11" s="20">
        <v>0.15236862474448901</v>
      </c>
      <c r="V11" s="20">
        <v>0.15426289936342211</v>
      </c>
      <c r="W11" s="20">
        <v>0.1502464869517752</v>
      </c>
      <c r="X11" s="20">
        <v>0.11242605154317679</v>
      </c>
      <c r="Y11" s="20">
        <v>0.13974040765761159</v>
      </c>
      <c r="AA11" s="20">
        <v>0.14464580992097431</v>
      </c>
      <c r="AB11" s="20">
        <v>0.12686470329411309</v>
      </c>
      <c r="AC11" s="20">
        <v>0.13924165358350521</v>
      </c>
      <c r="AD11" s="20">
        <v>0.1453665567875273</v>
      </c>
      <c r="AF11" s="20">
        <v>0.16605820821033129</v>
      </c>
      <c r="AG11" s="20">
        <v>0.13349095308434031</v>
      </c>
      <c r="AH11" s="20">
        <v>0.1467507473702985</v>
      </c>
      <c r="AI11" s="20">
        <v>9.2359405668626465E-2</v>
      </c>
      <c r="AJ11" s="20">
        <v>0.19026496881868779</v>
      </c>
      <c r="AK11" s="20">
        <v>6.0127043726870957E-2</v>
      </c>
      <c r="AL11" s="20">
        <v>3.2564800735564378E-2</v>
      </c>
      <c r="AM11" s="20">
        <v>0.1226091739281492</v>
      </c>
      <c r="AO11" s="20">
        <v>0.14149576637839911</v>
      </c>
      <c r="AP11" s="20">
        <v>0.12685811529599961</v>
      </c>
      <c r="AQ11" s="20">
        <v>0.14536528205092261</v>
      </c>
      <c r="AR11" s="20">
        <v>5.0469110358068357E-2</v>
      </c>
      <c r="AS11" s="20">
        <v>0.19844118872238331</v>
      </c>
      <c r="AT11" s="20">
        <v>0.1141807604542899</v>
      </c>
      <c r="AU11" s="20">
        <v>0.14347647191813759</v>
      </c>
      <c r="AV11" s="20">
        <v>0.14951725364827989</v>
      </c>
      <c r="AW11" s="20">
        <v>9.7221622505232447E-2</v>
      </c>
    </row>
    <row r="12" spans="2:51" ht="19" customHeight="1" x14ac:dyDescent="0.35">
      <c r="B12" s="22" t="s">
        <v>82</v>
      </c>
      <c r="C12" s="20">
        <v>0.20635077152833531</v>
      </c>
      <c r="D12" s="20">
        <v>0.1976447293210413</v>
      </c>
      <c r="E12" s="20">
        <v>0.21514957900459411</v>
      </c>
      <c r="G12" s="20">
        <v>0.23172093942726391</v>
      </c>
      <c r="H12" s="20">
        <v>0.21755423652490499</v>
      </c>
      <c r="I12" s="20">
        <v>0.24333452272387021</v>
      </c>
      <c r="J12" s="20">
        <v>0.2246665804565772</v>
      </c>
      <c r="K12" s="20">
        <v>0.18979270716849839</v>
      </c>
      <c r="L12" s="20">
        <v>0.14685198777892139</v>
      </c>
      <c r="N12" s="20">
        <v>0.22537826683537859</v>
      </c>
      <c r="O12" s="20">
        <v>0.23849831798309901</v>
      </c>
      <c r="P12" s="20">
        <v>0.20767634118449599</v>
      </c>
      <c r="Q12" s="20">
        <v>9.2078135557305749E-2</v>
      </c>
      <c r="R12" s="20">
        <v>0.22441448824439861</v>
      </c>
      <c r="S12" s="20">
        <v>0.1725185684892806</v>
      </c>
      <c r="T12" s="20">
        <v>0.24236160435744111</v>
      </c>
      <c r="U12" s="20">
        <v>0.21379940536128739</v>
      </c>
      <c r="V12" s="20">
        <v>0.194751592635377</v>
      </c>
      <c r="W12" s="20">
        <v>0.20457718173560649</v>
      </c>
      <c r="X12" s="20">
        <v>0.21154496523910349</v>
      </c>
      <c r="Y12" s="20">
        <v>0.21524829507594659</v>
      </c>
      <c r="AA12" s="20">
        <v>0.18144765277610711</v>
      </c>
      <c r="AB12" s="20">
        <v>0.2202132023026912</v>
      </c>
      <c r="AC12" s="20">
        <v>0.21113209043525291</v>
      </c>
      <c r="AD12" s="20">
        <v>0.21372667902625961</v>
      </c>
      <c r="AF12" s="20">
        <v>0.12142581937309881</v>
      </c>
      <c r="AG12" s="20">
        <v>0.2050939665036878</v>
      </c>
      <c r="AH12" s="20">
        <v>0.1829871318865755</v>
      </c>
      <c r="AI12" s="20">
        <v>0.25351795512245973</v>
      </c>
      <c r="AJ12" s="20">
        <v>0.23076650556387401</v>
      </c>
      <c r="AK12" s="20">
        <v>0.14237426755010771</v>
      </c>
      <c r="AL12" s="20">
        <v>0.2724955690794939</v>
      </c>
      <c r="AM12" s="20">
        <v>0.26237344691076658</v>
      </c>
      <c r="AO12" s="20">
        <v>0.10587645219006581</v>
      </c>
      <c r="AP12" s="20">
        <v>0.21659841629179449</v>
      </c>
      <c r="AQ12" s="20">
        <v>0.2277113939883392</v>
      </c>
      <c r="AR12" s="20">
        <v>0.19957987835308519</v>
      </c>
      <c r="AS12" s="20">
        <v>0.2081179921660461</v>
      </c>
      <c r="AT12" s="20">
        <v>0.25630556766080592</v>
      </c>
      <c r="AU12" s="20">
        <v>0.26033317699615</v>
      </c>
      <c r="AV12" s="20">
        <v>0.26607231549917748</v>
      </c>
      <c r="AW12" s="20">
        <v>0.276436427330226</v>
      </c>
    </row>
    <row r="13" spans="2:51" ht="19" customHeight="1" x14ac:dyDescent="0.35">
      <c r="B13" s="22" t="s">
        <v>83</v>
      </c>
      <c r="C13" s="20">
        <v>9.8291030239605642E-2</v>
      </c>
      <c r="D13" s="20">
        <v>9.8312957149342545E-2</v>
      </c>
      <c r="E13" s="20">
        <v>9.8819791847170102E-2</v>
      </c>
      <c r="G13" s="20">
        <v>0.1361892920562606</v>
      </c>
      <c r="H13" s="20">
        <v>0.1216145826145803</v>
      </c>
      <c r="I13" s="20">
        <v>0.1006441937725268</v>
      </c>
      <c r="J13" s="20">
        <v>6.8088521519701087E-2</v>
      </c>
      <c r="K13" s="20">
        <v>0.1012289435976254</v>
      </c>
      <c r="L13" s="20">
        <v>7.4626125350046993E-2</v>
      </c>
      <c r="N13" s="20">
        <v>8.4204497083335661E-2</v>
      </c>
      <c r="O13" s="20">
        <v>6.0550855431086403E-2</v>
      </c>
      <c r="P13" s="20">
        <v>0.10679731850142769</v>
      </c>
      <c r="Q13" s="20">
        <v>0.15034648254027741</v>
      </c>
      <c r="R13" s="20">
        <v>8.2597080069012702E-2</v>
      </c>
      <c r="S13" s="20">
        <v>7.4813000206727404E-2</v>
      </c>
      <c r="T13" s="20">
        <v>0.1139388675034443</v>
      </c>
      <c r="U13" s="20">
        <v>7.6164352663857002E-2</v>
      </c>
      <c r="V13" s="20">
        <v>0.1093538136147952</v>
      </c>
      <c r="W13" s="20">
        <v>0.10981232179395629</v>
      </c>
      <c r="X13" s="20">
        <v>0.10973614504466329</v>
      </c>
      <c r="Y13" s="20">
        <v>0.10287474434219269</v>
      </c>
      <c r="AA13" s="20">
        <v>0.1048788514679353</v>
      </c>
      <c r="AB13" s="20">
        <v>0.1014870061073208</v>
      </c>
      <c r="AC13" s="20">
        <v>9.2725556051393238E-2</v>
      </c>
      <c r="AD13" s="20">
        <v>9.3450189094481495E-2</v>
      </c>
      <c r="AF13" s="20">
        <v>3.9006918091401117E-2</v>
      </c>
      <c r="AG13" s="20">
        <v>0.12568870234517679</v>
      </c>
      <c r="AH13" s="20">
        <v>0.1743909159938149</v>
      </c>
      <c r="AI13" s="20">
        <v>7.4979387683514961E-2</v>
      </c>
      <c r="AJ13" s="20">
        <v>9.3532781208624308E-2</v>
      </c>
      <c r="AK13" s="20">
        <v>0.1474647048134724</v>
      </c>
      <c r="AL13" s="20">
        <v>4.7936217597337481E-2</v>
      </c>
      <c r="AM13" s="20">
        <v>8.2818241535288745E-2</v>
      </c>
      <c r="AO13" s="20">
        <v>2.5834974981823359E-2</v>
      </c>
      <c r="AP13" s="20">
        <v>0.1279221836963369</v>
      </c>
      <c r="AQ13" s="20">
        <v>0.18992864561441089</v>
      </c>
      <c r="AR13" s="20">
        <v>9.2135647232021056E-2</v>
      </c>
      <c r="AS13" s="20">
        <v>0.1006557591746694</v>
      </c>
      <c r="AT13" s="20">
        <v>0.1262032314104822</v>
      </c>
      <c r="AU13" s="20">
        <v>4.843299126911059E-2</v>
      </c>
      <c r="AV13" s="20">
        <v>9.1259492698207878E-2</v>
      </c>
      <c r="AW13" s="20">
        <v>7.9287679693172922E-2</v>
      </c>
    </row>
    <row r="14" spans="2:51" ht="19" customHeight="1" x14ac:dyDescent="0.35">
      <c r="B14" s="22" t="s">
        <v>84</v>
      </c>
      <c r="C14" s="20">
        <v>8.1282888657747104E-2</v>
      </c>
      <c r="D14" s="20">
        <v>8.8131097661531807E-2</v>
      </c>
      <c r="E14" s="20">
        <v>7.3349821566878373E-2</v>
      </c>
      <c r="G14" s="20">
        <v>9.3814621343641103E-2</v>
      </c>
      <c r="H14" s="20">
        <v>6.9000503303213404E-2</v>
      </c>
      <c r="I14" s="20">
        <v>5.0736788686737339E-2</v>
      </c>
      <c r="J14" s="20">
        <v>9.4998749600103821E-2</v>
      </c>
      <c r="K14" s="20">
        <v>0.12812846493841021</v>
      </c>
      <c r="L14" s="20">
        <v>6.4972429963416845E-2</v>
      </c>
      <c r="N14" s="20">
        <v>6.7469709569458608E-2</v>
      </c>
      <c r="O14" s="20">
        <v>7.7856987252125934E-2</v>
      </c>
      <c r="P14" s="20">
        <v>0.1028703853280247</v>
      </c>
      <c r="Q14" s="20">
        <v>9.4437599886135246E-2</v>
      </c>
      <c r="R14" s="20">
        <v>8.8150354617121687E-2</v>
      </c>
      <c r="S14" s="20">
        <v>7.8241825612321431E-2</v>
      </c>
      <c r="T14" s="20">
        <v>9.2004608924995263E-2</v>
      </c>
      <c r="U14" s="20">
        <v>9.1898820187171132E-2</v>
      </c>
      <c r="V14" s="20">
        <v>7.2927541119638978E-2</v>
      </c>
      <c r="W14" s="20">
        <v>6.5219178049292004E-2</v>
      </c>
      <c r="X14" s="20">
        <v>9.7893855494470924E-2</v>
      </c>
      <c r="Y14" s="20">
        <v>7.5113722069480207E-2</v>
      </c>
      <c r="AA14" s="20">
        <v>7.8645667763996827E-2</v>
      </c>
      <c r="AB14" s="20">
        <v>8.3171740528878546E-2</v>
      </c>
      <c r="AC14" s="20">
        <v>6.3182405918539186E-2</v>
      </c>
      <c r="AD14" s="20">
        <v>9.867036095126526E-2</v>
      </c>
      <c r="AF14" s="20">
        <v>2.4392403476135579E-2</v>
      </c>
      <c r="AG14" s="20">
        <v>0.1177978536220417</v>
      </c>
      <c r="AH14" s="20">
        <v>8.4591449682161118E-2</v>
      </c>
      <c r="AI14" s="20">
        <v>8.0723401131019959E-2</v>
      </c>
      <c r="AJ14" s="20">
        <v>5.8144181666582799E-2</v>
      </c>
      <c r="AK14" s="20">
        <v>0.13852378898815559</v>
      </c>
      <c r="AL14" s="20">
        <v>3.0396071636723799E-2</v>
      </c>
      <c r="AM14" s="20">
        <v>7.7738025468079217E-2</v>
      </c>
      <c r="AO14" s="20">
        <v>9.8827677043018518E-3</v>
      </c>
      <c r="AP14" s="20">
        <v>0.13012150307139581</v>
      </c>
      <c r="AQ14" s="20">
        <v>0.1205521912862237</v>
      </c>
      <c r="AR14" s="20">
        <v>9.9145270156634976E-2</v>
      </c>
      <c r="AS14" s="20">
        <v>5.5328506252500902E-2</v>
      </c>
      <c r="AT14" s="20">
        <v>0.13628310316190559</v>
      </c>
      <c r="AU14" s="20">
        <v>5.9523883845051313E-2</v>
      </c>
      <c r="AV14" s="20">
        <v>7.1947198351677719E-2</v>
      </c>
      <c r="AW14" s="20">
        <v>7.2977395331907988E-2</v>
      </c>
    </row>
    <row r="15" spans="2:51" ht="19" customHeight="1" x14ac:dyDescent="0.35">
      <c r="B15" s="22" t="s">
        <v>85</v>
      </c>
      <c r="C15" s="20">
        <v>0.14427942050922521</v>
      </c>
      <c r="D15" s="20">
        <v>0.16884149470441601</v>
      </c>
      <c r="E15" s="20">
        <v>0.12101332160261311</v>
      </c>
      <c r="G15" s="20">
        <v>8.2753111337233856E-2</v>
      </c>
      <c r="H15" s="20">
        <v>0.16489717697546141</v>
      </c>
      <c r="I15" s="20">
        <v>0.11753904477165041</v>
      </c>
      <c r="J15" s="20">
        <v>0.17506198302608661</v>
      </c>
      <c r="K15" s="20">
        <v>0.1659701830905766</v>
      </c>
      <c r="L15" s="20">
        <v>0.150557392873057</v>
      </c>
      <c r="N15" s="20">
        <v>0.20179708968387161</v>
      </c>
      <c r="O15" s="20">
        <v>0.22999529096908899</v>
      </c>
      <c r="P15" s="20">
        <v>0.15956352839496221</v>
      </c>
      <c r="Q15" s="20">
        <v>0.16468453050686621</v>
      </c>
      <c r="R15" s="20">
        <v>0.1523396483025348</v>
      </c>
      <c r="S15" s="20">
        <v>0.18691343427476551</v>
      </c>
      <c r="T15" s="20">
        <v>0.1058259257228574</v>
      </c>
      <c r="U15" s="20">
        <v>0.13269971452826021</v>
      </c>
      <c r="V15" s="20">
        <v>0.1144937446925777</v>
      </c>
      <c r="W15" s="20">
        <v>0.1227819815890369</v>
      </c>
      <c r="X15" s="20">
        <v>0.13008040435494361</v>
      </c>
      <c r="Y15" s="20">
        <v>0.124438347465628</v>
      </c>
      <c r="AA15" s="20">
        <v>0.12943895446024681</v>
      </c>
      <c r="AB15" s="20">
        <v>0.14850467451120369</v>
      </c>
      <c r="AC15" s="20">
        <v>0.16110404413685819</v>
      </c>
      <c r="AD15" s="20">
        <v>0.1410268933319401</v>
      </c>
      <c r="AF15" s="20">
        <v>2.286070432767939E-2</v>
      </c>
      <c r="AG15" s="20">
        <v>0.1863250903592126</v>
      </c>
      <c r="AH15" s="20">
        <v>0.1311148865932979</v>
      </c>
      <c r="AI15" s="20">
        <v>0.22611572656282239</v>
      </c>
      <c r="AJ15" s="20">
        <v>0.14590219446000249</v>
      </c>
      <c r="AK15" s="20">
        <v>0.34882388134656628</v>
      </c>
      <c r="AL15" s="20">
        <v>0.16823560902524631</v>
      </c>
      <c r="AM15" s="20">
        <v>0.1255924955915384</v>
      </c>
      <c r="AO15" s="20">
        <v>2.4158990181589689E-2</v>
      </c>
      <c r="AP15" s="20">
        <v>0.1996148766014802</v>
      </c>
      <c r="AQ15" s="20">
        <v>0.1030264381432585</v>
      </c>
      <c r="AR15" s="20">
        <v>0.26946315010055771</v>
      </c>
      <c r="AS15" s="20">
        <v>0.1140296612899763</v>
      </c>
      <c r="AT15" s="20">
        <v>0.26455480661986419</v>
      </c>
      <c r="AU15" s="20">
        <v>0.122422414172245</v>
      </c>
      <c r="AV15" s="20">
        <v>6.8055868747310108E-2</v>
      </c>
      <c r="AW15" s="20">
        <v>0.24860864783954159</v>
      </c>
    </row>
    <row r="16" spans="2:51" ht="19" customHeight="1" x14ac:dyDescent="0.35">
      <c r="B16" s="22" t="s">
        <v>86</v>
      </c>
      <c r="C16" s="20">
        <v>9.9683271849139582E-2</v>
      </c>
      <c r="D16" s="20">
        <v>5.0301732179982628E-2</v>
      </c>
      <c r="E16" s="20">
        <v>0.14560839357793881</v>
      </c>
      <c r="G16" s="20">
        <v>0.23110900881745289</v>
      </c>
      <c r="H16" s="20">
        <v>0.1167981858927975</v>
      </c>
      <c r="I16" s="20">
        <v>0.13983625112810741</v>
      </c>
      <c r="J16" s="20">
        <v>7.9562915947375717E-2</v>
      </c>
      <c r="K16" s="20">
        <v>3.5428784821042898E-2</v>
      </c>
      <c r="L16" s="20">
        <v>2.555291683079558E-2</v>
      </c>
      <c r="N16" s="20">
        <v>7.4493079374470181E-2</v>
      </c>
      <c r="O16" s="20">
        <v>0.1758045754425325</v>
      </c>
      <c r="P16" s="20">
        <v>0.16924006799956259</v>
      </c>
      <c r="Q16" s="20">
        <v>0.1225285507044248</v>
      </c>
      <c r="R16" s="20">
        <v>8.4920130908770111E-2</v>
      </c>
      <c r="S16" s="20">
        <v>0.10098072794227381</v>
      </c>
      <c r="T16" s="20">
        <v>0.1135549399069565</v>
      </c>
      <c r="U16" s="20">
        <v>6.5708995990719873E-2</v>
      </c>
      <c r="V16" s="20">
        <v>7.9344888103730429E-2</v>
      </c>
      <c r="W16" s="20">
        <v>0.11386994239568959</v>
      </c>
      <c r="X16" s="20">
        <v>0.12743663230595509</v>
      </c>
      <c r="Y16" s="20">
        <v>7.6844327588485625E-2</v>
      </c>
      <c r="AA16" s="20">
        <v>5.8450974137572692E-2</v>
      </c>
      <c r="AB16" s="20">
        <v>0.11721741695805581</v>
      </c>
      <c r="AC16" s="20">
        <v>0.1127660676684973</v>
      </c>
      <c r="AD16" s="20">
        <v>0.1151980264955981</v>
      </c>
      <c r="AF16" s="20">
        <v>1.7610909087225901E-2</v>
      </c>
      <c r="AG16" s="20">
        <v>6.1592365216307281E-2</v>
      </c>
      <c r="AH16" s="20">
        <v>9.8555218613474604E-2</v>
      </c>
      <c r="AI16" s="20">
        <v>0.16440856666371759</v>
      </c>
      <c r="AJ16" s="20">
        <v>4.3182808870469262E-2</v>
      </c>
      <c r="AK16" s="20">
        <v>2.071894476933514E-2</v>
      </c>
      <c r="AL16" s="20">
        <v>0.44837173192563401</v>
      </c>
      <c r="AM16" s="20">
        <v>0.2343975580749669</v>
      </c>
      <c r="AO16" s="20">
        <v>2.285395254762277E-2</v>
      </c>
      <c r="AP16" s="20">
        <v>7.3114809494621166E-2</v>
      </c>
      <c r="AQ16" s="20">
        <v>5.0563218813823703E-2</v>
      </c>
      <c r="AR16" s="20">
        <v>0.19333597569439739</v>
      </c>
      <c r="AS16" s="20">
        <v>7.3800575369797811E-2</v>
      </c>
      <c r="AT16" s="20">
        <v>0</v>
      </c>
      <c r="AU16" s="20">
        <v>0.33690905728029941</v>
      </c>
      <c r="AV16" s="20">
        <v>0.2292728820209845</v>
      </c>
      <c r="AW16" s="20">
        <v>0.12006051470224401</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88</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3.3982229508639758E-2</v>
      </c>
      <c r="D9" s="20">
        <v>3.2333527906379729E-2</v>
      </c>
      <c r="E9" s="20">
        <v>3.5788395742562498E-2</v>
      </c>
      <c r="G9" s="20">
        <v>2.6369215454630269E-2</v>
      </c>
      <c r="H9" s="20">
        <v>3.3017342651017828E-2</v>
      </c>
      <c r="I9" s="20">
        <v>1.7335052918675299E-2</v>
      </c>
      <c r="J9" s="20">
        <v>3.5014001557853239E-2</v>
      </c>
      <c r="K9" s="20">
        <v>3.500184508498963E-2</v>
      </c>
      <c r="L9" s="20">
        <v>5.177678440091428E-2</v>
      </c>
      <c r="N9" s="20">
        <v>1.2166324496792931E-2</v>
      </c>
      <c r="O9" s="20">
        <v>0</v>
      </c>
      <c r="P9" s="20">
        <v>3.1865812481150092E-2</v>
      </c>
      <c r="Q9" s="20">
        <v>3.4835468078060608E-2</v>
      </c>
      <c r="R9" s="20">
        <v>3.0408958530946269E-2</v>
      </c>
      <c r="S9" s="20">
        <v>4.111195838324417E-2</v>
      </c>
      <c r="T9" s="20">
        <v>2.6024209992508499E-2</v>
      </c>
      <c r="U9" s="20">
        <v>5.5182335283158371E-2</v>
      </c>
      <c r="V9" s="20">
        <v>3.354260955304026E-2</v>
      </c>
      <c r="W9" s="20">
        <v>4.9021953820072482E-2</v>
      </c>
      <c r="X9" s="20">
        <v>1.9485683306276241E-2</v>
      </c>
      <c r="Y9" s="20">
        <v>4.285333349380277E-2</v>
      </c>
      <c r="AA9" s="20">
        <v>3.9453628906637429E-2</v>
      </c>
      <c r="AB9" s="20">
        <v>3.3155903141184627E-2</v>
      </c>
      <c r="AC9" s="20">
        <v>3.1847032775213412E-2</v>
      </c>
      <c r="AD9" s="20">
        <v>3.105273495921303E-2</v>
      </c>
      <c r="AF9" s="20">
        <v>1.6825384697267919E-2</v>
      </c>
      <c r="AG9" s="20">
        <v>4.7244407494316888E-2</v>
      </c>
      <c r="AH9" s="20">
        <v>0.15179780001725501</v>
      </c>
      <c r="AI9" s="20">
        <v>1.7437251205664979E-2</v>
      </c>
      <c r="AJ9" s="20">
        <v>1.1374902757747749E-2</v>
      </c>
      <c r="AK9" s="20">
        <v>2.0562608741306582E-2</v>
      </c>
      <c r="AL9" s="20">
        <v>2.940529089327781E-2</v>
      </c>
      <c r="AM9" s="20">
        <v>7.6360910470135521E-3</v>
      </c>
      <c r="AO9" s="20">
        <v>1.9242318923985501E-2</v>
      </c>
      <c r="AP9" s="20">
        <v>2.496089276942812E-2</v>
      </c>
      <c r="AQ9" s="20">
        <v>0.21886264132787231</v>
      </c>
      <c r="AR9" s="20">
        <v>9.5659900943706865E-3</v>
      </c>
      <c r="AS9" s="20">
        <v>1.6090959337663219E-2</v>
      </c>
      <c r="AT9" s="20">
        <v>1.7597890103023719E-2</v>
      </c>
      <c r="AU9" s="20">
        <v>1.03122445293846E-2</v>
      </c>
      <c r="AV9" s="20">
        <v>4.0804253467698212E-2</v>
      </c>
      <c r="AW9" s="20">
        <v>0</v>
      </c>
    </row>
    <row r="10" spans="2:51" ht="19" customHeight="1" x14ac:dyDescent="0.35">
      <c r="B10" s="22" t="s">
        <v>80</v>
      </c>
      <c r="C10" s="20">
        <v>8.9642630720171146E-2</v>
      </c>
      <c r="D10" s="20">
        <v>0.103510815064389</v>
      </c>
      <c r="E10" s="20">
        <v>7.6551969801235811E-2</v>
      </c>
      <c r="G10" s="20">
        <v>8.1018622900470127E-2</v>
      </c>
      <c r="H10" s="20">
        <v>8.5154471930861467E-2</v>
      </c>
      <c r="I10" s="20">
        <v>6.1715962826716687E-2</v>
      </c>
      <c r="J10" s="20">
        <v>8.498044052214232E-2</v>
      </c>
      <c r="K10" s="20">
        <v>9.5272509826511101E-2</v>
      </c>
      <c r="L10" s="20">
        <v>0.1215841955291711</v>
      </c>
      <c r="N10" s="20">
        <v>9.4144178626596464E-2</v>
      </c>
      <c r="O10" s="20">
        <v>3.2505624642846863E-2</v>
      </c>
      <c r="P10" s="20">
        <v>4.3844273446925291E-2</v>
      </c>
      <c r="Q10" s="20">
        <v>8.1258168898524108E-2</v>
      </c>
      <c r="R10" s="20">
        <v>8.4814192752209791E-2</v>
      </c>
      <c r="S10" s="20">
        <v>0.104589621181367</v>
      </c>
      <c r="T10" s="20">
        <v>0.1192357300030238</v>
      </c>
      <c r="U10" s="20">
        <v>6.662836085500963E-2</v>
      </c>
      <c r="V10" s="20">
        <v>8.206292911841985E-2</v>
      </c>
      <c r="W10" s="20">
        <v>8.6622837438159517E-2</v>
      </c>
      <c r="X10" s="20">
        <v>0.1021320816796481</v>
      </c>
      <c r="Y10" s="20">
        <v>0.13121551384812699</v>
      </c>
      <c r="AA10" s="20">
        <v>0.13561281083218529</v>
      </c>
      <c r="AB10" s="20">
        <v>8.5411438816967333E-2</v>
      </c>
      <c r="AC10" s="20">
        <v>5.9888523177446647E-2</v>
      </c>
      <c r="AD10" s="20">
        <v>7.1193900120728723E-2</v>
      </c>
      <c r="AF10" s="20">
        <v>6.7536674316075115E-2</v>
      </c>
      <c r="AG10" s="20">
        <v>0.1164687690347254</v>
      </c>
      <c r="AH10" s="20">
        <v>0.27150481464080167</v>
      </c>
      <c r="AI10" s="20">
        <v>0.13276356640084311</v>
      </c>
      <c r="AJ10" s="20">
        <v>4.5180513209157377E-2</v>
      </c>
      <c r="AK10" s="20">
        <v>8.3746170419781218E-2</v>
      </c>
      <c r="AL10" s="20">
        <v>0</v>
      </c>
      <c r="AM10" s="20">
        <v>2.7724800072815969E-2</v>
      </c>
      <c r="AO10" s="20">
        <v>6.6564960407245119E-2</v>
      </c>
      <c r="AP10" s="20">
        <v>0.1458941712514287</v>
      </c>
      <c r="AQ10" s="20">
        <v>0.25561178828456982</v>
      </c>
      <c r="AR10" s="20">
        <v>9.8822979966364952E-2</v>
      </c>
      <c r="AS10" s="20">
        <v>3.6049551195868418E-2</v>
      </c>
      <c r="AT10" s="20">
        <v>5.2645669531796557E-2</v>
      </c>
      <c r="AU10" s="20">
        <v>1.0935498322968751E-2</v>
      </c>
      <c r="AV10" s="20">
        <v>3.3534024259712483E-2</v>
      </c>
      <c r="AW10" s="20">
        <v>2.096855504535898E-2</v>
      </c>
    </row>
    <row r="11" spans="2:51" ht="19" customHeight="1" x14ac:dyDescent="0.35">
      <c r="B11" s="22" t="s">
        <v>81</v>
      </c>
      <c r="C11" s="20">
        <v>0.1228283380743405</v>
      </c>
      <c r="D11" s="20">
        <v>0.13626971688860209</v>
      </c>
      <c r="E11" s="20">
        <v>0.1103417783540916</v>
      </c>
      <c r="G11" s="20">
        <v>0.1311870653526245</v>
      </c>
      <c r="H11" s="20">
        <v>0.1266654985366561</v>
      </c>
      <c r="I11" s="20">
        <v>0.13045997374287641</v>
      </c>
      <c r="J11" s="20">
        <v>0.1074758724446077</v>
      </c>
      <c r="K11" s="20">
        <v>9.3233413895488129E-2</v>
      </c>
      <c r="L11" s="20">
        <v>0.14034397406384039</v>
      </c>
      <c r="N11" s="20">
        <v>9.3805282393693859E-2</v>
      </c>
      <c r="O11" s="20">
        <v>9.3798924660127181E-2</v>
      </c>
      <c r="P11" s="20">
        <v>7.0137855403989202E-2</v>
      </c>
      <c r="Q11" s="20">
        <v>9.9404065663979871E-2</v>
      </c>
      <c r="R11" s="20">
        <v>8.6134476644458474E-2</v>
      </c>
      <c r="S11" s="20">
        <v>0.10584442485810561</v>
      </c>
      <c r="T11" s="20">
        <v>0.14790124749048511</v>
      </c>
      <c r="U11" s="20">
        <v>0.13785484532501749</v>
      </c>
      <c r="V11" s="20">
        <v>0.16742948153734999</v>
      </c>
      <c r="W11" s="20">
        <v>0.12952133610703781</v>
      </c>
      <c r="X11" s="20">
        <v>0.1487836424910127</v>
      </c>
      <c r="Y11" s="20">
        <v>0.1245728971406433</v>
      </c>
      <c r="AA11" s="20">
        <v>0.14947975187678339</v>
      </c>
      <c r="AB11" s="20">
        <v>0.12022354981903061</v>
      </c>
      <c r="AC11" s="20">
        <v>0.1224375518729631</v>
      </c>
      <c r="AD11" s="20">
        <v>9.6757636125843982E-2</v>
      </c>
      <c r="AF11" s="20">
        <v>0.1213437678039614</v>
      </c>
      <c r="AG11" s="20">
        <v>0.17063764708265189</v>
      </c>
      <c r="AH11" s="20">
        <v>0.1760604811819789</v>
      </c>
      <c r="AI11" s="20">
        <v>8.3775997823685625E-2</v>
      </c>
      <c r="AJ11" s="20">
        <v>6.5410605747848613E-2</v>
      </c>
      <c r="AK11" s="20">
        <v>0.105641308918836</v>
      </c>
      <c r="AL11" s="20">
        <v>5.5103626246374819E-2</v>
      </c>
      <c r="AM11" s="20">
        <v>8.1098582801166302E-2</v>
      </c>
      <c r="AO11" s="20">
        <v>0.1243237523340826</v>
      </c>
      <c r="AP11" s="20">
        <v>0.17606429520642899</v>
      </c>
      <c r="AQ11" s="20">
        <v>0.15552374183122589</v>
      </c>
      <c r="AR11" s="20">
        <v>0.12665035796342791</v>
      </c>
      <c r="AS11" s="20">
        <v>6.6956778669524097E-2</v>
      </c>
      <c r="AT11" s="20">
        <v>0.1241781953082709</v>
      </c>
      <c r="AU11" s="20">
        <v>5.174816533850253E-2</v>
      </c>
      <c r="AV11" s="20">
        <v>0.1079199014355153</v>
      </c>
      <c r="AW11" s="20">
        <v>0.12054493342668191</v>
      </c>
    </row>
    <row r="12" spans="2:51" ht="19" customHeight="1" x14ac:dyDescent="0.35">
      <c r="B12" s="22" t="s">
        <v>82</v>
      </c>
      <c r="C12" s="20">
        <v>0.32292115141220168</v>
      </c>
      <c r="D12" s="20">
        <v>0.3165963275166182</v>
      </c>
      <c r="E12" s="20">
        <v>0.32942185533550988</v>
      </c>
      <c r="G12" s="20">
        <v>0.312382666182136</v>
      </c>
      <c r="H12" s="20">
        <v>0.36104863378078028</v>
      </c>
      <c r="I12" s="20">
        <v>0.38912809397360271</v>
      </c>
      <c r="J12" s="20">
        <v>0.33599738886139863</v>
      </c>
      <c r="K12" s="20">
        <v>0.30582156123989501</v>
      </c>
      <c r="L12" s="20">
        <v>0.24633423102633031</v>
      </c>
      <c r="N12" s="20">
        <v>0.33772965949146938</v>
      </c>
      <c r="O12" s="20">
        <v>0.38223251638151973</v>
      </c>
      <c r="P12" s="20">
        <v>0.35275788624288162</v>
      </c>
      <c r="Q12" s="20">
        <v>0.3663380222779466</v>
      </c>
      <c r="R12" s="20">
        <v>0.37691585243858883</v>
      </c>
      <c r="S12" s="20">
        <v>0.37001616327832998</v>
      </c>
      <c r="T12" s="20">
        <v>0.25991340182620798</v>
      </c>
      <c r="U12" s="20">
        <v>0.32274368602446529</v>
      </c>
      <c r="V12" s="20">
        <v>0.30215176256051968</v>
      </c>
      <c r="W12" s="20">
        <v>0.30186069806947952</v>
      </c>
      <c r="X12" s="20">
        <v>0.27815638584216101</v>
      </c>
      <c r="Y12" s="20">
        <v>0.29633111692768282</v>
      </c>
      <c r="AA12" s="20">
        <v>0.28030106537792698</v>
      </c>
      <c r="AB12" s="20">
        <v>0.32649406546235737</v>
      </c>
      <c r="AC12" s="20">
        <v>0.34202031309962372</v>
      </c>
      <c r="AD12" s="20">
        <v>0.34480347758882179</v>
      </c>
      <c r="AF12" s="20">
        <v>0.30575136713129941</v>
      </c>
      <c r="AG12" s="20">
        <v>0.36549194196838769</v>
      </c>
      <c r="AH12" s="20">
        <v>0.116311029337341</v>
      </c>
      <c r="AI12" s="20">
        <v>0.36892319078902158</v>
      </c>
      <c r="AJ12" s="20">
        <v>0.26511676533732081</v>
      </c>
      <c r="AK12" s="20">
        <v>0.34711937345661709</v>
      </c>
      <c r="AL12" s="20">
        <v>0.2208079813642905</v>
      </c>
      <c r="AM12" s="20">
        <v>0.36604389708065022</v>
      </c>
      <c r="AO12" s="20">
        <v>0.32490781171748528</v>
      </c>
      <c r="AP12" s="20">
        <v>0.38946403908011418</v>
      </c>
      <c r="AQ12" s="20">
        <v>0.19818942080801741</v>
      </c>
      <c r="AR12" s="20">
        <v>0.3186819548393347</v>
      </c>
      <c r="AS12" s="20">
        <v>0.29293887769716642</v>
      </c>
      <c r="AT12" s="20">
        <v>0.44540391723762618</v>
      </c>
      <c r="AU12" s="20">
        <v>0.24859123163891009</v>
      </c>
      <c r="AV12" s="20">
        <v>0.31021208945207102</v>
      </c>
      <c r="AW12" s="20">
        <v>0.3066653116437118</v>
      </c>
    </row>
    <row r="13" spans="2:51" ht="19" customHeight="1" x14ac:dyDescent="0.35">
      <c r="B13" s="22" t="s">
        <v>83</v>
      </c>
      <c r="C13" s="20">
        <v>0.1015016610982809</v>
      </c>
      <c r="D13" s="20">
        <v>0.1052984371670084</v>
      </c>
      <c r="E13" s="20">
        <v>9.8348587685661029E-2</v>
      </c>
      <c r="G13" s="20">
        <v>0.1234752325708325</v>
      </c>
      <c r="H13" s="20">
        <v>0.12508153738349301</v>
      </c>
      <c r="I13" s="20">
        <v>7.8228519708423538E-2</v>
      </c>
      <c r="J13" s="20">
        <v>9.0652780024082655E-2</v>
      </c>
      <c r="K13" s="20">
        <v>9.3245235379942559E-2</v>
      </c>
      <c r="L13" s="20">
        <v>0.100889274301771</v>
      </c>
      <c r="N13" s="20">
        <v>0.10940241018748401</v>
      </c>
      <c r="O13" s="20">
        <v>4.2961544430514309E-2</v>
      </c>
      <c r="P13" s="20">
        <v>0.11575570800948159</v>
      </c>
      <c r="Q13" s="20">
        <v>9.5908312005107119E-2</v>
      </c>
      <c r="R13" s="20">
        <v>0.12181735540828741</v>
      </c>
      <c r="S13" s="20">
        <v>7.4944308678378188E-2</v>
      </c>
      <c r="T13" s="20">
        <v>0.1123400642424837</v>
      </c>
      <c r="U13" s="20">
        <v>8.1840982465446369E-2</v>
      </c>
      <c r="V13" s="20">
        <v>0.1348609219994204</v>
      </c>
      <c r="W13" s="20">
        <v>8.4131780048372323E-2</v>
      </c>
      <c r="X13" s="20">
        <v>0.10689432809719469</v>
      </c>
      <c r="Y13" s="20">
        <v>8.6025471175782922E-2</v>
      </c>
      <c r="AA13" s="20">
        <v>0.10405293518560391</v>
      </c>
      <c r="AB13" s="20">
        <v>0.10652078581786049</v>
      </c>
      <c r="AC13" s="20">
        <v>9.4486669971891979E-2</v>
      </c>
      <c r="AD13" s="20">
        <v>0.10042314174729031</v>
      </c>
      <c r="AF13" s="20">
        <v>0.14658626359187149</v>
      </c>
      <c r="AG13" s="20">
        <v>8.8184002200470776E-2</v>
      </c>
      <c r="AH13" s="20">
        <v>0.1104947818115517</v>
      </c>
      <c r="AI13" s="20">
        <v>9.5515963165178019E-2</v>
      </c>
      <c r="AJ13" s="20">
        <v>0.124217232836903</v>
      </c>
      <c r="AK13" s="20">
        <v>0.1217275547739612</v>
      </c>
      <c r="AL13" s="20">
        <v>6.0077412344614257E-2</v>
      </c>
      <c r="AM13" s="20">
        <v>7.0656432316751866E-2</v>
      </c>
      <c r="AO13" s="20">
        <v>0.1474210248935377</v>
      </c>
      <c r="AP13" s="20">
        <v>8.3237964317698532E-2</v>
      </c>
      <c r="AQ13" s="20">
        <v>5.6019275754736197E-2</v>
      </c>
      <c r="AR13" s="20">
        <v>9.3476025002967394E-2</v>
      </c>
      <c r="AS13" s="20">
        <v>0.1231097051712015</v>
      </c>
      <c r="AT13" s="20">
        <v>0.12202129443867619</v>
      </c>
      <c r="AU13" s="20">
        <v>7.0700361466108308E-2</v>
      </c>
      <c r="AV13" s="20">
        <v>7.021369916970488E-2</v>
      </c>
      <c r="AW13" s="20">
        <v>0.1036086750762952</v>
      </c>
    </row>
    <row r="14" spans="2:51" ht="19" customHeight="1" x14ac:dyDescent="0.35">
      <c r="B14" s="22" t="s">
        <v>84</v>
      </c>
      <c r="C14" s="20">
        <v>5.9014535195836382E-2</v>
      </c>
      <c r="D14" s="20">
        <v>7.0223642217534771E-2</v>
      </c>
      <c r="E14" s="20">
        <v>4.7584112788648721E-2</v>
      </c>
      <c r="G14" s="20">
        <v>4.0584846790768812E-2</v>
      </c>
      <c r="H14" s="20">
        <v>4.0780578584208242E-2</v>
      </c>
      <c r="I14" s="20">
        <v>4.2673723048926138E-2</v>
      </c>
      <c r="J14" s="20">
        <v>6.7576199029831072E-2</v>
      </c>
      <c r="K14" s="20">
        <v>6.4992949201229958E-2</v>
      </c>
      <c r="L14" s="20">
        <v>8.8367111182696453E-2</v>
      </c>
      <c r="N14" s="20">
        <v>3.8611638530443013E-2</v>
      </c>
      <c r="O14" s="20">
        <v>2.889757259824946E-2</v>
      </c>
      <c r="P14" s="20">
        <v>4.4647841118373263E-2</v>
      </c>
      <c r="Q14" s="20">
        <v>4.8970442015675478E-2</v>
      </c>
      <c r="R14" s="20">
        <v>8.2762869269749434E-2</v>
      </c>
      <c r="S14" s="20">
        <v>5.7407418331266127E-2</v>
      </c>
      <c r="T14" s="20">
        <v>5.2855012526416563E-2</v>
      </c>
      <c r="U14" s="20">
        <v>9.9559852072313521E-2</v>
      </c>
      <c r="V14" s="20">
        <v>4.703797936844497E-2</v>
      </c>
      <c r="W14" s="20">
        <v>4.8777464660500362E-2</v>
      </c>
      <c r="X14" s="20">
        <v>6.348002077147194E-2</v>
      </c>
      <c r="Y14" s="20">
        <v>6.8185293506077077E-2</v>
      </c>
      <c r="AA14" s="20">
        <v>6.8440685010003513E-2</v>
      </c>
      <c r="AB14" s="20">
        <v>5.5013623542480627E-2</v>
      </c>
      <c r="AC14" s="20">
        <v>5.593920407884774E-2</v>
      </c>
      <c r="AD14" s="20">
        <v>5.6121260884065119E-2</v>
      </c>
      <c r="AF14" s="20">
        <v>9.8678891481198489E-2</v>
      </c>
      <c r="AG14" s="20">
        <v>5.0650560130721889E-2</v>
      </c>
      <c r="AH14" s="20">
        <v>3.2381096648610497E-2</v>
      </c>
      <c r="AI14" s="20">
        <v>2.7467163479549282E-2</v>
      </c>
      <c r="AJ14" s="20">
        <v>8.4677895162598965E-2</v>
      </c>
      <c r="AK14" s="20">
        <v>0</v>
      </c>
      <c r="AL14" s="20">
        <v>5.5886647293376071E-2</v>
      </c>
      <c r="AM14" s="20">
        <v>4.877385685496767E-2</v>
      </c>
      <c r="AO14" s="20">
        <v>9.8804940077550113E-2</v>
      </c>
      <c r="AP14" s="20">
        <v>3.9612648456916609E-2</v>
      </c>
      <c r="AQ14" s="20">
        <v>1.430139987458082E-2</v>
      </c>
      <c r="AR14" s="20">
        <v>3.5758817175429843E-2</v>
      </c>
      <c r="AS14" s="20">
        <v>8.5383286927077542E-2</v>
      </c>
      <c r="AT14" s="20">
        <v>0</v>
      </c>
      <c r="AU14" s="20">
        <v>7.532030357114082E-2</v>
      </c>
      <c r="AV14" s="20">
        <v>6.6253844517125848E-2</v>
      </c>
      <c r="AW14" s="20">
        <v>4.1515506956327747E-2</v>
      </c>
    </row>
    <row r="15" spans="2:51" ht="19" customHeight="1" x14ac:dyDescent="0.35">
      <c r="B15" s="22" t="s">
        <v>85</v>
      </c>
      <c r="C15" s="20">
        <v>0.12858330059094139</v>
      </c>
      <c r="D15" s="20">
        <v>0.1598492250192434</v>
      </c>
      <c r="E15" s="20">
        <v>9.7059142785502067E-2</v>
      </c>
      <c r="G15" s="20">
        <v>6.5550226614759788E-2</v>
      </c>
      <c r="H15" s="20">
        <v>5.8884973209291841E-2</v>
      </c>
      <c r="I15" s="20">
        <v>8.3001620858724853E-2</v>
      </c>
      <c r="J15" s="20">
        <v>0.14922226116076251</v>
      </c>
      <c r="K15" s="20">
        <v>0.20869563695460269</v>
      </c>
      <c r="L15" s="20">
        <v>0.19329458676349329</v>
      </c>
      <c r="N15" s="20">
        <v>0.2049462980150257</v>
      </c>
      <c r="O15" s="20">
        <v>9.0327033174787907E-2</v>
      </c>
      <c r="P15" s="20">
        <v>0.14324752681795649</v>
      </c>
      <c r="Q15" s="20">
        <v>9.2355918262079825E-2</v>
      </c>
      <c r="R15" s="20">
        <v>9.348043315566916E-2</v>
      </c>
      <c r="S15" s="20">
        <v>9.6710384550399417E-2</v>
      </c>
      <c r="T15" s="20">
        <v>0.13251149695263501</v>
      </c>
      <c r="U15" s="20">
        <v>0.11435328363957099</v>
      </c>
      <c r="V15" s="20">
        <v>0.13062570225608719</v>
      </c>
      <c r="W15" s="20">
        <v>0.15890515831809279</v>
      </c>
      <c r="X15" s="20">
        <v>0.1206396808110016</v>
      </c>
      <c r="Y15" s="20">
        <v>0.1154574124189377</v>
      </c>
      <c r="AA15" s="20">
        <v>0.1288359131054776</v>
      </c>
      <c r="AB15" s="20">
        <v>0.1118594551664097</v>
      </c>
      <c r="AC15" s="20">
        <v>0.15144827505534769</v>
      </c>
      <c r="AD15" s="20">
        <v>0.12651867351599971</v>
      </c>
      <c r="AF15" s="20">
        <v>0.18315185872487691</v>
      </c>
      <c r="AG15" s="20">
        <v>5.8612576159442181E-2</v>
      </c>
      <c r="AH15" s="20">
        <v>1.352773794634929E-2</v>
      </c>
      <c r="AI15" s="20">
        <v>0.103117555398092</v>
      </c>
      <c r="AJ15" s="20">
        <v>0.3498296635380031</v>
      </c>
      <c r="AK15" s="20">
        <v>0.22172885755322569</v>
      </c>
      <c r="AL15" s="20">
        <v>5.5920206272111708E-2</v>
      </c>
      <c r="AM15" s="20">
        <v>9.5167602675805735E-2</v>
      </c>
      <c r="AO15" s="20">
        <v>0.15283761206373189</v>
      </c>
      <c r="AP15" s="20">
        <v>3.5234734460222773E-2</v>
      </c>
      <c r="AQ15" s="20">
        <v>1.5265137674782721E-2</v>
      </c>
      <c r="AR15" s="20">
        <v>8.8527643702558348E-2</v>
      </c>
      <c r="AS15" s="20">
        <v>0.27770700061020082</v>
      </c>
      <c r="AT15" s="20">
        <v>0.1860782622723699</v>
      </c>
      <c r="AU15" s="20">
        <v>9.5314204365474761E-2</v>
      </c>
      <c r="AV15" s="20">
        <v>5.6012681806667693E-2</v>
      </c>
      <c r="AW15" s="20">
        <v>0.24634693452947579</v>
      </c>
    </row>
    <row r="16" spans="2:51" ht="19" customHeight="1" x14ac:dyDescent="0.35">
      <c r="B16" s="22" t="s">
        <v>86</v>
      </c>
      <c r="C16" s="20">
        <v>0.1415261533995881</v>
      </c>
      <c r="D16" s="20">
        <v>7.5918308220224259E-2</v>
      </c>
      <c r="E16" s="20">
        <v>0.20490415750678831</v>
      </c>
      <c r="G16" s="20">
        <v>0.21943212413377811</v>
      </c>
      <c r="H16" s="20">
        <v>0.16936696392369119</v>
      </c>
      <c r="I16" s="20">
        <v>0.19745705292205429</v>
      </c>
      <c r="J16" s="20">
        <v>0.12908105639932199</v>
      </c>
      <c r="K16" s="20">
        <v>0.1037368484173411</v>
      </c>
      <c r="L16" s="20">
        <v>5.7409842731783303E-2</v>
      </c>
      <c r="N16" s="20">
        <v>0.1091942082584946</v>
      </c>
      <c r="O16" s="20">
        <v>0.32927678411195449</v>
      </c>
      <c r="P16" s="20">
        <v>0.19774309647924221</v>
      </c>
      <c r="Q16" s="20">
        <v>0.18092960279862641</v>
      </c>
      <c r="R16" s="20">
        <v>0.12366586180009061</v>
      </c>
      <c r="S16" s="20">
        <v>0.14937572073890931</v>
      </c>
      <c r="T16" s="20">
        <v>0.14921883696623939</v>
      </c>
      <c r="U16" s="20">
        <v>0.12183665433501829</v>
      </c>
      <c r="V16" s="20">
        <v>0.1022886136067177</v>
      </c>
      <c r="W16" s="20">
        <v>0.14115877153828521</v>
      </c>
      <c r="X16" s="20">
        <v>0.1604281770012338</v>
      </c>
      <c r="Y16" s="20">
        <v>0.13535896148894661</v>
      </c>
      <c r="AA16" s="20">
        <v>9.3823209705381827E-2</v>
      </c>
      <c r="AB16" s="20">
        <v>0.1613211782337092</v>
      </c>
      <c r="AC16" s="20">
        <v>0.1419324299686657</v>
      </c>
      <c r="AD16" s="20">
        <v>0.17312917505803729</v>
      </c>
      <c r="AF16" s="20">
        <v>6.012579225344928E-2</v>
      </c>
      <c r="AG16" s="20">
        <v>0.1027100959292834</v>
      </c>
      <c r="AH16" s="20">
        <v>0.12792225841611179</v>
      </c>
      <c r="AI16" s="20">
        <v>0.17099931173796551</v>
      </c>
      <c r="AJ16" s="20">
        <v>5.419242141042032E-2</v>
      </c>
      <c r="AK16" s="20">
        <v>9.9474126136272142E-2</v>
      </c>
      <c r="AL16" s="20">
        <v>0.52279883558595486</v>
      </c>
      <c r="AM16" s="20">
        <v>0.30289873715082882</v>
      </c>
      <c r="AO16" s="20">
        <v>6.5897579582381863E-2</v>
      </c>
      <c r="AP16" s="20">
        <v>0.1055312544577621</v>
      </c>
      <c r="AQ16" s="20">
        <v>8.6226594444214932E-2</v>
      </c>
      <c r="AR16" s="20">
        <v>0.22851623125554621</v>
      </c>
      <c r="AS16" s="20">
        <v>0.101763840391298</v>
      </c>
      <c r="AT16" s="20">
        <v>5.2074771108236668E-2</v>
      </c>
      <c r="AU16" s="20">
        <v>0.43707799076751003</v>
      </c>
      <c r="AV16" s="20">
        <v>0.3150495058915046</v>
      </c>
      <c r="AW16" s="20">
        <v>0.16035008332214851</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Y21"/>
  <sheetViews>
    <sheetView showGridLines="0" workbookViewId="0">
      <pane xSplit="2" topLeftCell="C1" activePane="topRight" state="frozen"/>
      <selection pane="topRight"/>
    </sheetView>
  </sheetViews>
  <sheetFormatPr defaultRowHeight="14.5" x14ac:dyDescent="0.35"/>
  <cols>
    <col min="1" max="1" width="5" customWidth="1"/>
    <col min="2" max="2" width="25" customWidth="1"/>
    <col min="3" max="5" width="10" customWidth="1"/>
    <col min="6" max="6" width="1.453125" customWidth="1"/>
    <col min="7" max="12" width="10" customWidth="1"/>
    <col min="13" max="13" width="1.453125" customWidth="1"/>
    <col min="14" max="25" width="10" customWidth="1"/>
    <col min="26" max="26" width="1.453125" customWidth="1"/>
    <col min="27" max="30" width="10" customWidth="1"/>
    <col min="31" max="31" width="1.453125" customWidth="1"/>
    <col min="32" max="39" width="10" customWidth="1"/>
    <col min="40" max="40" width="1.453125" customWidth="1"/>
    <col min="41" max="49" width="10" customWidth="1"/>
  </cols>
  <sheetData>
    <row r="2" spans="2:51" ht="40" customHeight="1" x14ac:dyDescent="0.35">
      <c r="D2" s="27" t="s">
        <v>89</v>
      </c>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row>
    <row r="5" spans="2:51" x14ac:dyDescent="0.35">
      <c r="D5" s="29" t="s">
        <v>19</v>
      </c>
      <c r="E5" s="30"/>
      <c r="G5" s="29" t="s">
        <v>20</v>
      </c>
      <c r="H5" s="30"/>
      <c r="I5" s="30"/>
      <c r="J5" s="30"/>
      <c r="K5" s="30"/>
      <c r="L5" s="30"/>
      <c r="N5" s="29" t="s">
        <v>21</v>
      </c>
      <c r="O5" s="30"/>
      <c r="P5" s="30"/>
      <c r="Q5" s="30"/>
      <c r="R5" s="30"/>
      <c r="S5" s="30"/>
      <c r="T5" s="30"/>
      <c r="U5" s="30"/>
      <c r="V5" s="30"/>
      <c r="W5" s="30"/>
      <c r="X5" s="30"/>
      <c r="Y5" s="30"/>
      <c r="AA5" s="29" t="s">
        <v>22</v>
      </c>
      <c r="AB5" s="30"/>
      <c r="AC5" s="30"/>
      <c r="AD5" s="30"/>
      <c r="AF5" s="29" t="s">
        <v>23</v>
      </c>
      <c r="AG5" s="30"/>
      <c r="AH5" s="30"/>
      <c r="AI5" s="30"/>
      <c r="AJ5" s="30"/>
      <c r="AK5" s="30"/>
      <c r="AL5" s="30"/>
      <c r="AM5" s="30"/>
      <c r="AO5" s="29" t="s">
        <v>24</v>
      </c>
      <c r="AP5" s="30"/>
      <c r="AQ5" s="30"/>
      <c r="AR5" s="30"/>
      <c r="AS5" s="30"/>
      <c r="AT5" s="30"/>
      <c r="AU5" s="30"/>
      <c r="AV5" s="30"/>
      <c r="AW5" s="30"/>
    </row>
    <row r="6" spans="2:51" ht="43.5" x14ac:dyDescent="0.35">
      <c r="C6" s="11" t="s">
        <v>25</v>
      </c>
      <c r="D6" s="12" t="s">
        <v>26</v>
      </c>
      <c r="E6" s="12" t="s">
        <v>27</v>
      </c>
      <c r="G6" s="12" t="s">
        <v>28</v>
      </c>
      <c r="H6" s="12" t="s">
        <v>29</v>
      </c>
      <c r="I6" s="12" t="s">
        <v>30</v>
      </c>
      <c r="J6" s="12" t="s">
        <v>31</v>
      </c>
      <c r="K6" s="12" t="s">
        <v>32</v>
      </c>
      <c r="L6" s="12" t="s">
        <v>33</v>
      </c>
      <c r="N6" s="12" t="s">
        <v>34</v>
      </c>
      <c r="O6" s="12" t="s">
        <v>35</v>
      </c>
      <c r="P6" s="12" t="s">
        <v>36</v>
      </c>
      <c r="Q6" s="12" t="s">
        <v>37</v>
      </c>
      <c r="R6" s="12" t="s">
        <v>38</v>
      </c>
      <c r="S6" s="12" t="s">
        <v>39</v>
      </c>
      <c r="T6" s="12" t="s">
        <v>40</v>
      </c>
      <c r="U6" s="12" t="s">
        <v>41</v>
      </c>
      <c r="V6" s="12" t="s">
        <v>42</v>
      </c>
      <c r="W6" s="12" t="s">
        <v>43</v>
      </c>
      <c r="X6" s="12" t="s">
        <v>44</v>
      </c>
      <c r="Y6" s="12" t="s">
        <v>45</v>
      </c>
      <c r="AA6" s="12" t="s">
        <v>46</v>
      </c>
      <c r="AB6" s="12" t="s">
        <v>47</v>
      </c>
      <c r="AC6" s="12" t="s">
        <v>48</v>
      </c>
      <c r="AD6" s="12" t="s">
        <v>49</v>
      </c>
      <c r="AF6" s="12" t="s">
        <v>50</v>
      </c>
      <c r="AG6" s="12" t="s">
        <v>51</v>
      </c>
      <c r="AH6" s="12" t="s">
        <v>52</v>
      </c>
      <c r="AI6" s="12" t="s">
        <v>53</v>
      </c>
      <c r="AJ6" s="12" t="s">
        <v>54</v>
      </c>
      <c r="AK6" s="12" t="s">
        <v>55</v>
      </c>
      <c r="AL6" s="12" t="s">
        <v>56</v>
      </c>
      <c r="AM6" s="12" t="s">
        <v>57</v>
      </c>
      <c r="AO6" s="12" t="s">
        <v>50</v>
      </c>
      <c r="AP6" s="12" t="s">
        <v>51</v>
      </c>
      <c r="AQ6" s="12" t="s">
        <v>52</v>
      </c>
      <c r="AR6" s="12" t="s">
        <v>53</v>
      </c>
      <c r="AS6" s="12" t="s">
        <v>54</v>
      </c>
      <c r="AT6" s="12" t="s">
        <v>55</v>
      </c>
      <c r="AU6" s="12" t="s">
        <v>58</v>
      </c>
      <c r="AV6" s="12" t="s">
        <v>56</v>
      </c>
      <c r="AW6" s="12" t="s">
        <v>57</v>
      </c>
    </row>
    <row r="7" spans="2:51" x14ac:dyDescent="0.35">
      <c r="B7" s="10" t="s">
        <v>59</v>
      </c>
      <c r="C7" s="14">
        <v>1992</v>
      </c>
      <c r="D7" s="14">
        <v>957</v>
      </c>
      <c r="E7" s="14">
        <v>1028</v>
      </c>
      <c r="G7" s="14">
        <v>276</v>
      </c>
      <c r="H7" s="14">
        <v>326</v>
      </c>
      <c r="I7" s="14">
        <v>334</v>
      </c>
      <c r="J7" s="14">
        <v>347</v>
      </c>
      <c r="K7" s="14">
        <v>308</v>
      </c>
      <c r="L7" s="14">
        <v>401</v>
      </c>
      <c r="N7" s="14">
        <v>160</v>
      </c>
      <c r="O7" s="14">
        <v>64</v>
      </c>
      <c r="P7" s="14">
        <v>103</v>
      </c>
      <c r="Q7" s="14">
        <v>86</v>
      </c>
      <c r="R7" s="14">
        <v>234</v>
      </c>
      <c r="S7" s="14">
        <v>174</v>
      </c>
      <c r="T7" s="14">
        <v>150</v>
      </c>
      <c r="U7" s="14">
        <v>184</v>
      </c>
      <c r="V7" s="14">
        <v>265</v>
      </c>
      <c r="W7" s="14">
        <v>248</v>
      </c>
      <c r="X7" s="14">
        <v>155</v>
      </c>
      <c r="Y7" s="14">
        <v>169</v>
      </c>
      <c r="AA7" s="14">
        <v>585</v>
      </c>
      <c r="AB7" s="14">
        <v>494</v>
      </c>
      <c r="AC7" s="14">
        <v>413</v>
      </c>
      <c r="AD7" s="14">
        <v>494</v>
      </c>
      <c r="AF7" s="14">
        <v>329</v>
      </c>
      <c r="AG7" s="14">
        <v>684</v>
      </c>
      <c r="AH7" s="14">
        <v>131</v>
      </c>
      <c r="AI7" s="14">
        <v>106</v>
      </c>
      <c r="AJ7" s="14">
        <v>257</v>
      </c>
      <c r="AK7" s="14">
        <v>49</v>
      </c>
      <c r="AL7" s="14">
        <v>36</v>
      </c>
      <c r="AM7" s="14">
        <v>400</v>
      </c>
      <c r="AO7" s="14">
        <v>309</v>
      </c>
      <c r="AP7" s="14">
        <v>513</v>
      </c>
      <c r="AQ7" s="14">
        <v>146</v>
      </c>
      <c r="AR7" s="14">
        <v>199</v>
      </c>
      <c r="AS7" s="14">
        <v>425</v>
      </c>
      <c r="AT7" s="14">
        <v>58</v>
      </c>
      <c r="AU7" s="14">
        <v>96</v>
      </c>
      <c r="AV7" s="14">
        <v>154</v>
      </c>
      <c r="AW7" s="14">
        <v>92</v>
      </c>
    </row>
    <row r="8" spans="2:51" x14ac:dyDescent="0.35">
      <c r="B8" s="7" t="s">
        <v>60</v>
      </c>
      <c r="C8" s="16">
        <v>1995</v>
      </c>
      <c r="D8" s="16">
        <v>985</v>
      </c>
      <c r="E8" s="16">
        <v>1005</v>
      </c>
      <c r="G8" s="16">
        <v>278</v>
      </c>
      <c r="H8" s="16">
        <v>340</v>
      </c>
      <c r="I8" s="16">
        <v>339</v>
      </c>
      <c r="J8" s="16">
        <v>338</v>
      </c>
      <c r="K8" s="16">
        <v>282</v>
      </c>
      <c r="L8" s="16">
        <v>418</v>
      </c>
      <c r="N8" s="16">
        <v>179</v>
      </c>
      <c r="O8" s="16">
        <v>60</v>
      </c>
      <c r="P8" s="16">
        <v>100</v>
      </c>
      <c r="Q8" s="16">
        <v>80</v>
      </c>
      <c r="R8" s="16">
        <v>219</v>
      </c>
      <c r="S8" s="16">
        <v>159</v>
      </c>
      <c r="T8" s="16">
        <v>140</v>
      </c>
      <c r="U8" s="16">
        <v>179</v>
      </c>
      <c r="V8" s="16">
        <v>279</v>
      </c>
      <c r="W8" s="16">
        <v>259</v>
      </c>
      <c r="X8" s="16">
        <v>159</v>
      </c>
      <c r="Y8" s="16">
        <v>179</v>
      </c>
      <c r="AA8" s="16">
        <v>538</v>
      </c>
      <c r="AB8" s="16">
        <v>518</v>
      </c>
      <c r="AC8" s="16">
        <v>438</v>
      </c>
      <c r="AD8" s="16">
        <v>498</v>
      </c>
      <c r="AF8" s="16">
        <v>334</v>
      </c>
      <c r="AG8" s="16">
        <v>677</v>
      </c>
      <c r="AH8" s="16">
        <v>133</v>
      </c>
      <c r="AI8" s="16">
        <v>106</v>
      </c>
      <c r="AJ8" s="16">
        <v>261</v>
      </c>
      <c r="AK8" s="16">
        <v>55</v>
      </c>
      <c r="AL8" s="16">
        <v>36</v>
      </c>
      <c r="AM8" s="16">
        <v>394</v>
      </c>
      <c r="AO8" s="16">
        <v>312</v>
      </c>
      <c r="AP8" s="16">
        <v>509</v>
      </c>
      <c r="AQ8" s="16">
        <v>146</v>
      </c>
      <c r="AR8" s="16">
        <v>199</v>
      </c>
      <c r="AS8" s="16">
        <v>431</v>
      </c>
      <c r="AT8" s="16">
        <v>64</v>
      </c>
      <c r="AU8" s="16">
        <v>94</v>
      </c>
      <c r="AV8" s="16">
        <v>151</v>
      </c>
      <c r="AW8" s="16">
        <v>90</v>
      </c>
    </row>
    <row r="9" spans="2:51" ht="19" customHeight="1" x14ac:dyDescent="0.35">
      <c r="B9" s="22" t="s">
        <v>79</v>
      </c>
      <c r="C9" s="20">
        <v>5.5468012963781517E-2</v>
      </c>
      <c r="D9" s="20">
        <v>4.9482744374854053E-2</v>
      </c>
      <c r="E9" s="20">
        <v>5.9966072764212168E-2</v>
      </c>
      <c r="G9" s="20">
        <v>0.1095586910416016</v>
      </c>
      <c r="H9" s="20">
        <v>0.1045731830149134</v>
      </c>
      <c r="I9" s="20">
        <v>4.92950249257781E-2</v>
      </c>
      <c r="J9" s="20">
        <v>3.4642805175328521E-2</v>
      </c>
      <c r="K9" s="20">
        <v>3.5577746878113957E-2</v>
      </c>
      <c r="L9" s="20">
        <v>1.482405601465255E-2</v>
      </c>
      <c r="N9" s="20">
        <v>4.1049383460741967E-2</v>
      </c>
      <c r="O9" s="20">
        <v>0</v>
      </c>
      <c r="P9" s="20">
        <v>2.7415167482274669E-2</v>
      </c>
      <c r="Q9" s="20">
        <v>9.4224606853491114E-2</v>
      </c>
      <c r="R9" s="20">
        <v>5.6844693210399283E-2</v>
      </c>
      <c r="S9" s="20">
        <v>6.3781845351465805E-2</v>
      </c>
      <c r="T9" s="20">
        <v>3.6868870298690147E-2</v>
      </c>
      <c r="U9" s="20">
        <v>4.277491725367101E-2</v>
      </c>
      <c r="V9" s="20">
        <v>7.6457317494392329E-2</v>
      </c>
      <c r="W9" s="20">
        <v>5.1546221601388928E-2</v>
      </c>
      <c r="X9" s="20">
        <v>8.2467014342029119E-2</v>
      </c>
      <c r="Y9" s="20">
        <v>5.3977858619341137E-2</v>
      </c>
      <c r="AA9" s="20">
        <v>7.5488799855372615E-2</v>
      </c>
      <c r="AB9" s="20">
        <v>5.9927578921516782E-2</v>
      </c>
      <c r="AC9" s="20">
        <v>3.4308366188309597E-2</v>
      </c>
      <c r="AD9" s="20">
        <v>4.8208897021334393E-2</v>
      </c>
      <c r="AF9" s="20">
        <v>2.502909247979342E-2</v>
      </c>
      <c r="AG9" s="20">
        <v>7.5551566020658156E-2</v>
      </c>
      <c r="AH9" s="20">
        <v>6.294231906753095E-2</v>
      </c>
      <c r="AI9" s="20">
        <v>0.21507204893341281</v>
      </c>
      <c r="AJ9" s="20">
        <v>1.9194138088672319E-2</v>
      </c>
      <c r="AK9" s="20">
        <v>7.9822334750724422E-2</v>
      </c>
      <c r="AL9" s="20">
        <v>3.1912994329905062E-2</v>
      </c>
      <c r="AM9" s="20">
        <v>2.4252918529947719E-2</v>
      </c>
      <c r="AO9" s="20">
        <v>2.3649510126336929E-2</v>
      </c>
      <c r="AP9" s="20">
        <v>5.3211271137241223E-2</v>
      </c>
      <c r="AQ9" s="20">
        <v>3.4290299381164749E-2</v>
      </c>
      <c r="AR9" s="20">
        <v>0.28616877416429709</v>
      </c>
      <c r="AS9" s="20">
        <v>1.5849283701445331E-2</v>
      </c>
      <c r="AT9" s="20">
        <v>6.8313543888437675E-2</v>
      </c>
      <c r="AU9" s="20">
        <v>2.1922799023553791E-2</v>
      </c>
      <c r="AV9" s="20">
        <v>0</v>
      </c>
      <c r="AW9" s="20">
        <v>1.248010750858666E-2</v>
      </c>
    </row>
    <row r="10" spans="2:51" ht="19" customHeight="1" x14ac:dyDescent="0.35">
      <c r="B10" s="22" t="s">
        <v>80</v>
      </c>
      <c r="C10" s="20">
        <v>7.1032026006409649E-2</v>
      </c>
      <c r="D10" s="20">
        <v>8.4022008699920894E-2</v>
      </c>
      <c r="E10" s="20">
        <v>5.8697923082263737E-2</v>
      </c>
      <c r="G10" s="20">
        <v>0.12100347098159191</v>
      </c>
      <c r="H10" s="20">
        <v>9.362956643166008E-2</v>
      </c>
      <c r="I10" s="20">
        <v>7.8956753449514597E-2</v>
      </c>
      <c r="J10" s="20">
        <v>4.8467049488323567E-2</v>
      </c>
      <c r="K10" s="20">
        <v>4.8426057612649398E-2</v>
      </c>
      <c r="L10" s="20">
        <v>4.6507120129049041E-2</v>
      </c>
      <c r="N10" s="20">
        <v>4.2096139695743932E-2</v>
      </c>
      <c r="O10" s="20">
        <v>1.450431231671007E-2</v>
      </c>
      <c r="P10" s="20">
        <v>8.4370114738968036E-2</v>
      </c>
      <c r="Q10" s="20">
        <v>4.9648901407852802E-2</v>
      </c>
      <c r="R10" s="20">
        <v>7.1261959066471467E-2</v>
      </c>
      <c r="S10" s="20">
        <v>6.8417224216998515E-2</v>
      </c>
      <c r="T10" s="20">
        <v>8.8249715739592879E-2</v>
      </c>
      <c r="U10" s="20">
        <v>7.6686117183658739E-2</v>
      </c>
      <c r="V10" s="20">
        <v>0.12287486036977641</v>
      </c>
      <c r="W10" s="20">
        <v>3.591157321007573E-2</v>
      </c>
      <c r="X10" s="20">
        <v>5.8175179453109432E-2</v>
      </c>
      <c r="Y10" s="20">
        <v>8.5374456650085931E-2</v>
      </c>
      <c r="AA10" s="20">
        <v>0.1048057098510672</v>
      </c>
      <c r="AB10" s="20">
        <v>5.9666140404793039E-2</v>
      </c>
      <c r="AC10" s="20">
        <v>6.8947248476882883E-2</v>
      </c>
      <c r="AD10" s="20">
        <v>4.8711398105256473E-2</v>
      </c>
      <c r="AF10" s="20">
        <v>3.8511818735736968E-2</v>
      </c>
      <c r="AG10" s="20">
        <v>9.5981075980195146E-2</v>
      </c>
      <c r="AH10" s="20">
        <v>6.7056871302891355E-2</v>
      </c>
      <c r="AI10" s="20">
        <v>0.21377568025959931</v>
      </c>
      <c r="AJ10" s="20">
        <v>4.4782593392400011E-2</v>
      </c>
      <c r="AK10" s="20">
        <v>0.1182351314097516</v>
      </c>
      <c r="AL10" s="20">
        <v>0</v>
      </c>
      <c r="AM10" s="20">
        <v>3.6081635282466461E-2</v>
      </c>
      <c r="AO10" s="20">
        <v>4.1122914819811833E-2</v>
      </c>
      <c r="AP10" s="20">
        <v>0.1012055573066756</v>
      </c>
      <c r="AQ10" s="20">
        <v>8.8006983296592387E-2</v>
      </c>
      <c r="AR10" s="20">
        <v>0.17648792866323421</v>
      </c>
      <c r="AS10" s="20">
        <v>4.0215359751006458E-2</v>
      </c>
      <c r="AT10" s="20">
        <v>8.216200925817338E-2</v>
      </c>
      <c r="AU10" s="20">
        <v>1.016170136281979E-2</v>
      </c>
      <c r="AV10" s="20">
        <v>2.7159117898946612E-2</v>
      </c>
      <c r="AW10" s="20">
        <v>2.05870649658614E-2</v>
      </c>
    </row>
    <row r="11" spans="2:51" ht="19" customHeight="1" x14ac:dyDescent="0.35">
      <c r="B11" s="22" t="s">
        <v>81</v>
      </c>
      <c r="C11" s="20">
        <v>9.1084584655143824E-2</v>
      </c>
      <c r="D11" s="20">
        <v>0.1047652689829531</v>
      </c>
      <c r="E11" s="20">
        <v>7.8185768774937159E-2</v>
      </c>
      <c r="G11" s="20">
        <v>0.1093044297911115</v>
      </c>
      <c r="H11" s="20">
        <v>0.1298837978621844</v>
      </c>
      <c r="I11" s="20">
        <v>0.1057556207278855</v>
      </c>
      <c r="J11" s="20">
        <v>8.4217219707396984E-2</v>
      </c>
      <c r="K11" s="20">
        <v>9.3904792515990154E-2</v>
      </c>
      <c r="L11" s="20">
        <v>3.9194129294788591E-2</v>
      </c>
      <c r="N11" s="20">
        <v>8.0287085172450201E-2</v>
      </c>
      <c r="O11" s="20">
        <v>8.0716698872710602E-2</v>
      </c>
      <c r="P11" s="20">
        <v>3.4676627393936343E-2</v>
      </c>
      <c r="Q11" s="20">
        <v>5.8431566359470347E-2</v>
      </c>
      <c r="R11" s="20">
        <v>7.1374103705837633E-2</v>
      </c>
      <c r="S11" s="20">
        <v>8.4800277807217966E-2</v>
      </c>
      <c r="T11" s="20">
        <v>0.1063010442242496</v>
      </c>
      <c r="U11" s="20">
        <v>0.11268827002615719</v>
      </c>
      <c r="V11" s="20">
        <v>0.13442845345684079</v>
      </c>
      <c r="W11" s="20">
        <v>8.6206737355475377E-2</v>
      </c>
      <c r="X11" s="20">
        <v>6.1653119296022137E-2</v>
      </c>
      <c r="Y11" s="20">
        <v>0.11329934570124239</v>
      </c>
      <c r="AA11" s="20">
        <v>0.12130210298477261</v>
      </c>
      <c r="AB11" s="20">
        <v>6.5194737061565769E-2</v>
      </c>
      <c r="AC11" s="20">
        <v>0.11146261676245781</v>
      </c>
      <c r="AD11" s="20">
        <v>6.8100498361092124E-2</v>
      </c>
      <c r="AF11" s="20">
        <v>6.9049682419290451E-2</v>
      </c>
      <c r="AG11" s="20">
        <v>0.13286530739765959</v>
      </c>
      <c r="AH11" s="20">
        <v>0.1062359950350896</v>
      </c>
      <c r="AI11" s="20">
        <v>0.1249338736704225</v>
      </c>
      <c r="AJ11" s="20">
        <v>2.70261906150778E-2</v>
      </c>
      <c r="AK11" s="20">
        <v>0.1061332148007386</v>
      </c>
      <c r="AL11" s="20">
        <v>0</v>
      </c>
      <c r="AM11" s="20">
        <v>7.2439361533276667E-2</v>
      </c>
      <c r="AO11" s="20">
        <v>8.1932125526364641E-2</v>
      </c>
      <c r="AP11" s="20">
        <v>0.1481199910228348</v>
      </c>
      <c r="AQ11" s="20">
        <v>0.1236240016821019</v>
      </c>
      <c r="AR11" s="20">
        <v>0.11138614513819931</v>
      </c>
      <c r="AS11" s="20">
        <v>4.9540654303909512E-2</v>
      </c>
      <c r="AT11" s="20">
        <v>9.0830919064860391E-2</v>
      </c>
      <c r="AU11" s="20">
        <v>5.1335835861934527E-2</v>
      </c>
      <c r="AV11" s="20">
        <v>2.5182712888058879E-2</v>
      </c>
      <c r="AW11" s="20">
        <v>5.4005641326183067E-2</v>
      </c>
    </row>
    <row r="12" spans="2:51" ht="19" customHeight="1" x14ac:dyDescent="0.35">
      <c r="B12" s="22" t="s">
        <v>82</v>
      </c>
      <c r="C12" s="20">
        <v>0.26125005085840919</v>
      </c>
      <c r="D12" s="20">
        <v>0.24423552458135939</v>
      </c>
      <c r="E12" s="20">
        <v>0.27849951471081202</v>
      </c>
      <c r="G12" s="20">
        <v>0.25203254041142292</v>
      </c>
      <c r="H12" s="20">
        <v>0.3201234192697594</v>
      </c>
      <c r="I12" s="20">
        <v>0.30167022950562938</v>
      </c>
      <c r="J12" s="20">
        <v>0.27486283679528012</v>
      </c>
      <c r="K12" s="20">
        <v>0.25233558078021417</v>
      </c>
      <c r="L12" s="20">
        <v>0.1818267684288459</v>
      </c>
      <c r="N12" s="20">
        <v>0.20439117890525649</v>
      </c>
      <c r="O12" s="20">
        <v>0.34617434066788061</v>
      </c>
      <c r="P12" s="20">
        <v>0.30532496161409051</v>
      </c>
      <c r="Q12" s="20">
        <v>0.21621538105942059</v>
      </c>
      <c r="R12" s="20">
        <v>0.30194903726232553</v>
      </c>
      <c r="S12" s="20">
        <v>0.29759244634003829</v>
      </c>
      <c r="T12" s="20">
        <v>0.22420605046590411</v>
      </c>
      <c r="U12" s="20">
        <v>0.2748775818937329</v>
      </c>
      <c r="V12" s="20">
        <v>0.28443803934202061</v>
      </c>
      <c r="W12" s="20">
        <v>0.23860358155582501</v>
      </c>
      <c r="X12" s="20">
        <v>0.26669687883822252</v>
      </c>
      <c r="Y12" s="20">
        <v>0.21020440137649679</v>
      </c>
      <c r="AA12" s="20">
        <v>0.23008535578217279</v>
      </c>
      <c r="AB12" s="20">
        <v>0.26014869834846349</v>
      </c>
      <c r="AC12" s="20">
        <v>0.29948401749878989</v>
      </c>
      <c r="AD12" s="20">
        <v>0.25825246474239028</v>
      </c>
      <c r="AF12" s="20">
        <v>0.19815694226806799</v>
      </c>
      <c r="AG12" s="20">
        <v>0.29687731951258062</v>
      </c>
      <c r="AH12" s="20">
        <v>0.30772467830348121</v>
      </c>
      <c r="AI12" s="20">
        <v>0.25094667251276442</v>
      </c>
      <c r="AJ12" s="20">
        <v>0.18879574572162691</v>
      </c>
      <c r="AK12" s="20">
        <v>0.18097529833389389</v>
      </c>
      <c r="AL12" s="20">
        <v>0.1438245708659556</v>
      </c>
      <c r="AM12" s="20">
        <v>0.3103904695193152</v>
      </c>
      <c r="AO12" s="20">
        <v>0.21348443699548039</v>
      </c>
      <c r="AP12" s="20">
        <v>0.34022081599776299</v>
      </c>
      <c r="AQ12" s="20">
        <v>0.37537783978289618</v>
      </c>
      <c r="AR12" s="20">
        <v>0.19372771956548929</v>
      </c>
      <c r="AS12" s="20">
        <v>0.2034412981243727</v>
      </c>
      <c r="AT12" s="20">
        <v>0.25552401042962247</v>
      </c>
      <c r="AU12" s="20">
        <v>0.2433082543000733</v>
      </c>
      <c r="AV12" s="20">
        <v>0.2381586974618623</v>
      </c>
      <c r="AW12" s="20">
        <v>0.28237233531196038</v>
      </c>
    </row>
    <row r="13" spans="2:51" ht="19" customHeight="1" x14ac:dyDescent="0.35">
      <c r="B13" s="22" t="s">
        <v>83</v>
      </c>
      <c r="C13" s="20">
        <v>9.0491897295274015E-2</v>
      </c>
      <c r="D13" s="20">
        <v>0.10220125384565849</v>
      </c>
      <c r="E13" s="20">
        <v>7.8708223380917472E-2</v>
      </c>
      <c r="G13" s="20">
        <v>9.3389817850217008E-2</v>
      </c>
      <c r="H13" s="20">
        <v>9.1677770632536112E-2</v>
      </c>
      <c r="I13" s="20">
        <v>6.5851271294680422E-2</v>
      </c>
      <c r="J13" s="20">
        <v>0.10828329542213989</v>
      </c>
      <c r="K13" s="20">
        <v>7.010717743853781E-2</v>
      </c>
      <c r="L13" s="20">
        <v>0.1069482693674321</v>
      </c>
      <c r="N13" s="20">
        <v>7.7665329690688706E-2</v>
      </c>
      <c r="O13" s="20">
        <v>6.6794998088866797E-2</v>
      </c>
      <c r="P13" s="20">
        <v>0.10710580318866671</v>
      </c>
      <c r="Q13" s="20">
        <v>0.1040446732809325</v>
      </c>
      <c r="R13" s="20">
        <v>9.1246123996671855E-2</v>
      </c>
      <c r="S13" s="20">
        <v>9.3254070629478464E-2</v>
      </c>
      <c r="T13" s="20">
        <v>7.2125345063693586E-2</v>
      </c>
      <c r="U13" s="20">
        <v>8.5376703781638127E-2</v>
      </c>
      <c r="V13" s="20">
        <v>5.5635364363745811E-2</v>
      </c>
      <c r="W13" s="20">
        <v>0.1141909173486322</v>
      </c>
      <c r="X13" s="20">
        <v>0.1170377962581954</v>
      </c>
      <c r="Y13" s="20">
        <v>0.1084853794662519</v>
      </c>
      <c r="AA13" s="20">
        <v>9.5690616075508036E-2</v>
      </c>
      <c r="AB13" s="20">
        <v>8.597065977140507E-2</v>
      </c>
      <c r="AC13" s="20">
        <v>7.4536826193846245E-2</v>
      </c>
      <c r="AD13" s="20">
        <v>0.10426073219213609</v>
      </c>
      <c r="AF13" s="20">
        <v>8.6814670038622171E-2</v>
      </c>
      <c r="AG13" s="20">
        <v>0.1126313875693029</v>
      </c>
      <c r="AH13" s="20">
        <v>0.12204089738340219</v>
      </c>
      <c r="AI13" s="20">
        <v>2.6080183607628701E-2</v>
      </c>
      <c r="AJ13" s="20">
        <v>7.6698866073207903E-2</v>
      </c>
      <c r="AK13" s="20">
        <v>8.2012523793720066E-2</v>
      </c>
      <c r="AL13" s="20">
        <v>5.4174614114507212E-2</v>
      </c>
      <c r="AM13" s="20">
        <v>7.5818083376437473E-2</v>
      </c>
      <c r="AO13" s="20">
        <v>9.2779647133666876E-2</v>
      </c>
      <c r="AP13" s="20">
        <v>0.1123233739524757</v>
      </c>
      <c r="AQ13" s="20">
        <v>0.15532212911162599</v>
      </c>
      <c r="AR13" s="20">
        <v>3.027797673993584E-2</v>
      </c>
      <c r="AS13" s="20">
        <v>8.6052530907313324E-2</v>
      </c>
      <c r="AT13" s="20">
        <v>0.12186566963095349</v>
      </c>
      <c r="AU13" s="20">
        <v>1.8670037531221321E-2</v>
      </c>
      <c r="AV13" s="20">
        <v>8.6502105534494625E-2</v>
      </c>
      <c r="AW13" s="20">
        <v>6.6927806348315369E-2</v>
      </c>
    </row>
    <row r="14" spans="2:51" ht="19" customHeight="1" x14ac:dyDescent="0.35">
      <c r="B14" s="22" t="s">
        <v>84</v>
      </c>
      <c r="C14" s="20">
        <v>6.0866757095843597E-2</v>
      </c>
      <c r="D14" s="20">
        <v>6.6977581384394552E-2</v>
      </c>
      <c r="E14" s="20">
        <v>5.521815429849946E-2</v>
      </c>
      <c r="G14" s="20">
        <v>5.0677207506081887E-2</v>
      </c>
      <c r="H14" s="20">
        <v>3.7498190433036219E-2</v>
      </c>
      <c r="I14" s="20">
        <v>3.7393735667261417E-2</v>
      </c>
      <c r="J14" s="20">
        <v>5.6169395125427478E-2</v>
      </c>
      <c r="K14" s="20">
        <v>6.5798046333645596E-2</v>
      </c>
      <c r="L14" s="20">
        <v>0.10609630009347321</v>
      </c>
      <c r="N14" s="20">
        <v>7.5320590704375079E-2</v>
      </c>
      <c r="O14" s="20">
        <v>1.6424095030332011E-2</v>
      </c>
      <c r="P14" s="20">
        <v>4.9543491219177477E-2</v>
      </c>
      <c r="Q14" s="20">
        <v>0.1177252036280682</v>
      </c>
      <c r="R14" s="20">
        <v>6.243531708009168E-2</v>
      </c>
      <c r="S14" s="20">
        <v>5.834108833920728E-2</v>
      </c>
      <c r="T14" s="20">
        <v>0.1112516004834908</v>
      </c>
      <c r="U14" s="20">
        <v>7.6146946037465219E-2</v>
      </c>
      <c r="V14" s="20">
        <v>3.4619498491832518E-2</v>
      </c>
      <c r="W14" s="20">
        <v>6.5173573082164343E-2</v>
      </c>
      <c r="X14" s="20">
        <v>3.7773023927718398E-2</v>
      </c>
      <c r="Y14" s="20">
        <v>4.3052982256418557E-2</v>
      </c>
      <c r="AA14" s="20">
        <v>6.0147901291250437E-2</v>
      </c>
      <c r="AB14" s="20">
        <v>5.0331796652535309E-2</v>
      </c>
      <c r="AC14" s="20">
        <v>5.9954259820654283E-2</v>
      </c>
      <c r="AD14" s="20">
        <v>7.3840852147979558E-2</v>
      </c>
      <c r="AF14" s="20">
        <v>8.5354871002820756E-2</v>
      </c>
      <c r="AG14" s="20">
        <v>6.1438327396366253E-2</v>
      </c>
      <c r="AH14" s="20">
        <v>4.5839849942227381E-2</v>
      </c>
      <c r="AI14" s="20">
        <v>3.7711449597770071E-2</v>
      </c>
      <c r="AJ14" s="20">
        <v>9.4452392105625199E-2</v>
      </c>
      <c r="AK14" s="20">
        <v>8.1275733595963282E-2</v>
      </c>
      <c r="AL14" s="20">
        <v>0</v>
      </c>
      <c r="AM14" s="20">
        <v>3.0859893045369631E-2</v>
      </c>
      <c r="AO14" s="20">
        <v>8.7447100079320425E-2</v>
      </c>
      <c r="AP14" s="20">
        <v>5.4043588684633118E-2</v>
      </c>
      <c r="AQ14" s="20">
        <v>4.5976995852274438E-2</v>
      </c>
      <c r="AR14" s="20">
        <v>2.0244405524246219E-2</v>
      </c>
      <c r="AS14" s="20">
        <v>7.4853124544959196E-2</v>
      </c>
      <c r="AT14" s="20">
        <v>9.8511971365003295E-2</v>
      </c>
      <c r="AU14" s="20">
        <v>3.7652763222367283E-2</v>
      </c>
      <c r="AV14" s="20">
        <v>6.163159732169856E-2</v>
      </c>
      <c r="AW14" s="20">
        <v>5.009872967844714E-2</v>
      </c>
    </row>
    <row r="15" spans="2:51" ht="19" customHeight="1" x14ac:dyDescent="0.35">
      <c r="B15" s="22" t="s">
        <v>85</v>
      </c>
      <c r="C15" s="20">
        <v>0.23462767635107101</v>
      </c>
      <c r="D15" s="20">
        <v>0.28125330688454669</v>
      </c>
      <c r="E15" s="20">
        <v>0.18954432097193799</v>
      </c>
      <c r="G15" s="20">
        <v>9.0108907412020781E-2</v>
      </c>
      <c r="H15" s="20">
        <v>9.0917708100850522E-2</v>
      </c>
      <c r="I15" s="20">
        <v>0.1615902819592486</v>
      </c>
      <c r="J15" s="20">
        <v>0.25303989147415429</v>
      </c>
      <c r="K15" s="20">
        <v>0.33094238181842373</v>
      </c>
      <c r="L15" s="20">
        <v>0.42674286338202277</v>
      </c>
      <c r="N15" s="20">
        <v>0.32665017063813873</v>
      </c>
      <c r="O15" s="20">
        <v>0.1790161366985264</v>
      </c>
      <c r="P15" s="20">
        <v>0.19151477288530469</v>
      </c>
      <c r="Q15" s="20">
        <v>0.23479204134442819</v>
      </c>
      <c r="R15" s="20">
        <v>0.25835061089331912</v>
      </c>
      <c r="S15" s="20">
        <v>0.2082393259949275</v>
      </c>
      <c r="T15" s="20">
        <v>0.1951735155884417</v>
      </c>
      <c r="U15" s="20">
        <v>0.2323560234495064</v>
      </c>
      <c r="V15" s="20">
        <v>0.20284290607462191</v>
      </c>
      <c r="W15" s="20">
        <v>0.24287994296382931</v>
      </c>
      <c r="X15" s="20">
        <v>0.22872342981692731</v>
      </c>
      <c r="Y15" s="20">
        <v>0.25564890532457191</v>
      </c>
      <c r="AA15" s="20">
        <v>0.2377966921865548</v>
      </c>
      <c r="AB15" s="20">
        <v>0.2433021122928713</v>
      </c>
      <c r="AC15" s="20">
        <v>0.2387504944389873</v>
      </c>
      <c r="AD15" s="20">
        <v>0.21912030964891091</v>
      </c>
      <c r="AF15" s="20">
        <v>0.43839957245974448</v>
      </c>
      <c r="AG15" s="20">
        <v>0.13352073685047669</v>
      </c>
      <c r="AH15" s="20">
        <v>0.1736969331278056</v>
      </c>
      <c r="AI15" s="20">
        <v>2.8607704114765171E-2</v>
      </c>
      <c r="AJ15" s="20">
        <v>0.49088144053476601</v>
      </c>
      <c r="AK15" s="20">
        <v>0.14467013829511699</v>
      </c>
      <c r="AL15" s="20">
        <v>0.1662157386790768</v>
      </c>
      <c r="AM15" s="20">
        <v>0.16046294599219871</v>
      </c>
      <c r="AO15" s="20">
        <v>0.40201930837913241</v>
      </c>
      <c r="AP15" s="20">
        <v>9.378895441837963E-2</v>
      </c>
      <c r="AQ15" s="20">
        <v>8.425451664616207E-2</v>
      </c>
      <c r="AR15" s="20">
        <v>3.1121632021561239E-2</v>
      </c>
      <c r="AS15" s="20">
        <v>0.44193577554345248</v>
      </c>
      <c r="AT15" s="20">
        <v>0.1213607157818314</v>
      </c>
      <c r="AU15" s="20">
        <v>0.1473060367109644</v>
      </c>
      <c r="AV15" s="20">
        <v>0.22281000820812011</v>
      </c>
      <c r="AW15" s="20">
        <v>0.34276572615996082</v>
      </c>
    </row>
    <row r="16" spans="2:51" ht="19" customHeight="1" x14ac:dyDescent="0.35">
      <c r="B16" s="22" t="s">
        <v>86</v>
      </c>
      <c r="C16" s="20">
        <v>0.1351789947740672</v>
      </c>
      <c r="D16" s="20">
        <v>6.7062311246312747E-2</v>
      </c>
      <c r="E16" s="20">
        <v>0.20118002201641991</v>
      </c>
      <c r="G16" s="20">
        <v>0.1739249350059526</v>
      </c>
      <c r="H16" s="20">
        <v>0.13169636425505971</v>
      </c>
      <c r="I16" s="20">
        <v>0.19948708247000191</v>
      </c>
      <c r="J16" s="20">
        <v>0.1403175068119491</v>
      </c>
      <c r="K16" s="20">
        <v>0.1029082166224254</v>
      </c>
      <c r="L16" s="20">
        <v>7.7860493289735933E-2</v>
      </c>
      <c r="N16" s="20">
        <v>0.15254012173260481</v>
      </c>
      <c r="O16" s="20">
        <v>0.29636941832497349</v>
      </c>
      <c r="P16" s="20">
        <v>0.20004906147758139</v>
      </c>
      <c r="Q16" s="20">
        <v>0.1249176260663362</v>
      </c>
      <c r="R16" s="20">
        <v>8.6538154784883345E-2</v>
      </c>
      <c r="S16" s="20">
        <v>0.12557372132066599</v>
      </c>
      <c r="T16" s="20">
        <v>0.16582385813593731</v>
      </c>
      <c r="U16" s="20">
        <v>9.9093440374170422E-2</v>
      </c>
      <c r="V16" s="20">
        <v>8.8703560406769841E-2</v>
      </c>
      <c r="W16" s="20">
        <v>0.1654874528826091</v>
      </c>
      <c r="X16" s="20">
        <v>0.14747355806777579</v>
      </c>
      <c r="Y16" s="20">
        <v>0.12995667060559149</v>
      </c>
      <c r="AA16" s="20">
        <v>7.4682821973301422E-2</v>
      </c>
      <c r="AB16" s="20">
        <v>0.17545827654684901</v>
      </c>
      <c r="AC16" s="20">
        <v>0.112556170620072</v>
      </c>
      <c r="AD16" s="20">
        <v>0.17950484778090009</v>
      </c>
      <c r="AF16" s="20">
        <v>5.868335059592366E-2</v>
      </c>
      <c r="AG16" s="20">
        <v>9.1134279272760715E-2</v>
      </c>
      <c r="AH16" s="20">
        <v>0.1144624558375715</v>
      </c>
      <c r="AI16" s="20">
        <v>0.1028723873036371</v>
      </c>
      <c r="AJ16" s="20">
        <v>5.8168633468623901E-2</v>
      </c>
      <c r="AK16" s="20">
        <v>0.20687562502009099</v>
      </c>
      <c r="AL16" s="20">
        <v>0.60387208201055531</v>
      </c>
      <c r="AM16" s="20">
        <v>0.28969469272098819</v>
      </c>
      <c r="AO16" s="20">
        <v>5.7564956939886648E-2</v>
      </c>
      <c r="AP16" s="20">
        <v>9.7086447479996937E-2</v>
      </c>
      <c r="AQ16" s="20">
        <v>9.3147234247182187E-2</v>
      </c>
      <c r="AR16" s="20">
        <v>0.15058541818303681</v>
      </c>
      <c r="AS16" s="20">
        <v>8.8111973123540951E-2</v>
      </c>
      <c r="AT16" s="20">
        <v>0.16143116058111781</v>
      </c>
      <c r="AU16" s="20">
        <v>0.4696425719870656</v>
      </c>
      <c r="AV16" s="20">
        <v>0.33855576068681881</v>
      </c>
      <c r="AW16" s="20">
        <v>0.17076258870068531</v>
      </c>
    </row>
    <row r="18" spans="2:2" x14ac:dyDescent="0.35">
      <c r="B18" t="s">
        <v>163</v>
      </c>
    </row>
    <row r="19" spans="2:2" x14ac:dyDescent="0.35">
      <c r="B19" t="s">
        <v>9</v>
      </c>
    </row>
    <row r="21" spans="2:2" x14ac:dyDescent="0.35">
      <c r="B21" s="5" t="str">
        <f>HYPERLINK("#Contents!A1", "Return to Contents")</f>
        <v>Return to Contents</v>
      </c>
    </row>
  </sheetData>
  <mergeCells count="7">
    <mergeCell ref="D2:AY2"/>
    <mergeCell ref="G5:L5"/>
    <mergeCell ref="AO5:AW5"/>
    <mergeCell ref="D5:E5"/>
    <mergeCell ref="AF5:AM5"/>
    <mergeCell ref="N5:Y5"/>
    <mergeCell ref="AA5:AD5"/>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44</vt:i4>
      </vt:variant>
    </vt:vector>
  </HeadingPairs>
  <TitlesOfParts>
    <vt:vector size="44" baseType="lpstr">
      <vt:lpstr>Cover Sheet</vt:lpstr>
      <vt:lpstr>Contents</vt:lpstr>
      <vt:lpstr>Full Results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Jules Walkden</cp:lastModifiedBy>
  <dcterms:created xsi:type="dcterms:W3CDTF">2026-07-27T09:39:43Z</dcterms:created>
  <dcterms:modified xsi:type="dcterms:W3CDTF">2026-07-30T10:01:34Z</dcterms:modified>
</cp:coreProperties>
</file>